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4 COMPUTER\Downloads\Mô hình dự báo\"/>
    </mc:Choice>
  </mc:AlternateContent>
  <xr:revisionPtr revIDLastSave="0" documentId="13_ncr:1_{BD41629A-3F88-46C0-8F8C-DAAAF210C7CF}" xr6:coauthVersionLast="47" xr6:coauthVersionMax="47" xr10:uidLastSave="{00000000-0000-0000-0000-000000000000}"/>
  <bookViews>
    <workbookView xWindow="-110" yWindow="-110" windowWidth="19420" windowHeight="10420" activeTab="1" xr2:uid="{7F5F527C-FDA3-417D-B529-66D896C165A6}"/>
  </bookViews>
  <sheets>
    <sheet name="3a. Moving Average" sheetId="1" r:id="rId1"/>
    <sheet name="3b. Exponential Smoothing" sheetId="3" r:id="rId2"/>
  </sheets>
  <definedNames>
    <definedName name="alpha" localSheetId="1">'3b. Exponential Smoothing'!$L$3</definedName>
    <definedName name="solver_adj" localSheetId="1" hidden="1">'3b. Exponential Smoothing'!$L$3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'3b. Exponential Smoothing'!$L$3</definedName>
    <definedName name="solver_lhs2" localSheetId="1" hidden="1">'3b. Exponential Smoothing'!$L$3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0.99</definedName>
    <definedName name="solver_rhs2" localSheetId="1" hidden="1">0.1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1" i="1" l="1"/>
  <c r="J1261" i="1" s="1"/>
  <c r="L1261" i="1" s="1"/>
  <c r="N1261" i="1"/>
  <c r="P1261" i="1" s="1"/>
  <c r="O1261" i="1"/>
  <c r="Q1261" i="1" s="1"/>
  <c r="I1262" i="1"/>
  <c r="J1262" i="1" s="1"/>
  <c r="L1262" i="1" s="1"/>
  <c r="N1262" i="1"/>
  <c r="O1262" i="1" s="1"/>
  <c r="Q1262" i="1" s="1"/>
  <c r="I1263" i="1"/>
  <c r="J1263" i="1" s="1"/>
  <c r="L1263" i="1" s="1"/>
  <c r="N1263" i="1"/>
  <c r="O1263" i="1" s="1"/>
  <c r="Q1263" i="1" s="1"/>
  <c r="N1264" i="1"/>
  <c r="O1264" i="1" s="1"/>
  <c r="Q1264" i="1" s="1"/>
  <c r="N1265" i="1"/>
  <c r="P1265" i="1" s="1"/>
  <c r="N1266" i="1"/>
  <c r="O1266" i="1" s="1"/>
  <c r="Q1266" i="1" s="1"/>
  <c r="D3" i="3"/>
  <c r="E3" i="3" s="1"/>
  <c r="N1260" i="1"/>
  <c r="I1260" i="1"/>
  <c r="J1260" i="1" s="1"/>
  <c r="L1260" i="1" s="1"/>
  <c r="M1260" i="1" s="1"/>
  <c r="D1260" i="1"/>
  <c r="F1260" i="1" s="1"/>
  <c r="N1259" i="1"/>
  <c r="I1259" i="1"/>
  <c r="D1259" i="1"/>
  <c r="N1258" i="1"/>
  <c r="I1258" i="1"/>
  <c r="K1258" i="1" s="1"/>
  <c r="D1258" i="1"/>
  <c r="F1258" i="1" s="1"/>
  <c r="N1257" i="1"/>
  <c r="P1257" i="1" s="1"/>
  <c r="I1257" i="1"/>
  <c r="D1257" i="1"/>
  <c r="N1256" i="1"/>
  <c r="I1256" i="1"/>
  <c r="D1256" i="1"/>
  <c r="N1255" i="1"/>
  <c r="P1255" i="1" s="1"/>
  <c r="I1255" i="1"/>
  <c r="J1255" i="1" s="1"/>
  <c r="L1255" i="1" s="1"/>
  <c r="M1255" i="1" s="1"/>
  <c r="D1255" i="1"/>
  <c r="N1254" i="1"/>
  <c r="P1254" i="1" s="1"/>
  <c r="I1254" i="1"/>
  <c r="D1254" i="1"/>
  <c r="N1253" i="1"/>
  <c r="I1253" i="1"/>
  <c r="D1253" i="1"/>
  <c r="F1253" i="1" s="1"/>
  <c r="N1252" i="1"/>
  <c r="I1252" i="1"/>
  <c r="K1252" i="1" s="1"/>
  <c r="D1252" i="1"/>
  <c r="E1252" i="1" s="1"/>
  <c r="G1252" i="1" s="1"/>
  <c r="H1252" i="1" s="1"/>
  <c r="N1251" i="1"/>
  <c r="I1251" i="1"/>
  <c r="K1251" i="1" s="1"/>
  <c r="D1251" i="1"/>
  <c r="N1250" i="1"/>
  <c r="I1250" i="1"/>
  <c r="K1250" i="1" s="1"/>
  <c r="D1250" i="1"/>
  <c r="N1249" i="1"/>
  <c r="P1249" i="1" s="1"/>
  <c r="I1249" i="1"/>
  <c r="K1249" i="1" s="1"/>
  <c r="D1249" i="1"/>
  <c r="F1249" i="1" s="1"/>
  <c r="N1248" i="1"/>
  <c r="P1248" i="1" s="1"/>
  <c r="I1248" i="1"/>
  <c r="D1248" i="1"/>
  <c r="N1247" i="1"/>
  <c r="P1247" i="1" s="1"/>
  <c r="I1247" i="1"/>
  <c r="D1247" i="1"/>
  <c r="E1247" i="1" s="1"/>
  <c r="G1247" i="1" s="1"/>
  <c r="H1247" i="1" s="1"/>
  <c r="N1246" i="1"/>
  <c r="P1246" i="1" s="1"/>
  <c r="I1246" i="1"/>
  <c r="K1246" i="1" s="1"/>
  <c r="D1246" i="1"/>
  <c r="N1245" i="1"/>
  <c r="I1245" i="1"/>
  <c r="D1245" i="1"/>
  <c r="F1245" i="1" s="1"/>
  <c r="N1244" i="1"/>
  <c r="I1244" i="1"/>
  <c r="J1244" i="1" s="1"/>
  <c r="L1244" i="1" s="1"/>
  <c r="M1244" i="1" s="1"/>
  <c r="D1244" i="1"/>
  <c r="E1244" i="1" s="1"/>
  <c r="G1244" i="1" s="1"/>
  <c r="H1244" i="1" s="1"/>
  <c r="N1243" i="1"/>
  <c r="P1243" i="1" s="1"/>
  <c r="I1243" i="1"/>
  <c r="J1243" i="1" s="1"/>
  <c r="L1243" i="1" s="1"/>
  <c r="M1243" i="1" s="1"/>
  <c r="D1243" i="1"/>
  <c r="F1243" i="1" s="1"/>
  <c r="N1242" i="1"/>
  <c r="I1242" i="1"/>
  <c r="K1242" i="1" s="1"/>
  <c r="D1242" i="1"/>
  <c r="N1241" i="1"/>
  <c r="O1241" i="1" s="1"/>
  <c r="Q1241" i="1" s="1"/>
  <c r="R1241" i="1" s="1"/>
  <c r="I1241" i="1"/>
  <c r="K1241" i="1" s="1"/>
  <c r="D1241" i="1"/>
  <c r="N1240" i="1"/>
  <c r="I1240" i="1"/>
  <c r="J1240" i="1" s="1"/>
  <c r="L1240" i="1" s="1"/>
  <c r="M1240" i="1" s="1"/>
  <c r="D1240" i="1"/>
  <c r="N1239" i="1"/>
  <c r="P1239" i="1" s="1"/>
  <c r="I1239" i="1"/>
  <c r="D1239" i="1"/>
  <c r="N1238" i="1"/>
  <c r="P1238" i="1" s="1"/>
  <c r="I1238" i="1"/>
  <c r="K1238" i="1" s="1"/>
  <c r="D1238" i="1"/>
  <c r="N1237" i="1"/>
  <c r="I1237" i="1"/>
  <c r="D1237" i="1"/>
  <c r="F1237" i="1" s="1"/>
  <c r="N1236" i="1"/>
  <c r="O1236" i="1" s="1"/>
  <c r="Q1236" i="1" s="1"/>
  <c r="R1236" i="1" s="1"/>
  <c r="I1236" i="1"/>
  <c r="K1236" i="1" s="1"/>
  <c r="D1236" i="1"/>
  <c r="F1236" i="1" s="1"/>
  <c r="N1235" i="1"/>
  <c r="P1235" i="1" s="1"/>
  <c r="I1235" i="1"/>
  <c r="D1235" i="1"/>
  <c r="N1234" i="1"/>
  <c r="I1234" i="1"/>
  <c r="K1234" i="1" s="1"/>
  <c r="D1234" i="1"/>
  <c r="F1234" i="1" s="1"/>
  <c r="N1233" i="1"/>
  <c r="P1233" i="1" s="1"/>
  <c r="I1233" i="1"/>
  <c r="K1233" i="1" s="1"/>
  <c r="D1233" i="1"/>
  <c r="N1232" i="1"/>
  <c r="P1232" i="1" s="1"/>
  <c r="I1232" i="1"/>
  <c r="K1232" i="1" s="1"/>
  <c r="D1232" i="1"/>
  <c r="N1231" i="1"/>
  <c r="P1231" i="1" s="1"/>
  <c r="I1231" i="1"/>
  <c r="K1231" i="1" s="1"/>
  <c r="D1231" i="1"/>
  <c r="F1231" i="1" s="1"/>
  <c r="N1230" i="1"/>
  <c r="P1230" i="1" s="1"/>
  <c r="I1230" i="1"/>
  <c r="D1230" i="1"/>
  <c r="O1229" i="1"/>
  <c r="Q1229" i="1" s="1"/>
  <c r="R1229" i="1" s="1"/>
  <c r="N1229" i="1"/>
  <c r="P1229" i="1" s="1"/>
  <c r="I1229" i="1"/>
  <c r="D1229" i="1"/>
  <c r="F1229" i="1" s="1"/>
  <c r="P1228" i="1"/>
  <c r="N1228" i="1"/>
  <c r="O1228" i="1" s="1"/>
  <c r="Q1228" i="1" s="1"/>
  <c r="R1228" i="1" s="1"/>
  <c r="I1228" i="1"/>
  <c r="K1228" i="1" s="1"/>
  <c r="D1228" i="1"/>
  <c r="F1228" i="1" s="1"/>
  <c r="N1227" i="1"/>
  <c r="I1227" i="1"/>
  <c r="D1227" i="1"/>
  <c r="F1227" i="1" s="1"/>
  <c r="N1226" i="1"/>
  <c r="I1226" i="1"/>
  <c r="K1226" i="1" s="1"/>
  <c r="D1226" i="1"/>
  <c r="N1225" i="1"/>
  <c r="P1225" i="1" s="1"/>
  <c r="I1225" i="1"/>
  <c r="K1225" i="1" s="1"/>
  <c r="D1225" i="1"/>
  <c r="F1225" i="1" s="1"/>
  <c r="N1224" i="1"/>
  <c r="O1224" i="1" s="1"/>
  <c r="Q1224" i="1" s="1"/>
  <c r="R1224" i="1" s="1"/>
  <c r="I1224" i="1"/>
  <c r="D1224" i="1"/>
  <c r="N1223" i="1"/>
  <c r="P1223" i="1" s="1"/>
  <c r="I1223" i="1"/>
  <c r="D1223" i="1"/>
  <c r="E1223" i="1" s="1"/>
  <c r="G1223" i="1" s="1"/>
  <c r="H1223" i="1" s="1"/>
  <c r="N1222" i="1"/>
  <c r="P1222" i="1" s="1"/>
  <c r="I1222" i="1"/>
  <c r="D1222" i="1"/>
  <c r="N1221" i="1"/>
  <c r="I1221" i="1"/>
  <c r="K1221" i="1" s="1"/>
  <c r="D1221" i="1"/>
  <c r="N1220" i="1"/>
  <c r="O1220" i="1" s="1"/>
  <c r="Q1220" i="1" s="1"/>
  <c r="R1220" i="1" s="1"/>
  <c r="I1220" i="1"/>
  <c r="D1220" i="1"/>
  <c r="F1220" i="1" s="1"/>
  <c r="N1219" i="1"/>
  <c r="P1219" i="1" s="1"/>
  <c r="I1219" i="1"/>
  <c r="D1219" i="1"/>
  <c r="N1218" i="1"/>
  <c r="P1218" i="1" s="1"/>
  <c r="I1218" i="1"/>
  <c r="K1218" i="1" s="1"/>
  <c r="D1218" i="1"/>
  <c r="N1217" i="1"/>
  <c r="P1217" i="1" s="1"/>
  <c r="I1217" i="1"/>
  <c r="J1217" i="1" s="1"/>
  <c r="L1217" i="1" s="1"/>
  <c r="M1217" i="1" s="1"/>
  <c r="D1217" i="1"/>
  <c r="N1216" i="1"/>
  <c r="O1216" i="1" s="1"/>
  <c r="Q1216" i="1" s="1"/>
  <c r="R1216" i="1" s="1"/>
  <c r="I1216" i="1"/>
  <c r="K1216" i="1" s="1"/>
  <c r="D1216" i="1"/>
  <c r="F1216" i="1" s="1"/>
  <c r="N1215" i="1"/>
  <c r="I1215" i="1"/>
  <c r="J1215" i="1" s="1"/>
  <c r="L1215" i="1" s="1"/>
  <c r="M1215" i="1" s="1"/>
  <c r="D1215" i="1"/>
  <c r="N1214" i="1"/>
  <c r="P1214" i="1" s="1"/>
  <c r="I1214" i="1"/>
  <c r="K1214" i="1" s="1"/>
  <c r="D1214" i="1"/>
  <c r="N1213" i="1"/>
  <c r="P1213" i="1" s="1"/>
  <c r="I1213" i="1"/>
  <c r="K1213" i="1" s="1"/>
  <c r="D1213" i="1"/>
  <c r="N1212" i="1"/>
  <c r="O1212" i="1" s="1"/>
  <c r="Q1212" i="1" s="1"/>
  <c r="R1212" i="1" s="1"/>
  <c r="I1212" i="1"/>
  <c r="D1212" i="1"/>
  <c r="N1211" i="1"/>
  <c r="I1211" i="1"/>
  <c r="D1211" i="1"/>
  <c r="F1211" i="1" s="1"/>
  <c r="N1210" i="1"/>
  <c r="P1210" i="1" s="1"/>
  <c r="I1210" i="1"/>
  <c r="D1210" i="1"/>
  <c r="N1209" i="1"/>
  <c r="O1209" i="1" s="1"/>
  <c r="Q1209" i="1" s="1"/>
  <c r="R1209" i="1" s="1"/>
  <c r="I1209" i="1"/>
  <c r="J1209" i="1" s="1"/>
  <c r="L1209" i="1" s="1"/>
  <c r="M1209" i="1" s="1"/>
  <c r="D1209" i="1"/>
  <c r="N1208" i="1"/>
  <c r="I1208" i="1"/>
  <c r="K1208" i="1" s="1"/>
  <c r="D1208" i="1"/>
  <c r="F1208" i="1" s="1"/>
  <c r="N1207" i="1"/>
  <c r="I1207" i="1"/>
  <c r="D1207" i="1"/>
  <c r="E1207" i="1" s="1"/>
  <c r="G1207" i="1" s="1"/>
  <c r="H1207" i="1" s="1"/>
  <c r="N1206" i="1"/>
  <c r="I1206" i="1"/>
  <c r="D1206" i="1"/>
  <c r="F1206" i="1" s="1"/>
  <c r="N1205" i="1"/>
  <c r="P1205" i="1" s="1"/>
  <c r="I1205" i="1"/>
  <c r="K1205" i="1" s="1"/>
  <c r="D1205" i="1"/>
  <c r="N1204" i="1"/>
  <c r="I1204" i="1"/>
  <c r="J1204" i="1" s="1"/>
  <c r="L1204" i="1" s="1"/>
  <c r="M1204" i="1" s="1"/>
  <c r="D1204" i="1"/>
  <c r="F1204" i="1" s="1"/>
  <c r="N1203" i="1"/>
  <c r="I1203" i="1"/>
  <c r="D1203" i="1"/>
  <c r="F1203" i="1" s="1"/>
  <c r="N1202" i="1"/>
  <c r="P1202" i="1" s="1"/>
  <c r="I1202" i="1"/>
  <c r="D1202" i="1"/>
  <c r="N1201" i="1"/>
  <c r="I1201" i="1"/>
  <c r="K1201" i="1" s="1"/>
  <c r="D1201" i="1"/>
  <c r="N1200" i="1"/>
  <c r="P1200" i="1" s="1"/>
  <c r="I1200" i="1"/>
  <c r="K1200" i="1" s="1"/>
  <c r="D1200" i="1"/>
  <c r="F1200" i="1" s="1"/>
  <c r="N1199" i="1"/>
  <c r="I1199" i="1"/>
  <c r="D1199" i="1"/>
  <c r="E1199" i="1" s="1"/>
  <c r="G1199" i="1" s="1"/>
  <c r="H1199" i="1" s="1"/>
  <c r="N1198" i="1"/>
  <c r="P1198" i="1" s="1"/>
  <c r="I1198" i="1"/>
  <c r="D1198" i="1"/>
  <c r="F1198" i="1" s="1"/>
  <c r="N1197" i="1"/>
  <c r="P1197" i="1" s="1"/>
  <c r="I1197" i="1"/>
  <c r="K1197" i="1" s="1"/>
  <c r="D1197" i="1"/>
  <c r="N1196" i="1"/>
  <c r="I1196" i="1"/>
  <c r="D1196" i="1"/>
  <c r="F1196" i="1" s="1"/>
  <c r="O1195" i="1"/>
  <c r="Q1195" i="1" s="1"/>
  <c r="R1195" i="1" s="1"/>
  <c r="N1195" i="1"/>
  <c r="P1195" i="1" s="1"/>
  <c r="I1195" i="1"/>
  <c r="D1195" i="1"/>
  <c r="F1195" i="1" s="1"/>
  <c r="N1194" i="1"/>
  <c r="P1194" i="1" s="1"/>
  <c r="I1194" i="1"/>
  <c r="D1194" i="1"/>
  <c r="E1194" i="1" s="1"/>
  <c r="G1194" i="1" s="1"/>
  <c r="H1194" i="1" s="1"/>
  <c r="N1193" i="1"/>
  <c r="O1193" i="1" s="1"/>
  <c r="Q1193" i="1" s="1"/>
  <c r="R1193" i="1" s="1"/>
  <c r="I1193" i="1"/>
  <c r="K1193" i="1" s="1"/>
  <c r="D1193" i="1"/>
  <c r="F1193" i="1" s="1"/>
  <c r="N1192" i="1"/>
  <c r="P1192" i="1" s="1"/>
  <c r="I1192" i="1"/>
  <c r="K1192" i="1" s="1"/>
  <c r="D1192" i="1"/>
  <c r="F1192" i="1" s="1"/>
  <c r="N1191" i="1"/>
  <c r="I1191" i="1"/>
  <c r="J1191" i="1" s="1"/>
  <c r="L1191" i="1" s="1"/>
  <c r="M1191" i="1" s="1"/>
  <c r="D1191" i="1"/>
  <c r="N1190" i="1"/>
  <c r="P1190" i="1" s="1"/>
  <c r="I1190" i="1"/>
  <c r="D1190" i="1"/>
  <c r="E1190" i="1" s="1"/>
  <c r="G1190" i="1" s="1"/>
  <c r="H1190" i="1" s="1"/>
  <c r="N1189" i="1"/>
  <c r="P1189" i="1" s="1"/>
  <c r="I1189" i="1"/>
  <c r="K1189" i="1" s="1"/>
  <c r="D1189" i="1"/>
  <c r="N1188" i="1"/>
  <c r="I1188" i="1"/>
  <c r="D1188" i="1"/>
  <c r="N1187" i="1"/>
  <c r="I1187" i="1"/>
  <c r="K1187" i="1" s="1"/>
  <c r="D1187" i="1"/>
  <c r="F1187" i="1" s="1"/>
  <c r="N1186" i="1"/>
  <c r="P1186" i="1" s="1"/>
  <c r="I1186" i="1"/>
  <c r="D1186" i="1"/>
  <c r="N1185" i="1"/>
  <c r="O1185" i="1" s="1"/>
  <c r="Q1185" i="1" s="1"/>
  <c r="R1185" i="1" s="1"/>
  <c r="I1185" i="1"/>
  <c r="D1185" i="1"/>
  <c r="E1185" i="1" s="1"/>
  <c r="G1185" i="1" s="1"/>
  <c r="H1185" i="1" s="1"/>
  <c r="N1184" i="1"/>
  <c r="I1184" i="1"/>
  <c r="K1184" i="1" s="1"/>
  <c r="D1184" i="1"/>
  <c r="F1184" i="1" s="1"/>
  <c r="N1183" i="1"/>
  <c r="I1183" i="1"/>
  <c r="K1183" i="1" s="1"/>
  <c r="D1183" i="1"/>
  <c r="N1182" i="1"/>
  <c r="I1182" i="1"/>
  <c r="J1182" i="1" s="1"/>
  <c r="L1182" i="1" s="1"/>
  <c r="M1182" i="1" s="1"/>
  <c r="D1182" i="1"/>
  <c r="N1181" i="1"/>
  <c r="P1181" i="1" s="1"/>
  <c r="I1181" i="1"/>
  <c r="K1181" i="1" s="1"/>
  <c r="D1181" i="1"/>
  <c r="N1180" i="1"/>
  <c r="P1180" i="1" s="1"/>
  <c r="I1180" i="1"/>
  <c r="D1180" i="1"/>
  <c r="E1180" i="1" s="1"/>
  <c r="G1180" i="1" s="1"/>
  <c r="H1180" i="1" s="1"/>
  <c r="N1179" i="1"/>
  <c r="I1179" i="1"/>
  <c r="D1179" i="1"/>
  <c r="F1179" i="1" s="1"/>
  <c r="N1178" i="1"/>
  <c r="P1178" i="1" s="1"/>
  <c r="I1178" i="1"/>
  <c r="D1178" i="1"/>
  <c r="F1178" i="1" s="1"/>
  <c r="N1177" i="1"/>
  <c r="I1177" i="1"/>
  <c r="K1177" i="1" s="1"/>
  <c r="D1177" i="1"/>
  <c r="N1176" i="1"/>
  <c r="I1176" i="1"/>
  <c r="K1176" i="1" s="1"/>
  <c r="D1176" i="1"/>
  <c r="N1175" i="1"/>
  <c r="I1175" i="1"/>
  <c r="K1175" i="1" s="1"/>
  <c r="D1175" i="1"/>
  <c r="N1174" i="1"/>
  <c r="I1174" i="1"/>
  <c r="D1174" i="1"/>
  <c r="E1174" i="1" s="1"/>
  <c r="G1174" i="1" s="1"/>
  <c r="H1174" i="1" s="1"/>
  <c r="N1173" i="1"/>
  <c r="P1173" i="1" s="1"/>
  <c r="I1173" i="1"/>
  <c r="D1173" i="1"/>
  <c r="N1172" i="1"/>
  <c r="P1172" i="1" s="1"/>
  <c r="I1172" i="1"/>
  <c r="J1172" i="1" s="1"/>
  <c r="L1172" i="1" s="1"/>
  <c r="M1172" i="1" s="1"/>
  <c r="D1172" i="1"/>
  <c r="F1172" i="1" s="1"/>
  <c r="N1171" i="1"/>
  <c r="I1171" i="1"/>
  <c r="D1171" i="1"/>
  <c r="F1171" i="1" s="1"/>
  <c r="N1170" i="1"/>
  <c r="I1170" i="1"/>
  <c r="D1170" i="1"/>
  <c r="F1170" i="1" s="1"/>
  <c r="N1169" i="1"/>
  <c r="O1169" i="1" s="1"/>
  <c r="Q1169" i="1" s="1"/>
  <c r="R1169" i="1" s="1"/>
  <c r="I1169" i="1"/>
  <c r="K1169" i="1" s="1"/>
  <c r="D1169" i="1"/>
  <c r="F1169" i="1" s="1"/>
  <c r="N1168" i="1"/>
  <c r="I1168" i="1"/>
  <c r="K1168" i="1" s="1"/>
  <c r="D1168" i="1"/>
  <c r="F1168" i="1" s="1"/>
  <c r="N1167" i="1"/>
  <c r="I1167" i="1"/>
  <c r="K1167" i="1" s="1"/>
  <c r="D1167" i="1"/>
  <c r="N1166" i="1"/>
  <c r="P1166" i="1" s="1"/>
  <c r="I1166" i="1"/>
  <c r="K1166" i="1" s="1"/>
  <c r="D1166" i="1"/>
  <c r="F1166" i="1" s="1"/>
  <c r="N1165" i="1"/>
  <c r="P1165" i="1" s="1"/>
  <c r="I1165" i="1"/>
  <c r="D1165" i="1"/>
  <c r="N1164" i="1"/>
  <c r="P1164" i="1" s="1"/>
  <c r="I1164" i="1"/>
  <c r="D1164" i="1"/>
  <c r="E1164" i="1" s="1"/>
  <c r="G1164" i="1" s="1"/>
  <c r="H1164" i="1" s="1"/>
  <c r="N1163" i="1"/>
  <c r="I1163" i="1"/>
  <c r="J1163" i="1" s="1"/>
  <c r="L1163" i="1" s="1"/>
  <c r="M1163" i="1" s="1"/>
  <c r="D1163" i="1"/>
  <c r="F1163" i="1" s="1"/>
  <c r="N1162" i="1"/>
  <c r="P1162" i="1" s="1"/>
  <c r="I1162" i="1"/>
  <c r="D1162" i="1"/>
  <c r="F1162" i="1" s="1"/>
  <c r="N1161" i="1"/>
  <c r="I1161" i="1"/>
  <c r="J1161" i="1" s="1"/>
  <c r="L1161" i="1" s="1"/>
  <c r="M1161" i="1" s="1"/>
  <c r="D1161" i="1"/>
  <c r="N1160" i="1"/>
  <c r="O1160" i="1" s="1"/>
  <c r="Q1160" i="1" s="1"/>
  <c r="R1160" i="1" s="1"/>
  <c r="I1160" i="1"/>
  <c r="K1160" i="1" s="1"/>
  <c r="D1160" i="1"/>
  <c r="N1159" i="1"/>
  <c r="I1159" i="1"/>
  <c r="K1159" i="1" s="1"/>
  <c r="D1159" i="1"/>
  <c r="E1159" i="1" s="1"/>
  <c r="G1159" i="1" s="1"/>
  <c r="H1159" i="1" s="1"/>
  <c r="N1158" i="1"/>
  <c r="P1158" i="1" s="1"/>
  <c r="I1158" i="1"/>
  <c r="D1158" i="1"/>
  <c r="F1158" i="1" s="1"/>
  <c r="N1157" i="1"/>
  <c r="P1157" i="1" s="1"/>
  <c r="I1157" i="1"/>
  <c r="D1157" i="1"/>
  <c r="N1156" i="1"/>
  <c r="P1156" i="1" s="1"/>
  <c r="I1156" i="1"/>
  <c r="J1156" i="1" s="1"/>
  <c r="L1156" i="1" s="1"/>
  <c r="M1156" i="1" s="1"/>
  <c r="D1156" i="1"/>
  <c r="F1156" i="1" s="1"/>
  <c r="N1155" i="1"/>
  <c r="I1155" i="1"/>
  <c r="J1155" i="1" s="1"/>
  <c r="L1155" i="1" s="1"/>
  <c r="M1155" i="1" s="1"/>
  <c r="D1155" i="1"/>
  <c r="N1154" i="1"/>
  <c r="P1154" i="1" s="1"/>
  <c r="I1154" i="1"/>
  <c r="D1154" i="1"/>
  <c r="F1154" i="1" s="1"/>
  <c r="N1153" i="1"/>
  <c r="I1153" i="1"/>
  <c r="J1153" i="1" s="1"/>
  <c r="L1153" i="1" s="1"/>
  <c r="M1153" i="1" s="1"/>
  <c r="D1153" i="1"/>
  <c r="F1153" i="1" s="1"/>
  <c r="N1152" i="1"/>
  <c r="I1152" i="1"/>
  <c r="K1152" i="1" s="1"/>
  <c r="D1152" i="1"/>
  <c r="F1152" i="1" s="1"/>
  <c r="N1151" i="1"/>
  <c r="I1151" i="1"/>
  <c r="K1151" i="1" s="1"/>
  <c r="D1151" i="1"/>
  <c r="N1150" i="1"/>
  <c r="I1150" i="1"/>
  <c r="K1150" i="1" s="1"/>
  <c r="D1150" i="1"/>
  <c r="N1149" i="1"/>
  <c r="P1149" i="1" s="1"/>
  <c r="I1149" i="1"/>
  <c r="D1149" i="1"/>
  <c r="N1148" i="1"/>
  <c r="P1148" i="1" s="1"/>
  <c r="I1148" i="1"/>
  <c r="D1148" i="1"/>
  <c r="N1147" i="1"/>
  <c r="P1147" i="1" s="1"/>
  <c r="I1147" i="1"/>
  <c r="K1147" i="1" s="1"/>
  <c r="D1147" i="1"/>
  <c r="N1146" i="1"/>
  <c r="I1146" i="1"/>
  <c r="D1146" i="1"/>
  <c r="N1145" i="1"/>
  <c r="I1145" i="1"/>
  <c r="D1145" i="1"/>
  <c r="F1145" i="1" s="1"/>
  <c r="N1144" i="1"/>
  <c r="I1144" i="1"/>
  <c r="D1144" i="1"/>
  <c r="F1144" i="1" s="1"/>
  <c r="N1143" i="1"/>
  <c r="I1143" i="1"/>
  <c r="D1143" i="1"/>
  <c r="E1143" i="1" s="1"/>
  <c r="G1143" i="1" s="1"/>
  <c r="H1143" i="1" s="1"/>
  <c r="N1142" i="1"/>
  <c r="I1142" i="1"/>
  <c r="D1142" i="1"/>
  <c r="F1142" i="1" s="1"/>
  <c r="N1141" i="1"/>
  <c r="P1141" i="1" s="1"/>
  <c r="I1141" i="1"/>
  <c r="D1141" i="1"/>
  <c r="N1140" i="1"/>
  <c r="I1140" i="1"/>
  <c r="D1140" i="1"/>
  <c r="N1139" i="1"/>
  <c r="I1139" i="1"/>
  <c r="D1139" i="1"/>
  <c r="F1139" i="1" s="1"/>
  <c r="N1138" i="1"/>
  <c r="I1138" i="1"/>
  <c r="J1138" i="1" s="1"/>
  <c r="L1138" i="1" s="1"/>
  <c r="M1138" i="1" s="1"/>
  <c r="D1138" i="1"/>
  <c r="N1137" i="1"/>
  <c r="I1137" i="1"/>
  <c r="K1137" i="1" s="1"/>
  <c r="D1137" i="1"/>
  <c r="F1137" i="1" s="1"/>
  <c r="N1136" i="1"/>
  <c r="I1136" i="1"/>
  <c r="K1136" i="1" s="1"/>
  <c r="D1136" i="1"/>
  <c r="F1136" i="1" s="1"/>
  <c r="N1135" i="1"/>
  <c r="I1135" i="1"/>
  <c r="J1135" i="1" s="1"/>
  <c r="L1135" i="1" s="1"/>
  <c r="M1135" i="1" s="1"/>
  <c r="D1135" i="1"/>
  <c r="N1134" i="1"/>
  <c r="O1134" i="1" s="1"/>
  <c r="Q1134" i="1" s="1"/>
  <c r="R1134" i="1" s="1"/>
  <c r="I1134" i="1"/>
  <c r="D1134" i="1"/>
  <c r="N1133" i="1"/>
  <c r="I1133" i="1"/>
  <c r="D1133" i="1"/>
  <c r="E1133" i="1" s="1"/>
  <c r="G1133" i="1" s="1"/>
  <c r="H1133" i="1" s="1"/>
  <c r="N1132" i="1"/>
  <c r="I1132" i="1"/>
  <c r="J1132" i="1" s="1"/>
  <c r="L1132" i="1" s="1"/>
  <c r="M1132" i="1" s="1"/>
  <c r="D1132" i="1"/>
  <c r="F1132" i="1" s="1"/>
  <c r="N1131" i="1"/>
  <c r="O1131" i="1" s="1"/>
  <c r="Q1131" i="1" s="1"/>
  <c r="R1131" i="1" s="1"/>
  <c r="I1131" i="1"/>
  <c r="D1131" i="1"/>
  <c r="N1130" i="1"/>
  <c r="I1130" i="1"/>
  <c r="D1130" i="1"/>
  <c r="E1130" i="1" s="1"/>
  <c r="G1130" i="1" s="1"/>
  <c r="H1130" i="1" s="1"/>
  <c r="N1129" i="1"/>
  <c r="O1129" i="1" s="1"/>
  <c r="Q1129" i="1" s="1"/>
  <c r="R1129" i="1" s="1"/>
  <c r="I1129" i="1"/>
  <c r="K1129" i="1" s="1"/>
  <c r="D1129" i="1"/>
  <c r="F1129" i="1" s="1"/>
  <c r="N1128" i="1"/>
  <c r="I1128" i="1"/>
  <c r="K1128" i="1" s="1"/>
  <c r="D1128" i="1"/>
  <c r="E1128" i="1" s="1"/>
  <c r="G1128" i="1" s="1"/>
  <c r="H1128" i="1" s="1"/>
  <c r="N1127" i="1"/>
  <c r="I1127" i="1"/>
  <c r="D1127" i="1"/>
  <c r="N1126" i="1"/>
  <c r="I1126" i="1"/>
  <c r="K1126" i="1" s="1"/>
  <c r="D1126" i="1"/>
  <c r="N1125" i="1"/>
  <c r="P1125" i="1" s="1"/>
  <c r="I1125" i="1"/>
  <c r="J1125" i="1" s="1"/>
  <c r="L1125" i="1" s="1"/>
  <c r="M1125" i="1" s="1"/>
  <c r="D1125" i="1"/>
  <c r="N1124" i="1"/>
  <c r="P1124" i="1" s="1"/>
  <c r="I1124" i="1"/>
  <c r="D1124" i="1"/>
  <c r="N1123" i="1"/>
  <c r="P1123" i="1" s="1"/>
  <c r="I1123" i="1"/>
  <c r="D1123" i="1"/>
  <c r="F1123" i="1" s="1"/>
  <c r="N1122" i="1"/>
  <c r="I1122" i="1"/>
  <c r="D1122" i="1"/>
  <c r="N1121" i="1"/>
  <c r="I1121" i="1"/>
  <c r="K1121" i="1" s="1"/>
  <c r="D1121" i="1"/>
  <c r="F1121" i="1" s="1"/>
  <c r="N1120" i="1"/>
  <c r="I1120" i="1"/>
  <c r="K1120" i="1" s="1"/>
  <c r="D1120" i="1"/>
  <c r="F1120" i="1" s="1"/>
  <c r="N1119" i="1"/>
  <c r="I1119" i="1"/>
  <c r="K1119" i="1" s="1"/>
  <c r="D1119" i="1"/>
  <c r="N1118" i="1"/>
  <c r="I1118" i="1"/>
  <c r="K1118" i="1" s="1"/>
  <c r="D1118" i="1"/>
  <c r="N1117" i="1"/>
  <c r="P1117" i="1" s="1"/>
  <c r="I1117" i="1"/>
  <c r="K1117" i="1" s="1"/>
  <c r="D1117" i="1"/>
  <c r="N1116" i="1"/>
  <c r="I1116" i="1"/>
  <c r="D1116" i="1"/>
  <c r="N1115" i="1"/>
  <c r="P1115" i="1" s="1"/>
  <c r="I1115" i="1"/>
  <c r="D1115" i="1"/>
  <c r="F1115" i="1" s="1"/>
  <c r="N1114" i="1"/>
  <c r="P1114" i="1" s="1"/>
  <c r="I1114" i="1"/>
  <c r="D1114" i="1"/>
  <c r="N1113" i="1"/>
  <c r="I1113" i="1"/>
  <c r="D1113" i="1"/>
  <c r="F1113" i="1" s="1"/>
  <c r="N1112" i="1"/>
  <c r="I1112" i="1"/>
  <c r="K1112" i="1" s="1"/>
  <c r="D1112" i="1"/>
  <c r="N1111" i="1"/>
  <c r="I1111" i="1"/>
  <c r="D1111" i="1"/>
  <c r="N1110" i="1"/>
  <c r="P1110" i="1" s="1"/>
  <c r="I1110" i="1"/>
  <c r="K1110" i="1" s="1"/>
  <c r="D1110" i="1"/>
  <c r="N1109" i="1"/>
  <c r="P1109" i="1" s="1"/>
  <c r="I1109" i="1"/>
  <c r="D1109" i="1"/>
  <c r="N1108" i="1"/>
  <c r="I1108" i="1"/>
  <c r="D1108" i="1"/>
  <c r="N1107" i="1"/>
  <c r="P1107" i="1" s="1"/>
  <c r="I1107" i="1"/>
  <c r="D1107" i="1"/>
  <c r="F1107" i="1" s="1"/>
  <c r="N1106" i="1"/>
  <c r="I1106" i="1"/>
  <c r="D1106" i="1"/>
  <c r="F1106" i="1" s="1"/>
  <c r="N1105" i="1"/>
  <c r="I1105" i="1"/>
  <c r="D1105" i="1"/>
  <c r="F1105" i="1" s="1"/>
  <c r="N1104" i="1"/>
  <c r="I1104" i="1"/>
  <c r="K1104" i="1" s="1"/>
  <c r="D1104" i="1"/>
  <c r="F1104" i="1" s="1"/>
  <c r="N1103" i="1"/>
  <c r="P1103" i="1" s="1"/>
  <c r="I1103" i="1"/>
  <c r="K1103" i="1" s="1"/>
  <c r="D1103" i="1"/>
  <c r="N1102" i="1"/>
  <c r="O1102" i="1" s="1"/>
  <c r="Q1102" i="1" s="1"/>
  <c r="R1102" i="1" s="1"/>
  <c r="I1102" i="1"/>
  <c r="K1102" i="1" s="1"/>
  <c r="D1102" i="1"/>
  <c r="N1101" i="1"/>
  <c r="P1101" i="1" s="1"/>
  <c r="I1101" i="1"/>
  <c r="D1101" i="1"/>
  <c r="F1101" i="1" s="1"/>
  <c r="N1100" i="1"/>
  <c r="I1100" i="1"/>
  <c r="D1100" i="1"/>
  <c r="N1099" i="1"/>
  <c r="P1099" i="1" s="1"/>
  <c r="I1099" i="1"/>
  <c r="D1099" i="1"/>
  <c r="F1099" i="1" s="1"/>
  <c r="N1098" i="1"/>
  <c r="I1098" i="1"/>
  <c r="D1098" i="1"/>
  <c r="F1098" i="1" s="1"/>
  <c r="N1097" i="1"/>
  <c r="P1097" i="1" s="1"/>
  <c r="I1097" i="1"/>
  <c r="D1097" i="1"/>
  <c r="F1097" i="1" s="1"/>
  <c r="N1096" i="1"/>
  <c r="I1096" i="1"/>
  <c r="K1096" i="1" s="1"/>
  <c r="D1096" i="1"/>
  <c r="F1096" i="1" s="1"/>
  <c r="N1095" i="1"/>
  <c r="I1095" i="1"/>
  <c r="K1095" i="1" s="1"/>
  <c r="D1095" i="1"/>
  <c r="N1094" i="1"/>
  <c r="P1094" i="1" s="1"/>
  <c r="I1094" i="1"/>
  <c r="K1094" i="1" s="1"/>
  <c r="D1094" i="1"/>
  <c r="N1093" i="1"/>
  <c r="P1093" i="1" s="1"/>
  <c r="I1093" i="1"/>
  <c r="D1093" i="1"/>
  <c r="F1093" i="1" s="1"/>
  <c r="N1092" i="1"/>
  <c r="P1092" i="1" s="1"/>
  <c r="I1092" i="1"/>
  <c r="K1092" i="1" s="1"/>
  <c r="D1092" i="1"/>
  <c r="F1092" i="1" s="1"/>
  <c r="N1091" i="1"/>
  <c r="O1091" i="1" s="1"/>
  <c r="Q1091" i="1" s="1"/>
  <c r="R1091" i="1" s="1"/>
  <c r="I1091" i="1"/>
  <c r="D1091" i="1"/>
  <c r="F1091" i="1" s="1"/>
  <c r="N1090" i="1"/>
  <c r="P1090" i="1" s="1"/>
  <c r="I1090" i="1"/>
  <c r="K1090" i="1" s="1"/>
  <c r="D1090" i="1"/>
  <c r="F1090" i="1" s="1"/>
  <c r="N1089" i="1"/>
  <c r="I1089" i="1"/>
  <c r="J1089" i="1" s="1"/>
  <c r="L1089" i="1" s="1"/>
  <c r="M1089" i="1" s="1"/>
  <c r="D1089" i="1"/>
  <c r="E1089" i="1" s="1"/>
  <c r="G1089" i="1" s="1"/>
  <c r="H1089" i="1" s="1"/>
  <c r="N1088" i="1"/>
  <c r="I1088" i="1"/>
  <c r="K1088" i="1" s="1"/>
  <c r="D1088" i="1"/>
  <c r="F1088" i="1" s="1"/>
  <c r="N1087" i="1"/>
  <c r="I1087" i="1"/>
  <c r="K1087" i="1" s="1"/>
  <c r="D1087" i="1"/>
  <c r="F1087" i="1" s="1"/>
  <c r="N1086" i="1"/>
  <c r="P1086" i="1" s="1"/>
  <c r="I1086" i="1"/>
  <c r="J1086" i="1" s="1"/>
  <c r="L1086" i="1" s="1"/>
  <c r="M1086" i="1" s="1"/>
  <c r="D1086" i="1"/>
  <c r="N1085" i="1"/>
  <c r="P1085" i="1" s="1"/>
  <c r="I1085" i="1"/>
  <c r="K1085" i="1" s="1"/>
  <c r="D1085" i="1"/>
  <c r="F1085" i="1" s="1"/>
  <c r="N1084" i="1"/>
  <c r="P1084" i="1" s="1"/>
  <c r="I1084" i="1"/>
  <c r="K1084" i="1" s="1"/>
  <c r="D1084" i="1"/>
  <c r="N1083" i="1"/>
  <c r="O1083" i="1" s="1"/>
  <c r="Q1083" i="1" s="1"/>
  <c r="R1083" i="1" s="1"/>
  <c r="I1083" i="1"/>
  <c r="D1083" i="1"/>
  <c r="F1083" i="1" s="1"/>
  <c r="N1082" i="1"/>
  <c r="P1082" i="1" s="1"/>
  <c r="I1082" i="1"/>
  <c r="D1082" i="1"/>
  <c r="F1082" i="1" s="1"/>
  <c r="N1081" i="1"/>
  <c r="I1081" i="1"/>
  <c r="D1081" i="1"/>
  <c r="E1081" i="1" s="1"/>
  <c r="G1081" i="1" s="1"/>
  <c r="H1081" i="1" s="1"/>
  <c r="N1080" i="1"/>
  <c r="I1080" i="1"/>
  <c r="K1080" i="1" s="1"/>
  <c r="D1080" i="1"/>
  <c r="F1080" i="1" s="1"/>
  <c r="N1079" i="1"/>
  <c r="I1079" i="1"/>
  <c r="K1079" i="1" s="1"/>
  <c r="D1079" i="1"/>
  <c r="N1078" i="1"/>
  <c r="P1078" i="1" s="1"/>
  <c r="I1078" i="1"/>
  <c r="J1078" i="1" s="1"/>
  <c r="L1078" i="1" s="1"/>
  <c r="M1078" i="1" s="1"/>
  <c r="D1078" i="1"/>
  <c r="N1077" i="1"/>
  <c r="P1077" i="1" s="1"/>
  <c r="I1077" i="1"/>
  <c r="K1077" i="1" s="1"/>
  <c r="D1077" i="1"/>
  <c r="N1076" i="1"/>
  <c r="I1076" i="1"/>
  <c r="K1076" i="1" s="1"/>
  <c r="D1076" i="1"/>
  <c r="F1076" i="1" s="1"/>
  <c r="N1075" i="1"/>
  <c r="O1075" i="1" s="1"/>
  <c r="Q1075" i="1" s="1"/>
  <c r="R1075" i="1" s="1"/>
  <c r="I1075" i="1"/>
  <c r="D1075" i="1"/>
  <c r="F1075" i="1" s="1"/>
  <c r="N1074" i="1"/>
  <c r="I1074" i="1"/>
  <c r="D1074" i="1"/>
  <c r="N1073" i="1"/>
  <c r="P1073" i="1" s="1"/>
  <c r="I1073" i="1"/>
  <c r="K1073" i="1" s="1"/>
  <c r="D1073" i="1"/>
  <c r="E1073" i="1" s="1"/>
  <c r="G1073" i="1" s="1"/>
  <c r="H1073" i="1" s="1"/>
  <c r="N1072" i="1"/>
  <c r="I1072" i="1"/>
  <c r="K1072" i="1" s="1"/>
  <c r="D1072" i="1"/>
  <c r="F1072" i="1" s="1"/>
  <c r="N1071" i="1"/>
  <c r="I1071" i="1"/>
  <c r="K1071" i="1" s="1"/>
  <c r="D1071" i="1"/>
  <c r="F1071" i="1" s="1"/>
  <c r="N1070" i="1"/>
  <c r="I1070" i="1"/>
  <c r="J1070" i="1" s="1"/>
  <c r="L1070" i="1" s="1"/>
  <c r="M1070" i="1" s="1"/>
  <c r="D1070" i="1"/>
  <c r="N1069" i="1"/>
  <c r="P1069" i="1" s="1"/>
  <c r="I1069" i="1"/>
  <c r="D1069" i="1"/>
  <c r="N1068" i="1"/>
  <c r="P1068" i="1" s="1"/>
  <c r="I1068" i="1"/>
  <c r="K1068" i="1" s="1"/>
  <c r="D1068" i="1"/>
  <c r="F1068" i="1" s="1"/>
  <c r="N1067" i="1"/>
  <c r="O1067" i="1" s="1"/>
  <c r="Q1067" i="1" s="1"/>
  <c r="R1067" i="1" s="1"/>
  <c r="I1067" i="1"/>
  <c r="D1067" i="1"/>
  <c r="F1067" i="1" s="1"/>
  <c r="N1066" i="1"/>
  <c r="P1066" i="1" s="1"/>
  <c r="I1066" i="1"/>
  <c r="J1066" i="1" s="1"/>
  <c r="L1066" i="1" s="1"/>
  <c r="M1066" i="1" s="1"/>
  <c r="D1066" i="1"/>
  <c r="N1065" i="1"/>
  <c r="P1065" i="1" s="1"/>
  <c r="I1065" i="1"/>
  <c r="K1065" i="1" s="1"/>
  <c r="D1065" i="1"/>
  <c r="N1064" i="1"/>
  <c r="I1064" i="1"/>
  <c r="K1064" i="1" s="1"/>
  <c r="D1064" i="1"/>
  <c r="N1063" i="1"/>
  <c r="O1063" i="1" s="1"/>
  <c r="Q1063" i="1" s="1"/>
  <c r="R1063" i="1" s="1"/>
  <c r="I1063" i="1"/>
  <c r="D1063" i="1"/>
  <c r="F1063" i="1" s="1"/>
  <c r="N1062" i="1"/>
  <c r="I1062" i="1"/>
  <c r="D1062" i="1"/>
  <c r="N1061" i="1"/>
  <c r="P1061" i="1" s="1"/>
  <c r="I1061" i="1"/>
  <c r="D1061" i="1"/>
  <c r="E1061" i="1" s="1"/>
  <c r="G1061" i="1" s="1"/>
  <c r="H1061" i="1" s="1"/>
  <c r="N1060" i="1"/>
  <c r="P1060" i="1" s="1"/>
  <c r="I1060" i="1"/>
  <c r="D1060" i="1"/>
  <c r="F1060" i="1" s="1"/>
  <c r="N1059" i="1"/>
  <c r="I1059" i="1"/>
  <c r="D1059" i="1"/>
  <c r="F1059" i="1" s="1"/>
  <c r="N1058" i="1"/>
  <c r="P1058" i="1" s="1"/>
  <c r="I1058" i="1"/>
  <c r="J1058" i="1" s="1"/>
  <c r="L1058" i="1" s="1"/>
  <c r="M1058" i="1" s="1"/>
  <c r="D1058" i="1"/>
  <c r="N1057" i="1"/>
  <c r="P1057" i="1" s="1"/>
  <c r="I1057" i="1"/>
  <c r="K1057" i="1" s="1"/>
  <c r="D1057" i="1"/>
  <c r="E1057" i="1" s="1"/>
  <c r="G1057" i="1" s="1"/>
  <c r="H1057" i="1" s="1"/>
  <c r="N1056" i="1"/>
  <c r="I1056" i="1"/>
  <c r="K1056" i="1" s="1"/>
  <c r="D1056" i="1"/>
  <c r="F1056" i="1" s="1"/>
  <c r="N1055" i="1"/>
  <c r="O1055" i="1" s="1"/>
  <c r="Q1055" i="1" s="1"/>
  <c r="R1055" i="1" s="1"/>
  <c r="I1055" i="1"/>
  <c r="K1055" i="1" s="1"/>
  <c r="D1055" i="1"/>
  <c r="F1055" i="1" s="1"/>
  <c r="N1054" i="1"/>
  <c r="P1054" i="1" s="1"/>
  <c r="I1054" i="1"/>
  <c r="D1054" i="1"/>
  <c r="N1053" i="1"/>
  <c r="P1053" i="1" s="1"/>
  <c r="I1053" i="1"/>
  <c r="K1053" i="1" s="1"/>
  <c r="D1053" i="1"/>
  <c r="E1053" i="1" s="1"/>
  <c r="G1053" i="1" s="1"/>
  <c r="H1053" i="1" s="1"/>
  <c r="N1052" i="1"/>
  <c r="I1052" i="1"/>
  <c r="K1052" i="1" s="1"/>
  <c r="D1052" i="1"/>
  <c r="N1051" i="1"/>
  <c r="I1051" i="1"/>
  <c r="D1051" i="1"/>
  <c r="F1051" i="1" s="1"/>
  <c r="N1050" i="1"/>
  <c r="I1050" i="1"/>
  <c r="J1050" i="1" s="1"/>
  <c r="L1050" i="1" s="1"/>
  <c r="M1050" i="1" s="1"/>
  <c r="D1050" i="1"/>
  <c r="N1049" i="1"/>
  <c r="I1049" i="1"/>
  <c r="K1049" i="1" s="1"/>
  <c r="D1049" i="1"/>
  <c r="N1048" i="1"/>
  <c r="I1048" i="1"/>
  <c r="K1048" i="1" s="1"/>
  <c r="D1048" i="1"/>
  <c r="N1047" i="1"/>
  <c r="O1047" i="1" s="1"/>
  <c r="Q1047" i="1" s="1"/>
  <c r="R1047" i="1" s="1"/>
  <c r="I1047" i="1"/>
  <c r="D1047" i="1"/>
  <c r="F1047" i="1" s="1"/>
  <c r="N1046" i="1"/>
  <c r="I1046" i="1"/>
  <c r="D1046" i="1"/>
  <c r="N1045" i="1"/>
  <c r="P1045" i="1" s="1"/>
  <c r="I1045" i="1"/>
  <c r="K1045" i="1" s="1"/>
  <c r="D1045" i="1"/>
  <c r="N1044" i="1"/>
  <c r="O1044" i="1" s="1"/>
  <c r="Q1044" i="1" s="1"/>
  <c r="R1044" i="1" s="1"/>
  <c r="I1044" i="1"/>
  <c r="D1044" i="1"/>
  <c r="N1043" i="1"/>
  <c r="P1043" i="1" s="1"/>
  <c r="I1043" i="1"/>
  <c r="D1043" i="1"/>
  <c r="F1043" i="1" s="1"/>
  <c r="N1042" i="1"/>
  <c r="I1042" i="1"/>
  <c r="J1042" i="1" s="1"/>
  <c r="L1042" i="1" s="1"/>
  <c r="M1042" i="1" s="1"/>
  <c r="D1042" i="1"/>
  <c r="N1041" i="1"/>
  <c r="I1041" i="1"/>
  <c r="K1041" i="1" s="1"/>
  <c r="D1041" i="1"/>
  <c r="N1040" i="1"/>
  <c r="I1040" i="1"/>
  <c r="K1040" i="1" s="1"/>
  <c r="D1040" i="1"/>
  <c r="N1039" i="1"/>
  <c r="O1039" i="1" s="1"/>
  <c r="Q1039" i="1" s="1"/>
  <c r="R1039" i="1" s="1"/>
  <c r="I1039" i="1"/>
  <c r="K1039" i="1" s="1"/>
  <c r="D1039" i="1"/>
  <c r="N1038" i="1"/>
  <c r="P1038" i="1" s="1"/>
  <c r="I1038" i="1"/>
  <c r="K1038" i="1" s="1"/>
  <c r="D1038" i="1"/>
  <c r="N1037" i="1"/>
  <c r="P1037" i="1" s="1"/>
  <c r="I1037" i="1"/>
  <c r="K1037" i="1" s="1"/>
  <c r="D1037" i="1"/>
  <c r="F1037" i="1" s="1"/>
  <c r="N1036" i="1"/>
  <c r="I1036" i="1"/>
  <c r="K1036" i="1" s="1"/>
  <c r="D1036" i="1"/>
  <c r="F1036" i="1" s="1"/>
  <c r="N1035" i="1"/>
  <c r="P1035" i="1" s="1"/>
  <c r="I1035" i="1"/>
  <c r="D1035" i="1"/>
  <c r="F1035" i="1" s="1"/>
  <c r="N1034" i="1"/>
  <c r="I1034" i="1"/>
  <c r="D1034" i="1"/>
  <c r="N1033" i="1"/>
  <c r="I1033" i="1"/>
  <c r="D1033" i="1"/>
  <c r="N1032" i="1"/>
  <c r="I1032" i="1"/>
  <c r="D1032" i="1"/>
  <c r="N1031" i="1"/>
  <c r="I1031" i="1"/>
  <c r="D1031" i="1"/>
  <c r="F1031" i="1" s="1"/>
  <c r="N1030" i="1"/>
  <c r="P1030" i="1" s="1"/>
  <c r="I1030" i="1"/>
  <c r="K1030" i="1" s="1"/>
  <c r="D1030" i="1"/>
  <c r="N1029" i="1"/>
  <c r="I1029" i="1"/>
  <c r="D1029" i="1"/>
  <c r="N1028" i="1"/>
  <c r="P1028" i="1" s="1"/>
  <c r="I1028" i="1"/>
  <c r="K1028" i="1" s="1"/>
  <c r="D1028" i="1"/>
  <c r="F1028" i="1" s="1"/>
  <c r="N1027" i="1"/>
  <c r="P1027" i="1" s="1"/>
  <c r="I1027" i="1"/>
  <c r="K1027" i="1" s="1"/>
  <c r="D1027" i="1"/>
  <c r="E1027" i="1" s="1"/>
  <c r="G1027" i="1" s="1"/>
  <c r="H1027" i="1" s="1"/>
  <c r="N1026" i="1"/>
  <c r="I1026" i="1"/>
  <c r="K1026" i="1" s="1"/>
  <c r="D1026" i="1"/>
  <c r="F1026" i="1" s="1"/>
  <c r="N1025" i="1"/>
  <c r="I1025" i="1"/>
  <c r="K1025" i="1" s="1"/>
  <c r="D1025" i="1"/>
  <c r="F1025" i="1" s="1"/>
  <c r="N1024" i="1"/>
  <c r="P1024" i="1" s="1"/>
  <c r="I1024" i="1"/>
  <c r="K1024" i="1" s="1"/>
  <c r="D1024" i="1"/>
  <c r="N1023" i="1"/>
  <c r="P1023" i="1" s="1"/>
  <c r="I1023" i="1"/>
  <c r="D1023" i="1"/>
  <c r="N1022" i="1"/>
  <c r="O1022" i="1" s="1"/>
  <c r="Q1022" i="1" s="1"/>
  <c r="R1022" i="1" s="1"/>
  <c r="I1022" i="1"/>
  <c r="D1022" i="1"/>
  <c r="F1022" i="1" s="1"/>
  <c r="N1021" i="1"/>
  <c r="P1021" i="1" s="1"/>
  <c r="I1021" i="1"/>
  <c r="K1021" i="1" s="1"/>
  <c r="D1021" i="1"/>
  <c r="E1021" i="1" s="1"/>
  <c r="G1021" i="1" s="1"/>
  <c r="H1021" i="1" s="1"/>
  <c r="N1020" i="1"/>
  <c r="I1020" i="1"/>
  <c r="D1020" i="1"/>
  <c r="F1020" i="1" s="1"/>
  <c r="N1019" i="1"/>
  <c r="P1019" i="1" s="1"/>
  <c r="I1019" i="1"/>
  <c r="K1019" i="1" s="1"/>
  <c r="D1019" i="1"/>
  <c r="F1019" i="1" s="1"/>
  <c r="N1018" i="1"/>
  <c r="P1018" i="1" s="1"/>
  <c r="I1018" i="1"/>
  <c r="K1018" i="1" s="1"/>
  <c r="D1018" i="1"/>
  <c r="N1017" i="1"/>
  <c r="P1017" i="1" s="1"/>
  <c r="I1017" i="1"/>
  <c r="D1017" i="1"/>
  <c r="E1017" i="1" s="1"/>
  <c r="G1017" i="1" s="1"/>
  <c r="H1017" i="1" s="1"/>
  <c r="N1016" i="1"/>
  <c r="P1016" i="1" s="1"/>
  <c r="I1016" i="1"/>
  <c r="D1016" i="1"/>
  <c r="N1015" i="1"/>
  <c r="P1015" i="1" s="1"/>
  <c r="I1015" i="1"/>
  <c r="D1015" i="1"/>
  <c r="F1015" i="1" s="1"/>
  <c r="N1014" i="1"/>
  <c r="P1014" i="1" s="1"/>
  <c r="I1014" i="1"/>
  <c r="D1014" i="1"/>
  <c r="F1014" i="1" s="1"/>
  <c r="N1013" i="1"/>
  <c r="I1013" i="1"/>
  <c r="D1013" i="1"/>
  <c r="F1013" i="1" s="1"/>
  <c r="N1012" i="1"/>
  <c r="I1012" i="1"/>
  <c r="K1012" i="1" s="1"/>
  <c r="D1012" i="1"/>
  <c r="N1011" i="1"/>
  <c r="P1011" i="1" s="1"/>
  <c r="I1011" i="1"/>
  <c r="K1011" i="1" s="1"/>
  <c r="D1011" i="1"/>
  <c r="N1010" i="1"/>
  <c r="I1010" i="1"/>
  <c r="K1010" i="1" s="1"/>
  <c r="D1010" i="1"/>
  <c r="N1009" i="1"/>
  <c r="P1009" i="1" s="1"/>
  <c r="I1009" i="1"/>
  <c r="K1009" i="1" s="1"/>
  <c r="D1009" i="1"/>
  <c r="N1008" i="1"/>
  <c r="P1008" i="1" s="1"/>
  <c r="I1008" i="1"/>
  <c r="D1008" i="1"/>
  <c r="N1007" i="1"/>
  <c r="P1007" i="1" s="1"/>
  <c r="I1007" i="1"/>
  <c r="D1007" i="1"/>
  <c r="N1006" i="1"/>
  <c r="I1006" i="1"/>
  <c r="K1006" i="1" s="1"/>
  <c r="D1006" i="1"/>
  <c r="F1006" i="1" s="1"/>
  <c r="N1005" i="1"/>
  <c r="P1005" i="1" s="1"/>
  <c r="I1005" i="1"/>
  <c r="J1005" i="1" s="1"/>
  <c r="L1005" i="1" s="1"/>
  <c r="M1005" i="1" s="1"/>
  <c r="D1005" i="1"/>
  <c r="F1005" i="1" s="1"/>
  <c r="N1004" i="1"/>
  <c r="I1004" i="1"/>
  <c r="K1004" i="1" s="1"/>
  <c r="D1004" i="1"/>
  <c r="F1004" i="1" s="1"/>
  <c r="N1003" i="1"/>
  <c r="P1003" i="1" s="1"/>
  <c r="I1003" i="1"/>
  <c r="K1003" i="1" s="1"/>
  <c r="D1003" i="1"/>
  <c r="F1003" i="1" s="1"/>
  <c r="N1002" i="1"/>
  <c r="I1002" i="1"/>
  <c r="K1002" i="1" s="1"/>
  <c r="D1002" i="1"/>
  <c r="N1001" i="1"/>
  <c r="P1001" i="1" s="1"/>
  <c r="I1001" i="1"/>
  <c r="D1001" i="1"/>
  <c r="N1000" i="1"/>
  <c r="P1000" i="1" s="1"/>
  <c r="I1000" i="1"/>
  <c r="K1000" i="1" s="1"/>
  <c r="D1000" i="1"/>
  <c r="N999" i="1"/>
  <c r="P999" i="1" s="1"/>
  <c r="I999" i="1"/>
  <c r="D999" i="1"/>
  <c r="N998" i="1"/>
  <c r="I998" i="1"/>
  <c r="J998" i="1" s="1"/>
  <c r="L998" i="1" s="1"/>
  <c r="M998" i="1" s="1"/>
  <c r="D998" i="1"/>
  <c r="F998" i="1" s="1"/>
  <c r="N997" i="1"/>
  <c r="I997" i="1"/>
  <c r="K997" i="1" s="1"/>
  <c r="D997" i="1"/>
  <c r="F997" i="1" s="1"/>
  <c r="N996" i="1"/>
  <c r="I996" i="1"/>
  <c r="K996" i="1" s="1"/>
  <c r="D996" i="1"/>
  <c r="F996" i="1" s="1"/>
  <c r="N995" i="1"/>
  <c r="P995" i="1" s="1"/>
  <c r="I995" i="1"/>
  <c r="K995" i="1" s="1"/>
  <c r="D995" i="1"/>
  <c r="N994" i="1"/>
  <c r="P994" i="1" s="1"/>
  <c r="I994" i="1"/>
  <c r="K994" i="1" s="1"/>
  <c r="D994" i="1"/>
  <c r="N993" i="1"/>
  <c r="P993" i="1" s="1"/>
  <c r="I993" i="1"/>
  <c r="D993" i="1"/>
  <c r="F993" i="1" s="1"/>
  <c r="N992" i="1"/>
  <c r="P992" i="1" s="1"/>
  <c r="I992" i="1"/>
  <c r="K992" i="1" s="1"/>
  <c r="D992" i="1"/>
  <c r="F992" i="1" s="1"/>
  <c r="N991" i="1"/>
  <c r="P991" i="1" s="1"/>
  <c r="I991" i="1"/>
  <c r="D991" i="1"/>
  <c r="F991" i="1" s="1"/>
  <c r="N990" i="1"/>
  <c r="I990" i="1"/>
  <c r="D990" i="1"/>
  <c r="F990" i="1" s="1"/>
  <c r="N989" i="1"/>
  <c r="I989" i="1"/>
  <c r="K989" i="1" s="1"/>
  <c r="D989" i="1"/>
  <c r="F989" i="1" s="1"/>
  <c r="N988" i="1"/>
  <c r="I988" i="1"/>
  <c r="K988" i="1" s="1"/>
  <c r="D988" i="1"/>
  <c r="N987" i="1"/>
  <c r="I987" i="1"/>
  <c r="K987" i="1" s="1"/>
  <c r="D987" i="1"/>
  <c r="N986" i="1"/>
  <c r="I986" i="1"/>
  <c r="K986" i="1" s="1"/>
  <c r="D986" i="1"/>
  <c r="N985" i="1"/>
  <c r="P985" i="1" s="1"/>
  <c r="I985" i="1"/>
  <c r="D985" i="1"/>
  <c r="N984" i="1"/>
  <c r="P984" i="1" s="1"/>
  <c r="I984" i="1"/>
  <c r="D984" i="1"/>
  <c r="F984" i="1" s="1"/>
  <c r="N983" i="1"/>
  <c r="P983" i="1" s="1"/>
  <c r="I983" i="1"/>
  <c r="D983" i="1"/>
  <c r="F983" i="1" s="1"/>
  <c r="N982" i="1"/>
  <c r="P982" i="1" s="1"/>
  <c r="I982" i="1"/>
  <c r="K982" i="1" s="1"/>
  <c r="D982" i="1"/>
  <c r="F982" i="1" s="1"/>
  <c r="N981" i="1"/>
  <c r="P981" i="1" s="1"/>
  <c r="I981" i="1"/>
  <c r="D981" i="1"/>
  <c r="F981" i="1" s="1"/>
  <c r="N980" i="1"/>
  <c r="I980" i="1"/>
  <c r="K980" i="1" s="1"/>
  <c r="D980" i="1"/>
  <c r="F980" i="1" s="1"/>
  <c r="N979" i="1"/>
  <c r="I979" i="1"/>
  <c r="K979" i="1" s="1"/>
  <c r="D979" i="1"/>
  <c r="N978" i="1"/>
  <c r="O978" i="1" s="1"/>
  <c r="Q978" i="1" s="1"/>
  <c r="R978" i="1" s="1"/>
  <c r="I978" i="1"/>
  <c r="K978" i="1" s="1"/>
  <c r="D978" i="1"/>
  <c r="N977" i="1"/>
  <c r="P977" i="1" s="1"/>
  <c r="I977" i="1"/>
  <c r="K977" i="1" s="1"/>
  <c r="D977" i="1"/>
  <c r="F977" i="1" s="1"/>
  <c r="N976" i="1"/>
  <c r="P976" i="1" s="1"/>
  <c r="I976" i="1"/>
  <c r="K976" i="1" s="1"/>
  <c r="D976" i="1"/>
  <c r="N975" i="1"/>
  <c r="P975" i="1" s="1"/>
  <c r="I975" i="1"/>
  <c r="D975" i="1"/>
  <c r="F975" i="1" s="1"/>
  <c r="N974" i="1"/>
  <c r="O974" i="1" s="1"/>
  <c r="Q974" i="1" s="1"/>
  <c r="R974" i="1" s="1"/>
  <c r="I974" i="1"/>
  <c r="J974" i="1" s="1"/>
  <c r="L974" i="1" s="1"/>
  <c r="M974" i="1" s="1"/>
  <c r="D974" i="1"/>
  <c r="F974" i="1" s="1"/>
  <c r="N973" i="1"/>
  <c r="P973" i="1" s="1"/>
  <c r="I973" i="1"/>
  <c r="D973" i="1"/>
  <c r="F973" i="1" s="1"/>
  <c r="N972" i="1"/>
  <c r="I972" i="1"/>
  <c r="K972" i="1" s="1"/>
  <c r="D972" i="1"/>
  <c r="N971" i="1"/>
  <c r="O971" i="1" s="1"/>
  <c r="Q971" i="1" s="1"/>
  <c r="R971" i="1" s="1"/>
  <c r="I971" i="1"/>
  <c r="K971" i="1" s="1"/>
  <c r="D971" i="1"/>
  <c r="N970" i="1"/>
  <c r="I970" i="1"/>
  <c r="K970" i="1" s="1"/>
  <c r="D970" i="1"/>
  <c r="N969" i="1"/>
  <c r="P969" i="1" s="1"/>
  <c r="I969" i="1"/>
  <c r="D969" i="1"/>
  <c r="E969" i="1" s="1"/>
  <c r="G969" i="1" s="1"/>
  <c r="H969" i="1" s="1"/>
  <c r="N968" i="1"/>
  <c r="P968" i="1" s="1"/>
  <c r="I968" i="1"/>
  <c r="K968" i="1" s="1"/>
  <c r="D968" i="1"/>
  <c r="F968" i="1" s="1"/>
  <c r="N967" i="1"/>
  <c r="P967" i="1" s="1"/>
  <c r="I967" i="1"/>
  <c r="D967" i="1"/>
  <c r="F967" i="1" s="1"/>
  <c r="N966" i="1"/>
  <c r="I966" i="1"/>
  <c r="J966" i="1" s="1"/>
  <c r="L966" i="1" s="1"/>
  <c r="M966" i="1" s="1"/>
  <c r="D966" i="1"/>
  <c r="F966" i="1" s="1"/>
  <c r="N965" i="1"/>
  <c r="P965" i="1" s="1"/>
  <c r="I965" i="1"/>
  <c r="D965" i="1"/>
  <c r="F965" i="1" s="1"/>
  <c r="N964" i="1"/>
  <c r="I964" i="1"/>
  <c r="K964" i="1" s="1"/>
  <c r="D964" i="1"/>
  <c r="F964" i="1" s="1"/>
  <c r="N963" i="1"/>
  <c r="I963" i="1"/>
  <c r="K963" i="1" s="1"/>
  <c r="D963" i="1"/>
  <c r="F963" i="1" s="1"/>
  <c r="N962" i="1"/>
  <c r="P962" i="1" s="1"/>
  <c r="I962" i="1"/>
  <c r="K962" i="1" s="1"/>
  <c r="D962" i="1"/>
  <c r="N961" i="1"/>
  <c r="P961" i="1" s="1"/>
  <c r="I961" i="1"/>
  <c r="D961" i="1"/>
  <c r="E961" i="1" s="1"/>
  <c r="G961" i="1" s="1"/>
  <c r="H961" i="1" s="1"/>
  <c r="N960" i="1"/>
  <c r="P960" i="1" s="1"/>
  <c r="I960" i="1"/>
  <c r="K960" i="1" s="1"/>
  <c r="D960" i="1"/>
  <c r="N959" i="1"/>
  <c r="P959" i="1" s="1"/>
  <c r="I959" i="1"/>
  <c r="D959" i="1"/>
  <c r="N958" i="1"/>
  <c r="I958" i="1"/>
  <c r="J958" i="1" s="1"/>
  <c r="L958" i="1" s="1"/>
  <c r="M958" i="1" s="1"/>
  <c r="D958" i="1"/>
  <c r="F958" i="1" s="1"/>
  <c r="N957" i="1"/>
  <c r="I957" i="1"/>
  <c r="D957" i="1"/>
  <c r="F957" i="1" s="1"/>
  <c r="N956" i="1"/>
  <c r="I956" i="1"/>
  <c r="K956" i="1" s="1"/>
  <c r="D956" i="1"/>
  <c r="N955" i="1"/>
  <c r="O955" i="1" s="1"/>
  <c r="Q955" i="1" s="1"/>
  <c r="R955" i="1" s="1"/>
  <c r="I955" i="1"/>
  <c r="K955" i="1" s="1"/>
  <c r="D955" i="1"/>
  <c r="F955" i="1" s="1"/>
  <c r="N954" i="1"/>
  <c r="P954" i="1" s="1"/>
  <c r="I954" i="1"/>
  <c r="K954" i="1" s="1"/>
  <c r="D954" i="1"/>
  <c r="N953" i="1"/>
  <c r="P953" i="1" s="1"/>
  <c r="I953" i="1"/>
  <c r="D953" i="1"/>
  <c r="E953" i="1" s="1"/>
  <c r="G953" i="1" s="1"/>
  <c r="H953" i="1" s="1"/>
  <c r="N952" i="1"/>
  <c r="P952" i="1" s="1"/>
  <c r="I952" i="1"/>
  <c r="D952" i="1"/>
  <c r="N951" i="1"/>
  <c r="P951" i="1" s="1"/>
  <c r="I951" i="1"/>
  <c r="D951" i="1"/>
  <c r="F951" i="1" s="1"/>
  <c r="N950" i="1"/>
  <c r="P950" i="1" s="1"/>
  <c r="I950" i="1"/>
  <c r="J950" i="1" s="1"/>
  <c r="L950" i="1" s="1"/>
  <c r="M950" i="1" s="1"/>
  <c r="D950" i="1"/>
  <c r="F950" i="1" s="1"/>
  <c r="N949" i="1"/>
  <c r="I949" i="1"/>
  <c r="K949" i="1" s="1"/>
  <c r="D949" i="1"/>
  <c r="F949" i="1" s="1"/>
  <c r="N948" i="1"/>
  <c r="I948" i="1"/>
  <c r="K948" i="1" s="1"/>
  <c r="D948" i="1"/>
  <c r="E948" i="1" s="1"/>
  <c r="G948" i="1" s="1"/>
  <c r="H948" i="1" s="1"/>
  <c r="N947" i="1"/>
  <c r="I947" i="1"/>
  <c r="K947" i="1" s="1"/>
  <c r="D947" i="1"/>
  <c r="N946" i="1"/>
  <c r="P946" i="1" s="1"/>
  <c r="I946" i="1"/>
  <c r="K946" i="1" s="1"/>
  <c r="D946" i="1"/>
  <c r="N945" i="1"/>
  <c r="P945" i="1" s="1"/>
  <c r="I945" i="1"/>
  <c r="D945" i="1"/>
  <c r="N944" i="1"/>
  <c r="P944" i="1" s="1"/>
  <c r="I944" i="1"/>
  <c r="D944" i="1"/>
  <c r="N943" i="1"/>
  <c r="P943" i="1" s="1"/>
  <c r="I943" i="1"/>
  <c r="D943" i="1"/>
  <c r="F943" i="1" s="1"/>
  <c r="N942" i="1"/>
  <c r="P942" i="1" s="1"/>
  <c r="I942" i="1"/>
  <c r="J942" i="1" s="1"/>
  <c r="L942" i="1" s="1"/>
  <c r="M942" i="1" s="1"/>
  <c r="D942" i="1"/>
  <c r="F942" i="1" s="1"/>
  <c r="N941" i="1"/>
  <c r="P941" i="1" s="1"/>
  <c r="I941" i="1"/>
  <c r="J941" i="1" s="1"/>
  <c r="L941" i="1" s="1"/>
  <c r="M941" i="1" s="1"/>
  <c r="D941" i="1"/>
  <c r="F941" i="1" s="1"/>
  <c r="N940" i="1"/>
  <c r="I940" i="1"/>
  <c r="K940" i="1" s="1"/>
  <c r="D940" i="1"/>
  <c r="F940" i="1" s="1"/>
  <c r="N939" i="1"/>
  <c r="I939" i="1"/>
  <c r="K939" i="1" s="1"/>
  <c r="D939" i="1"/>
  <c r="N938" i="1"/>
  <c r="I938" i="1"/>
  <c r="K938" i="1" s="1"/>
  <c r="D938" i="1"/>
  <c r="N937" i="1"/>
  <c r="P937" i="1" s="1"/>
  <c r="I937" i="1"/>
  <c r="K937" i="1" s="1"/>
  <c r="D937" i="1"/>
  <c r="N936" i="1"/>
  <c r="P936" i="1" s="1"/>
  <c r="I936" i="1"/>
  <c r="D936" i="1"/>
  <c r="N935" i="1"/>
  <c r="P935" i="1" s="1"/>
  <c r="I935" i="1"/>
  <c r="D935" i="1"/>
  <c r="N934" i="1"/>
  <c r="P934" i="1" s="1"/>
  <c r="I934" i="1"/>
  <c r="D934" i="1"/>
  <c r="N933" i="1"/>
  <c r="I933" i="1"/>
  <c r="K933" i="1" s="1"/>
  <c r="D933" i="1"/>
  <c r="F933" i="1" s="1"/>
  <c r="N932" i="1"/>
  <c r="I932" i="1"/>
  <c r="K932" i="1" s="1"/>
  <c r="D932" i="1"/>
  <c r="F932" i="1" s="1"/>
  <c r="N931" i="1"/>
  <c r="O931" i="1" s="1"/>
  <c r="Q931" i="1" s="1"/>
  <c r="R931" i="1" s="1"/>
  <c r="I931" i="1"/>
  <c r="D931" i="1"/>
  <c r="N930" i="1"/>
  <c r="O930" i="1" s="1"/>
  <c r="Q930" i="1" s="1"/>
  <c r="R930" i="1" s="1"/>
  <c r="I930" i="1"/>
  <c r="K930" i="1" s="1"/>
  <c r="D930" i="1"/>
  <c r="N929" i="1"/>
  <c r="P929" i="1" s="1"/>
  <c r="I929" i="1"/>
  <c r="D929" i="1"/>
  <c r="E929" i="1" s="1"/>
  <c r="G929" i="1" s="1"/>
  <c r="H929" i="1" s="1"/>
  <c r="N928" i="1"/>
  <c r="I928" i="1"/>
  <c r="D928" i="1"/>
  <c r="E928" i="1" s="1"/>
  <c r="G928" i="1" s="1"/>
  <c r="H928" i="1" s="1"/>
  <c r="N927" i="1"/>
  <c r="P927" i="1" s="1"/>
  <c r="I927" i="1"/>
  <c r="D927" i="1"/>
  <c r="N926" i="1"/>
  <c r="P926" i="1" s="1"/>
  <c r="I926" i="1"/>
  <c r="J926" i="1" s="1"/>
  <c r="L926" i="1" s="1"/>
  <c r="M926" i="1" s="1"/>
  <c r="D926" i="1"/>
  <c r="N925" i="1"/>
  <c r="P925" i="1" s="1"/>
  <c r="I925" i="1"/>
  <c r="K925" i="1" s="1"/>
  <c r="D925" i="1"/>
  <c r="F925" i="1" s="1"/>
  <c r="N924" i="1"/>
  <c r="I924" i="1"/>
  <c r="K924" i="1" s="1"/>
  <c r="D924" i="1"/>
  <c r="F924" i="1" s="1"/>
  <c r="N923" i="1"/>
  <c r="O923" i="1" s="1"/>
  <c r="Q923" i="1" s="1"/>
  <c r="R923" i="1" s="1"/>
  <c r="I923" i="1"/>
  <c r="D923" i="1"/>
  <c r="N922" i="1"/>
  <c r="I922" i="1"/>
  <c r="D922" i="1"/>
  <c r="N921" i="1"/>
  <c r="P921" i="1" s="1"/>
  <c r="I921" i="1"/>
  <c r="K921" i="1" s="1"/>
  <c r="D921" i="1"/>
  <c r="E921" i="1" s="1"/>
  <c r="G921" i="1" s="1"/>
  <c r="H921" i="1" s="1"/>
  <c r="N920" i="1"/>
  <c r="P920" i="1" s="1"/>
  <c r="I920" i="1"/>
  <c r="K920" i="1" s="1"/>
  <c r="D920" i="1"/>
  <c r="F920" i="1" s="1"/>
  <c r="N919" i="1"/>
  <c r="I919" i="1"/>
  <c r="D919" i="1"/>
  <c r="N918" i="1"/>
  <c r="I918" i="1"/>
  <c r="D918" i="1"/>
  <c r="F918" i="1" s="1"/>
  <c r="N917" i="1"/>
  <c r="I917" i="1"/>
  <c r="K917" i="1" s="1"/>
  <c r="D917" i="1"/>
  <c r="N916" i="1"/>
  <c r="I916" i="1"/>
  <c r="K916" i="1" s="1"/>
  <c r="D916" i="1"/>
  <c r="N915" i="1"/>
  <c r="P915" i="1" s="1"/>
  <c r="I915" i="1"/>
  <c r="D915" i="1"/>
  <c r="N914" i="1"/>
  <c r="P914" i="1" s="1"/>
  <c r="I914" i="1"/>
  <c r="D914" i="1"/>
  <c r="F914" i="1" s="1"/>
  <c r="N913" i="1"/>
  <c r="I913" i="1"/>
  <c r="D913" i="1"/>
  <c r="F913" i="1" s="1"/>
  <c r="N912" i="1"/>
  <c r="P912" i="1" s="1"/>
  <c r="I912" i="1"/>
  <c r="D912" i="1"/>
  <c r="F912" i="1" s="1"/>
  <c r="N911" i="1"/>
  <c r="P911" i="1" s="1"/>
  <c r="I911" i="1"/>
  <c r="K911" i="1" s="1"/>
  <c r="D911" i="1"/>
  <c r="F911" i="1" s="1"/>
  <c r="N910" i="1"/>
  <c r="I910" i="1"/>
  <c r="K910" i="1" s="1"/>
  <c r="D910" i="1"/>
  <c r="E910" i="1" s="1"/>
  <c r="G910" i="1" s="1"/>
  <c r="H910" i="1" s="1"/>
  <c r="N909" i="1"/>
  <c r="I909" i="1"/>
  <c r="K909" i="1" s="1"/>
  <c r="D909" i="1"/>
  <c r="N908" i="1"/>
  <c r="I908" i="1"/>
  <c r="J908" i="1" s="1"/>
  <c r="L908" i="1" s="1"/>
  <c r="M908" i="1" s="1"/>
  <c r="D908" i="1"/>
  <c r="F908" i="1" s="1"/>
  <c r="N907" i="1"/>
  <c r="P907" i="1" s="1"/>
  <c r="I907" i="1"/>
  <c r="K907" i="1" s="1"/>
  <c r="D907" i="1"/>
  <c r="N906" i="1"/>
  <c r="P906" i="1" s="1"/>
  <c r="I906" i="1"/>
  <c r="K906" i="1" s="1"/>
  <c r="D906" i="1"/>
  <c r="F906" i="1" s="1"/>
  <c r="N905" i="1"/>
  <c r="O905" i="1" s="1"/>
  <c r="Q905" i="1" s="1"/>
  <c r="R905" i="1" s="1"/>
  <c r="I905" i="1"/>
  <c r="D905" i="1"/>
  <c r="F905" i="1" s="1"/>
  <c r="N904" i="1"/>
  <c r="P904" i="1" s="1"/>
  <c r="I904" i="1"/>
  <c r="D904" i="1"/>
  <c r="F904" i="1" s="1"/>
  <c r="N903" i="1"/>
  <c r="O903" i="1" s="1"/>
  <c r="Q903" i="1" s="1"/>
  <c r="R903" i="1" s="1"/>
  <c r="I903" i="1"/>
  <c r="K903" i="1" s="1"/>
  <c r="D903" i="1"/>
  <c r="E903" i="1" s="1"/>
  <c r="G903" i="1" s="1"/>
  <c r="H903" i="1" s="1"/>
  <c r="N902" i="1"/>
  <c r="P902" i="1" s="1"/>
  <c r="I902" i="1"/>
  <c r="K902" i="1" s="1"/>
  <c r="D902" i="1"/>
  <c r="F902" i="1" s="1"/>
  <c r="N901" i="1"/>
  <c r="I901" i="1"/>
  <c r="K901" i="1" s="1"/>
  <c r="D901" i="1"/>
  <c r="E901" i="1" s="1"/>
  <c r="G901" i="1" s="1"/>
  <c r="H901" i="1" s="1"/>
  <c r="N900" i="1"/>
  <c r="O900" i="1" s="1"/>
  <c r="Q900" i="1" s="1"/>
  <c r="R900" i="1" s="1"/>
  <c r="I900" i="1"/>
  <c r="D900" i="1"/>
  <c r="N899" i="1"/>
  <c r="P899" i="1" s="1"/>
  <c r="I899" i="1"/>
  <c r="J899" i="1" s="1"/>
  <c r="L899" i="1" s="1"/>
  <c r="M899" i="1" s="1"/>
  <c r="D899" i="1"/>
  <c r="N898" i="1"/>
  <c r="P898" i="1" s="1"/>
  <c r="I898" i="1"/>
  <c r="K898" i="1" s="1"/>
  <c r="D898" i="1"/>
  <c r="N897" i="1"/>
  <c r="O897" i="1" s="1"/>
  <c r="Q897" i="1" s="1"/>
  <c r="R897" i="1" s="1"/>
  <c r="I897" i="1"/>
  <c r="K897" i="1" s="1"/>
  <c r="D897" i="1"/>
  <c r="F897" i="1" s="1"/>
  <c r="N896" i="1"/>
  <c r="I896" i="1"/>
  <c r="D896" i="1"/>
  <c r="F896" i="1" s="1"/>
  <c r="N895" i="1"/>
  <c r="P895" i="1" s="1"/>
  <c r="I895" i="1"/>
  <c r="D895" i="1"/>
  <c r="F895" i="1" s="1"/>
  <c r="N894" i="1"/>
  <c r="I894" i="1"/>
  <c r="K894" i="1" s="1"/>
  <c r="D894" i="1"/>
  <c r="E894" i="1" s="1"/>
  <c r="G894" i="1" s="1"/>
  <c r="H894" i="1" s="1"/>
  <c r="N893" i="1"/>
  <c r="I893" i="1"/>
  <c r="K893" i="1" s="1"/>
  <c r="D893" i="1"/>
  <c r="N892" i="1"/>
  <c r="P892" i="1" s="1"/>
  <c r="I892" i="1"/>
  <c r="J892" i="1" s="1"/>
  <c r="L892" i="1" s="1"/>
  <c r="M892" i="1" s="1"/>
  <c r="D892" i="1"/>
  <c r="N891" i="1"/>
  <c r="P891" i="1" s="1"/>
  <c r="I891" i="1"/>
  <c r="J891" i="1" s="1"/>
  <c r="L891" i="1" s="1"/>
  <c r="M891" i="1" s="1"/>
  <c r="D891" i="1"/>
  <c r="N890" i="1"/>
  <c r="P890" i="1" s="1"/>
  <c r="I890" i="1"/>
  <c r="D890" i="1"/>
  <c r="F890" i="1" s="1"/>
  <c r="N889" i="1"/>
  <c r="I889" i="1"/>
  <c r="K889" i="1" s="1"/>
  <c r="D889" i="1"/>
  <c r="F889" i="1" s="1"/>
  <c r="N888" i="1"/>
  <c r="O888" i="1" s="1"/>
  <c r="Q888" i="1" s="1"/>
  <c r="R888" i="1" s="1"/>
  <c r="I888" i="1"/>
  <c r="D888" i="1"/>
  <c r="F888" i="1" s="1"/>
  <c r="N887" i="1"/>
  <c r="O887" i="1" s="1"/>
  <c r="Q887" i="1" s="1"/>
  <c r="R887" i="1" s="1"/>
  <c r="I887" i="1"/>
  <c r="K887" i="1" s="1"/>
  <c r="D887" i="1"/>
  <c r="E887" i="1" s="1"/>
  <c r="G887" i="1" s="1"/>
  <c r="H887" i="1" s="1"/>
  <c r="N886" i="1"/>
  <c r="I886" i="1"/>
  <c r="K886" i="1" s="1"/>
  <c r="D886" i="1"/>
  <c r="N885" i="1"/>
  <c r="I885" i="1"/>
  <c r="K885" i="1" s="1"/>
  <c r="D885" i="1"/>
  <c r="F885" i="1" s="1"/>
  <c r="N884" i="1"/>
  <c r="I884" i="1"/>
  <c r="K884" i="1" s="1"/>
  <c r="D884" i="1"/>
  <c r="N883" i="1"/>
  <c r="P883" i="1" s="1"/>
  <c r="I883" i="1"/>
  <c r="D883" i="1"/>
  <c r="N882" i="1"/>
  <c r="P882" i="1" s="1"/>
  <c r="I882" i="1"/>
  <c r="K882" i="1" s="1"/>
  <c r="D882" i="1"/>
  <c r="N881" i="1"/>
  <c r="P881" i="1" s="1"/>
  <c r="I881" i="1"/>
  <c r="D881" i="1"/>
  <c r="F881" i="1" s="1"/>
  <c r="N880" i="1"/>
  <c r="O880" i="1" s="1"/>
  <c r="Q880" i="1" s="1"/>
  <c r="R880" i="1" s="1"/>
  <c r="I880" i="1"/>
  <c r="D880" i="1"/>
  <c r="F880" i="1" s="1"/>
  <c r="N879" i="1"/>
  <c r="P879" i="1" s="1"/>
  <c r="I879" i="1"/>
  <c r="K879" i="1" s="1"/>
  <c r="D879" i="1"/>
  <c r="F879" i="1" s="1"/>
  <c r="N878" i="1"/>
  <c r="P878" i="1" s="1"/>
  <c r="I878" i="1"/>
  <c r="K878" i="1" s="1"/>
  <c r="D878" i="1"/>
  <c r="E878" i="1" s="1"/>
  <c r="G878" i="1" s="1"/>
  <c r="H878" i="1" s="1"/>
  <c r="N877" i="1"/>
  <c r="I877" i="1"/>
  <c r="K877" i="1" s="1"/>
  <c r="D877" i="1"/>
  <c r="N876" i="1"/>
  <c r="P876" i="1" s="1"/>
  <c r="I876" i="1"/>
  <c r="D876" i="1"/>
  <c r="N875" i="1"/>
  <c r="P875" i="1" s="1"/>
  <c r="I875" i="1"/>
  <c r="D875" i="1"/>
  <c r="N874" i="1"/>
  <c r="P874" i="1" s="1"/>
  <c r="I874" i="1"/>
  <c r="K874" i="1" s="1"/>
  <c r="D874" i="1"/>
  <c r="N873" i="1"/>
  <c r="P873" i="1" s="1"/>
  <c r="I873" i="1"/>
  <c r="D873" i="1"/>
  <c r="F873" i="1" s="1"/>
  <c r="N872" i="1"/>
  <c r="O872" i="1" s="1"/>
  <c r="Q872" i="1" s="1"/>
  <c r="R872" i="1" s="1"/>
  <c r="I872" i="1"/>
  <c r="D872" i="1"/>
  <c r="F872" i="1" s="1"/>
  <c r="N871" i="1"/>
  <c r="I871" i="1"/>
  <c r="K871" i="1" s="1"/>
  <c r="D871" i="1"/>
  <c r="N870" i="1"/>
  <c r="I870" i="1"/>
  <c r="K870" i="1" s="1"/>
  <c r="D870" i="1"/>
  <c r="E870" i="1" s="1"/>
  <c r="G870" i="1" s="1"/>
  <c r="H870" i="1" s="1"/>
  <c r="N869" i="1"/>
  <c r="I869" i="1"/>
  <c r="K869" i="1" s="1"/>
  <c r="D869" i="1"/>
  <c r="F869" i="1" s="1"/>
  <c r="N868" i="1"/>
  <c r="P868" i="1" s="1"/>
  <c r="I868" i="1"/>
  <c r="D868" i="1"/>
  <c r="F868" i="1" s="1"/>
  <c r="N867" i="1"/>
  <c r="P867" i="1" s="1"/>
  <c r="I867" i="1"/>
  <c r="D867" i="1"/>
  <c r="N866" i="1"/>
  <c r="P866" i="1" s="1"/>
  <c r="I866" i="1"/>
  <c r="D866" i="1"/>
  <c r="N865" i="1"/>
  <c r="P865" i="1" s="1"/>
  <c r="I865" i="1"/>
  <c r="D865" i="1"/>
  <c r="F865" i="1" s="1"/>
  <c r="N864" i="1"/>
  <c r="P864" i="1" s="1"/>
  <c r="I864" i="1"/>
  <c r="D864" i="1"/>
  <c r="F864" i="1" s="1"/>
  <c r="N863" i="1"/>
  <c r="P863" i="1" s="1"/>
  <c r="I863" i="1"/>
  <c r="K863" i="1" s="1"/>
  <c r="D863" i="1"/>
  <c r="N862" i="1"/>
  <c r="I862" i="1"/>
  <c r="K862" i="1" s="1"/>
  <c r="D862" i="1"/>
  <c r="N861" i="1"/>
  <c r="I861" i="1"/>
  <c r="K861" i="1" s="1"/>
  <c r="D861" i="1"/>
  <c r="F861" i="1" s="1"/>
  <c r="N860" i="1"/>
  <c r="I860" i="1"/>
  <c r="K860" i="1" s="1"/>
  <c r="D860" i="1"/>
  <c r="N859" i="1"/>
  <c r="I859" i="1"/>
  <c r="K859" i="1" s="1"/>
  <c r="D859" i="1"/>
  <c r="E859" i="1" s="1"/>
  <c r="G859" i="1" s="1"/>
  <c r="H859" i="1" s="1"/>
  <c r="N858" i="1"/>
  <c r="P858" i="1" s="1"/>
  <c r="I858" i="1"/>
  <c r="K858" i="1" s="1"/>
  <c r="D858" i="1"/>
  <c r="F858" i="1" s="1"/>
  <c r="N857" i="1"/>
  <c r="I857" i="1"/>
  <c r="K857" i="1" s="1"/>
  <c r="D857" i="1"/>
  <c r="N856" i="1"/>
  <c r="P856" i="1" s="1"/>
  <c r="I856" i="1"/>
  <c r="D856" i="1"/>
  <c r="F856" i="1" s="1"/>
  <c r="N855" i="1"/>
  <c r="P855" i="1" s="1"/>
  <c r="I855" i="1"/>
  <c r="K855" i="1" s="1"/>
  <c r="D855" i="1"/>
  <c r="F855" i="1" s="1"/>
  <c r="N854" i="1"/>
  <c r="P854" i="1" s="1"/>
  <c r="I854" i="1"/>
  <c r="D854" i="1"/>
  <c r="F854" i="1" s="1"/>
  <c r="N853" i="1"/>
  <c r="O853" i="1" s="1"/>
  <c r="Q853" i="1" s="1"/>
  <c r="R853" i="1" s="1"/>
  <c r="I853" i="1"/>
  <c r="K853" i="1" s="1"/>
  <c r="D853" i="1"/>
  <c r="N852" i="1"/>
  <c r="I852" i="1"/>
  <c r="K852" i="1" s="1"/>
  <c r="D852" i="1"/>
  <c r="N851" i="1"/>
  <c r="I851" i="1"/>
  <c r="D851" i="1"/>
  <c r="E851" i="1" s="1"/>
  <c r="G851" i="1" s="1"/>
  <c r="H851" i="1" s="1"/>
  <c r="N850" i="1"/>
  <c r="P850" i="1" s="1"/>
  <c r="I850" i="1"/>
  <c r="D850" i="1"/>
  <c r="F850" i="1" s="1"/>
  <c r="N849" i="1"/>
  <c r="I849" i="1"/>
  <c r="D849" i="1"/>
  <c r="N848" i="1"/>
  <c r="I848" i="1"/>
  <c r="J848" i="1" s="1"/>
  <c r="L848" i="1" s="1"/>
  <c r="M848" i="1" s="1"/>
  <c r="D848" i="1"/>
  <c r="F848" i="1" s="1"/>
  <c r="N847" i="1"/>
  <c r="I847" i="1"/>
  <c r="J847" i="1" s="1"/>
  <c r="L847" i="1" s="1"/>
  <c r="M847" i="1" s="1"/>
  <c r="D847" i="1"/>
  <c r="E847" i="1" s="1"/>
  <c r="G847" i="1" s="1"/>
  <c r="H847" i="1" s="1"/>
  <c r="N846" i="1"/>
  <c r="I846" i="1"/>
  <c r="D846" i="1"/>
  <c r="N845" i="1"/>
  <c r="O845" i="1" s="1"/>
  <c r="Q845" i="1" s="1"/>
  <c r="R845" i="1" s="1"/>
  <c r="I845" i="1"/>
  <c r="K845" i="1" s="1"/>
  <c r="D845" i="1"/>
  <c r="N844" i="1"/>
  <c r="P844" i="1" s="1"/>
  <c r="I844" i="1"/>
  <c r="D844" i="1"/>
  <c r="F844" i="1" s="1"/>
  <c r="N843" i="1"/>
  <c r="I843" i="1"/>
  <c r="K843" i="1" s="1"/>
  <c r="D843" i="1"/>
  <c r="N842" i="1"/>
  <c r="P842" i="1" s="1"/>
  <c r="I842" i="1"/>
  <c r="K842" i="1" s="1"/>
  <c r="D842" i="1"/>
  <c r="N841" i="1"/>
  <c r="O841" i="1" s="1"/>
  <c r="Q841" i="1" s="1"/>
  <c r="R841" i="1" s="1"/>
  <c r="I841" i="1"/>
  <c r="K841" i="1" s="1"/>
  <c r="D841" i="1"/>
  <c r="N840" i="1"/>
  <c r="P840" i="1" s="1"/>
  <c r="I840" i="1"/>
  <c r="D840" i="1"/>
  <c r="F840" i="1" s="1"/>
  <c r="N839" i="1"/>
  <c r="I839" i="1"/>
  <c r="K839" i="1" s="1"/>
  <c r="D839" i="1"/>
  <c r="E839" i="1" s="1"/>
  <c r="G839" i="1" s="1"/>
  <c r="H839" i="1" s="1"/>
  <c r="N838" i="1"/>
  <c r="P838" i="1" s="1"/>
  <c r="I838" i="1"/>
  <c r="D838" i="1"/>
  <c r="N837" i="1"/>
  <c r="O837" i="1" s="1"/>
  <c r="Q837" i="1" s="1"/>
  <c r="R837" i="1" s="1"/>
  <c r="I837" i="1"/>
  <c r="K837" i="1" s="1"/>
  <c r="D837" i="1"/>
  <c r="N836" i="1"/>
  <c r="P836" i="1" s="1"/>
  <c r="I836" i="1"/>
  <c r="J836" i="1" s="1"/>
  <c r="L836" i="1" s="1"/>
  <c r="M836" i="1" s="1"/>
  <c r="D836" i="1"/>
  <c r="N835" i="1"/>
  <c r="I835" i="1"/>
  <c r="K835" i="1" s="1"/>
  <c r="D835" i="1"/>
  <c r="N834" i="1"/>
  <c r="P834" i="1" s="1"/>
  <c r="I834" i="1"/>
  <c r="D834" i="1"/>
  <c r="F834" i="1" s="1"/>
  <c r="N833" i="1"/>
  <c r="I833" i="1"/>
  <c r="K833" i="1" s="1"/>
  <c r="D833" i="1"/>
  <c r="N832" i="1"/>
  <c r="P832" i="1" s="1"/>
  <c r="I832" i="1"/>
  <c r="J832" i="1" s="1"/>
  <c r="L832" i="1" s="1"/>
  <c r="M832" i="1" s="1"/>
  <c r="D832" i="1"/>
  <c r="N831" i="1"/>
  <c r="P831" i="1" s="1"/>
  <c r="I831" i="1"/>
  <c r="D831" i="1"/>
  <c r="E831" i="1" s="1"/>
  <c r="G831" i="1" s="1"/>
  <c r="H831" i="1" s="1"/>
  <c r="N830" i="1"/>
  <c r="P830" i="1" s="1"/>
  <c r="I830" i="1"/>
  <c r="K830" i="1" s="1"/>
  <c r="D830" i="1"/>
  <c r="N829" i="1"/>
  <c r="O829" i="1" s="1"/>
  <c r="Q829" i="1" s="1"/>
  <c r="R829" i="1" s="1"/>
  <c r="I829" i="1"/>
  <c r="D829" i="1"/>
  <c r="F829" i="1" s="1"/>
  <c r="N828" i="1"/>
  <c r="I828" i="1"/>
  <c r="J828" i="1" s="1"/>
  <c r="L828" i="1" s="1"/>
  <c r="M828" i="1" s="1"/>
  <c r="D828" i="1"/>
  <c r="F828" i="1" s="1"/>
  <c r="N827" i="1"/>
  <c r="P827" i="1" s="1"/>
  <c r="I827" i="1"/>
  <c r="D827" i="1"/>
  <c r="N826" i="1"/>
  <c r="I826" i="1"/>
  <c r="D826" i="1"/>
  <c r="F826" i="1" s="1"/>
  <c r="N825" i="1"/>
  <c r="I825" i="1"/>
  <c r="D825" i="1"/>
  <c r="F825" i="1" s="1"/>
  <c r="N824" i="1"/>
  <c r="I824" i="1"/>
  <c r="D824" i="1"/>
  <c r="N823" i="1"/>
  <c r="I823" i="1"/>
  <c r="K823" i="1" s="1"/>
  <c r="D823" i="1"/>
  <c r="N822" i="1"/>
  <c r="P822" i="1" s="1"/>
  <c r="I822" i="1"/>
  <c r="K822" i="1" s="1"/>
  <c r="D822" i="1"/>
  <c r="N821" i="1"/>
  <c r="I821" i="1"/>
  <c r="D821" i="1"/>
  <c r="N820" i="1"/>
  <c r="P820" i="1" s="1"/>
  <c r="I820" i="1"/>
  <c r="K820" i="1" s="1"/>
  <c r="D820" i="1"/>
  <c r="F820" i="1" s="1"/>
  <c r="N819" i="1"/>
  <c r="P819" i="1" s="1"/>
  <c r="I819" i="1"/>
  <c r="D819" i="1"/>
  <c r="F819" i="1" s="1"/>
  <c r="N818" i="1"/>
  <c r="I818" i="1"/>
  <c r="K818" i="1" s="1"/>
  <c r="D818" i="1"/>
  <c r="N817" i="1"/>
  <c r="P817" i="1" s="1"/>
  <c r="I817" i="1"/>
  <c r="K817" i="1" s="1"/>
  <c r="D817" i="1"/>
  <c r="N816" i="1"/>
  <c r="I816" i="1"/>
  <c r="K816" i="1" s="1"/>
  <c r="D816" i="1"/>
  <c r="F816" i="1" s="1"/>
  <c r="N815" i="1"/>
  <c r="O815" i="1" s="1"/>
  <c r="Q815" i="1" s="1"/>
  <c r="R815" i="1" s="1"/>
  <c r="I815" i="1"/>
  <c r="K815" i="1" s="1"/>
  <c r="D815" i="1"/>
  <c r="F815" i="1" s="1"/>
  <c r="N814" i="1"/>
  <c r="P814" i="1" s="1"/>
  <c r="I814" i="1"/>
  <c r="D814" i="1"/>
  <c r="N813" i="1"/>
  <c r="P813" i="1" s="1"/>
  <c r="I813" i="1"/>
  <c r="D813" i="1"/>
  <c r="N812" i="1"/>
  <c r="O812" i="1" s="1"/>
  <c r="Q812" i="1" s="1"/>
  <c r="R812" i="1" s="1"/>
  <c r="I812" i="1"/>
  <c r="K812" i="1" s="1"/>
  <c r="D812" i="1"/>
  <c r="N811" i="1"/>
  <c r="O811" i="1" s="1"/>
  <c r="Q811" i="1" s="1"/>
  <c r="R811" i="1" s="1"/>
  <c r="I811" i="1"/>
  <c r="D811" i="1"/>
  <c r="F811" i="1" s="1"/>
  <c r="N810" i="1"/>
  <c r="I810" i="1"/>
  <c r="D810" i="1"/>
  <c r="N809" i="1"/>
  <c r="P809" i="1" s="1"/>
  <c r="I809" i="1"/>
  <c r="K809" i="1" s="1"/>
  <c r="D809" i="1"/>
  <c r="N808" i="1"/>
  <c r="I808" i="1"/>
  <c r="K808" i="1" s="1"/>
  <c r="D808" i="1"/>
  <c r="F808" i="1" s="1"/>
  <c r="N807" i="1"/>
  <c r="I807" i="1"/>
  <c r="D807" i="1"/>
  <c r="F807" i="1" s="1"/>
  <c r="N806" i="1"/>
  <c r="I806" i="1"/>
  <c r="D806" i="1"/>
  <c r="N805" i="1"/>
  <c r="P805" i="1" s="1"/>
  <c r="I805" i="1"/>
  <c r="K805" i="1" s="1"/>
  <c r="D805" i="1"/>
  <c r="E805" i="1" s="1"/>
  <c r="G805" i="1" s="1"/>
  <c r="H805" i="1" s="1"/>
  <c r="N804" i="1"/>
  <c r="O804" i="1" s="1"/>
  <c r="Q804" i="1" s="1"/>
  <c r="R804" i="1" s="1"/>
  <c r="I804" i="1"/>
  <c r="K804" i="1" s="1"/>
  <c r="D804" i="1"/>
  <c r="F804" i="1" s="1"/>
  <c r="N803" i="1"/>
  <c r="O803" i="1" s="1"/>
  <c r="Q803" i="1" s="1"/>
  <c r="R803" i="1" s="1"/>
  <c r="I803" i="1"/>
  <c r="D803" i="1"/>
  <c r="F803" i="1" s="1"/>
  <c r="N802" i="1"/>
  <c r="P802" i="1" s="1"/>
  <c r="I802" i="1"/>
  <c r="D802" i="1"/>
  <c r="E802" i="1" s="1"/>
  <c r="G802" i="1" s="1"/>
  <c r="H802" i="1" s="1"/>
  <c r="N801" i="1"/>
  <c r="P801" i="1" s="1"/>
  <c r="I801" i="1"/>
  <c r="D801" i="1"/>
  <c r="N800" i="1"/>
  <c r="I800" i="1"/>
  <c r="K800" i="1" s="1"/>
  <c r="D800" i="1"/>
  <c r="N799" i="1"/>
  <c r="O799" i="1" s="1"/>
  <c r="Q799" i="1" s="1"/>
  <c r="R799" i="1" s="1"/>
  <c r="I799" i="1"/>
  <c r="D799" i="1"/>
  <c r="F799" i="1" s="1"/>
  <c r="N798" i="1"/>
  <c r="P798" i="1" s="1"/>
  <c r="I798" i="1"/>
  <c r="D798" i="1"/>
  <c r="N797" i="1"/>
  <c r="P797" i="1" s="1"/>
  <c r="I797" i="1"/>
  <c r="K797" i="1" s="1"/>
  <c r="D797" i="1"/>
  <c r="N796" i="1"/>
  <c r="O796" i="1" s="1"/>
  <c r="Q796" i="1" s="1"/>
  <c r="R796" i="1" s="1"/>
  <c r="I796" i="1"/>
  <c r="K796" i="1" s="1"/>
  <c r="D796" i="1"/>
  <c r="F796" i="1" s="1"/>
  <c r="N795" i="1"/>
  <c r="O795" i="1" s="1"/>
  <c r="Q795" i="1" s="1"/>
  <c r="R795" i="1" s="1"/>
  <c r="I795" i="1"/>
  <c r="D795" i="1"/>
  <c r="F795" i="1" s="1"/>
  <c r="N794" i="1"/>
  <c r="I794" i="1"/>
  <c r="J794" i="1" s="1"/>
  <c r="L794" i="1" s="1"/>
  <c r="M794" i="1" s="1"/>
  <c r="D794" i="1"/>
  <c r="N793" i="1"/>
  <c r="P793" i="1" s="1"/>
  <c r="I793" i="1"/>
  <c r="K793" i="1" s="1"/>
  <c r="D793" i="1"/>
  <c r="N792" i="1"/>
  <c r="I792" i="1"/>
  <c r="K792" i="1" s="1"/>
  <c r="D792" i="1"/>
  <c r="F792" i="1" s="1"/>
  <c r="N791" i="1"/>
  <c r="P791" i="1" s="1"/>
  <c r="I791" i="1"/>
  <c r="J791" i="1" s="1"/>
  <c r="L791" i="1" s="1"/>
  <c r="M791" i="1" s="1"/>
  <c r="D791" i="1"/>
  <c r="F791" i="1" s="1"/>
  <c r="N790" i="1"/>
  <c r="P790" i="1" s="1"/>
  <c r="I790" i="1"/>
  <c r="J790" i="1" s="1"/>
  <c r="L790" i="1" s="1"/>
  <c r="M790" i="1" s="1"/>
  <c r="D790" i="1"/>
  <c r="N789" i="1"/>
  <c r="P789" i="1" s="1"/>
  <c r="I789" i="1"/>
  <c r="D789" i="1"/>
  <c r="E789" i="1" s="1"/>
  <c r="G789" i="1" s="1"/>
  <c r="H789" i="1" s="1"/>
  <c r="N788" i="1"/>
  <c r="O788" i="1" s="1"/>
  <c r="Q788" i="1" s="1"/>
  <c r="R788" i="1" s="1"/>
  <c r="I788" i="1"/>
  <c r="K788" i="1" s="1"/>
  <c r="D788" i="1"/>
  <c r="N787" i="1"/>
  <c r="P787" i="1" s="1"/>
  <c r="I787" i="1"/>
  <c r="D787" i="1"/>
  <c r="F787" i="1" s="1"/>
  <c r="N786" i="1"/>
  <c r="I786" i="1"/>
  <c r="D786" i="1"/>
  <c r="E786" i="1" s="1"/>
  <c r="G786" i="1" s="1"/>
  <c r="H786" i="1" s="1"/>
  <c r="N785" i="1"/>
  <c r="P785" i="1" s="1"/>
  <c r="I785" i="1"/>
  <c r="D785" i="1"/>
  <c r="E785" i="1" s="1"/>
  <c r="G785" i="1" s="1"/>
  <c r="H785" i="1" s="1"/>
  <c r="N784" i="1"/>
  <c r="I784" i="1"/>
  <c r="K784" i="1" s="1"/>
  <c r="D784" i="1"/>
  <c r="E784" i="1" s="1"/>
  <c r="G784" i="1" s="1"/>
  <c r="H784" i="1" s="1"/>
  <c r="N783" i="1"/>
  <c r="O783" i="1" s="1"/>
  <c r="Q783" i="1" s="1"/>
  <c r="R783" i="1" s="1"/>
  <c r="I783" i="1"/>
  <c r="J783" i="1" s="1"/>
  <c r="L783" i="1" s="1"/>
  <c r="M783" i="1" s="1"/>
  <c r="D783" i="1"/>
  <c r="F783" i="1" s="1"/>
  <c r="N782" i="1"/>
  <c r="I782" i="1"/>
  <c r="J782" i="1" s="1"/>
  <c r="L782" i="1" s="1"/>
  <c r="M782" i="1" s="1"/>
  <c r="D782" i="1"/>
  <c r="N781" i="1"/>
  <c r="P781" i="1" s="1"/>
  <c r="I781" i="1"/>
  <c r="D781" i="1"/>
  <c r="F781" i="1" s="1"/>
  <c r="N780" i="1"/>
  <c r="P780" i="1" s="1"/>
  <c r="I780" i="1"/>
  <c r="K780" i="1" s="1"/>
  <c r="D780" i="1"/>
  <c r="N779" i="1"/>
  <c r="P779" i="1" s="1"/>
  <c r="I779" i="1"/>
  <c r="D779" i="1"/>
  <c r="F779" i="1" s="1"/>
  <c r="N778" i="1"/>
  <c r="I778" i="1"/>
  <c r="K778" i="1" s="1"/>
  <c r="D778" i="1"/>
  <c r="N777" i="1"/>
  <c r="P777" i="1" s="1"/>
  <c r="I777" i="1"/>
  <c r="K777" i="1" s="1"/>
  <c r="D777" i="1"/>
  <c r="N776" i="1"/>
  <c r="I776" i="1"/>
  <c r="K776" i="1" s="1"/>
  <c r="D776" i="1"/>
  <c r="F776" i="1" s="1"/>
  <c r="N775" i="1"/>
  <c r="I775" i="1"/>
  <c r="K775" i="1" s="1"/>
  <c r="D775" i="1"/>
  <c r="F775" i="1" s="1"/>
  <c r="N774" i="1"/>
  <c r="I774" i="1"/>
  <c r="K774" i="1" s="1"/>
  <c r="D774" i="1"/>
  <c r="N773" i="1"/>
  <c r="P773" i="1" s="1"/>
  <c r="I773" i="1"/>
  <c r="D773" i="1"/>
  <c r="F773" i="1" s="1"/>
  <c r="N772" i="1"/>
  <c r="P772" i="1" s="1"/>
  <c r="I772" i="1"/>
  <c r="K772" i="1" s="1"/>
  <c r="D772" i="1"/>
  <c r="F772" i="1" s="1"/>
  <c r="N771" i="1"/>
  <c r="I771" i="1"/>
  <c r="D771" i="1"/>
  <c r="F771" i="1" s="1"/>
  <c r="N770" i="1"/>
  <c r="I770" i="1"/>
  <c r="D770" i="1"/>
  <c r="F770" i="1" s="1"/>
  <c r="N769" i="1"/>
  <c r="P769" i="1" s="1"/>
  <c r="I769" i="1"/>
  <c r="D769" i="1"/>
  <c r="F769" i="1" s="1"/>
  <c r="N768" i="1"/>
  <c r="I768" i="1"/>
  <c r="K768" i="1" s="1"/>
  <c r="D768" i="1"/>
  <c r="N767" i="1"/>
  <c r="P767" i="1" s="1"/>
  <c r="I767" i="1"/>
  <c r="D767" i="1"/>
  <c r="F767" i="1" s="1"/>
  <c r="N766" i="1"/>
  <c r="P766" i="1" s="1"/>
  <c r="I766" i="1"/>
  <c r="D766" i="1"/>
  <c r="N765" i="1"/>
  <c r="P765" i="1" s="1"/>
  <c r="I765" i="1"/>
  <c r="D765" i="1"/>
  <c r="E765" i="1" s="1"/>
  <c r="G765" i="1" s="1"/>
  <c r="H765" i="1" s="1"/>
  <c r="N764" i="1"/>
  <c r="P764" i="1" s="1"/>
  <c r="I764" i="1"/>
  <c r="K764" i="1" s="1"/>
  <c r="D764" i="1"/>
  <c r="F764" i="1" s="1"/>
  <c r="N763" i="1"/>
  <c r="P763" i="1" s="1"/>
  <c r="I763" i="1"/>
  <c r="D763" i="1"/>
  <c r="F763" i="1" s="1"/>
  <c r="N762" i="1"/>
  <c r="I762" i="1"/>
  <c r="K762" i="1" s="1"/>
  <c r="D762" i="1"/>
  <c r="N761" i="1"/>
  <c r="P761" i="1" s="1"/>
  <c r="I761" i="1"/>
  <c r="K761" i="1" s="1"/>
  <c r="D761" i="1"/>
  <c r="N760" i="1"/>
  <c r="I760" i="1"/>
  <c r="K760" i="1" s="1"/>
  <c r="D760" i="1"/>
  <c r="F760" i="1" s="1"/>
  <c r="N759" i="1"/>
  <c r="I759" i="1"/>
  <c r="K759" i="1" s="1"/>
  <c r="D759" i="1"/>
  <c r="F759" i="1" s="1"/>
  <c r="N758" i="1"/>
  <c r="P758" i="1" s="1"/>
  <c r="I758" i="1"/>
  <c r="K758" i="1" s="1"/>
  <c r="D758" i="1"/>
  <c r="N757" i="1"/>
  <c r="O757" i="1" s="1"/>
  <c r="Q757" i="1" s="1"/>
  <c r="R757" i="1" s="1"/>
  <c r="I757" i="1"/>
  <c r="K757" i="1" s="1"/>
  <c r="D757" i="1"/>
  <c r="F757" i="1" s="1"/>
  <c r="N756" i="1"/>
  <c r="I756" i="1"/>
  <c r="K756" i="1" s="1"/>
  <c r="D756" i="1"/>
  <c r="F756" i="1" s="1"/>
  <c r="N755" i="1"/>
  <c r="I755" i="1"/>
  <c r="D755" i="1"/>
  <c r="N754" i="1"/>
  <c r="O754" i="1" s="1"/>
  <c r="Q754" i="1" s="1"/>
  <c r="R754" i="1" s="1"/>
  <c r="I754" i="1"/>
  <c r="K754" i="1" s="1"/>
  <c r="D754" i="1"/>
  <c r="F754" i="1" s="1"/>
  <c r="N753" i="1"/>
  <c r="P753" i="1" s="1"/>
  <c r="I753" i="1"/>
  <c r="K753" i="1" s="1"/>
  <c r="D753" i="1"/>
  <c r="F753" i="1" s="1"/>
  <c r="N752" i="1"/>
  <c r="I752" i="1"/>
  <c r="J752" i="1" s="1"/>
  <c r="L752" i="1" s="1"/>
  <c r="M752" i="1" s="1"/>
  <c r="D752" i="1"/>
  <c r="F752" i="1" s="1"/>
  <c r="N751" i="1"/>
  <c r="I751" i="1"/>
  <c r="D751" i="1"/>
  <c r="F751" i="1" s="1"/>
  <c r="N750" i="1"/>
  <c r="P750" i="1" s="1"/>
  <c r="I750" i="1"/>
  <c r="K750" i="1" s="1"/>
  <c r="D750" i="1"/>
  <c r="N749" i="1"/>
  <c r="O749" i="1" s="1"/>
  <c r="Q749" i="1" s="1"/>
  <c r="R749" i="1" s="1"/>
  <c r="I749" i="1"/>
  <c r="D749" i="1"/>
  <c r="E749" i="1" s="1"/>
  <c r="G749" i="1" s="1"/>
  <c r="H749" i="1" s="1"/>
  <c r="N748" i="1"/>
  <c r="P748" i="1" s="1"/>
  <c r="I748" i="1"/>
  <c r="K748" i="1" s="1"/>
  <c r="D748" i="1"/>
  <c r="F748" i="1" s="1"/>
  <c r="N747" i="1"/>
  <c r="I747" i="1"/>
  <c r="D747" i="1"/>
  <c r="E747" i="1" s="1"/>
  <c r="G747" i="1" s="1"/>
  <c r="H747" i="1" s="1"/>
  <c r="N746" i="1"/>
  <c r="P746" i="1" s="1"/>
  <c r="I746" i="1"/>
  <c r="K746" i="1" s="1"/>
  <c r="D746" i="1"/>
  <c r="E746" i="1" s="1"/>
  <c r="G746" i="1" s="1"/>
  <c r="H746" i="1" s="1"/>
  <c r="N745" i="1"/>
  <c r="P745" i="1" s="1"/>
  <c r="I745" i="1"/>
  <c r="K745" i="1" s="1"/>
  <c r="D745" i="1"/>
  <c r="E745" i="1" s="1"/>
  <c r="G745" i="1" s="1"/>
  <c r="H745" i="1" s="1"/>
  <c r="N744" i="1"/>
  <c r="I744" i="1"/>
  <c r="J744" i="1" s="1"/>
  <c r="L744" i="1" s="1"/>
  <c r="M744" i="1" s="1"/>
  <c r="D744" i="1"/>
  <c r="E744" i="1" s="1"/>
  <c r="G744" i="1" s="1"/>
  <c r="H744" i="1" s="1"/>
  <c r="N743" i="1"/>
  <c r="P743" i="1" s="1"/>
  <c r="I743" i="1"/>
  <c r="K743" i="1" s="1"/>
  <c r="D743" i="1"/>
  <c r="F743" i="1" s="1"/>
  <c r="N742" i="1"/>
  <c r="P742" i="1" s="1"/>
  <c r="I742" i="1"/>
  <c r="K742" i="1" s="1"/>
  <c r="D742" i="1"/>
  <c r="N741" i="1"/>
  <c r="O741" i="1" s="1"/>
  <c r="Q741" i="1" s="1"/>
  <c r="R741" i="1" s="1"/>
  <c r="I741" i="1"/>
  <c r="K741" i="1" s="1"/>
  <c r="D741" i="1"/>
  <c r="E741" i="1" s="1"/>
  <c r="G741" i="1" s="1"/>
  <c r="H741" i="1" s="1"/>
  <c r="N740" i="1"/>
  <c r="P740" i="1" s="1"/>
  <c r="I740" i="1"/>
  <c r="D740" i="1"/>
  <c r="F740" i="1" s="1"/>
  <c r="N739" i="1"/>
  <c r="I739" i="1"/>
  <c r="D739" i="1"/>
  <c r="N738" i="1"/>
  <c r="P738" i="1" s="1"/>
  <c r="I738" i="1"/>
  <c r="K738" i="1" s="1"/>
  <c r="D738" i="1"/>
  <c r="F738" i="1" s="1"/>
  <c r="N737" i="1"/>
  <c r="P737" i="1" s="1"/>
  <c r="I737" i="1"/>
  <c r="K737" i="1" s="1"/>
  <c r="D737" i="1"/>
  <c r="E737" i="1" s="1"/>
  <c r="G737" i="1" s="1"/>
  <c r="H737" i="1" s="1"/>
  <c r="N736" i="1"/>
  <c r="I736" i="1"/>
  <c r="J736" i="1" s="1"/>
  <c r="L736" i="1" s="1"/>
  <c r="M736" i="1" s="1"/>
  <c r="D736" i="1"/>
  <c r="N735" i="1"/>
  <c r="O735" i="1" s="1"/>
  <c r="Q735" i="1" s="1"/>
  <c r="R735" i="1" s="1"/>
  <c r="I735" i="1"/>
  <c r="K735" i="1" s="1"/>
  <c r="D735" i="1"/>
  <c r="F735" i="1" s="1"/>
  <c r="N734" i="1"/>
  <c r="P734" i="1" s="1"/>
  <c r="I734" i="1"/>
  <c r="K734" i="1" s="1"/>
  <c r="D734" i="1"/>
  <c r="N733" i="1"/>
  <c r="O733" i="1" s="1"/>
  <c r="Q733" i="1" s="1"/>
  <c r="R733" i="1" s="1"/>
  <c r="I733" i="1"/>
  <c r="K733" i="1" s="1"/>
  <c r="D733" i="1"/>
  <c r="N732" i="1"/>
  <c r="P732" i="1" s="1"/>
  <c r="I732" i="1"/>
  <c r="K732" i="1" s="1"/>
  <c r="D732" i="1"/>
  <c r="N731" i="1"/>
  <c r="P731" i="1" s="1"/>
  <c r="I731" i="1"/>
  <c r="D731" i="1"/>
  <c r="E731" i="1" s="1"/>
  <c r="G731" i="1" s="1"/>
  <c r="H731" i="1" s="1"/>
  <c r="N730" i="1"/>
  <c r="O730" i="1" s="1"/>
  <c r="Q730" i="1" s="1"/>
  <c r="R730" i="1" s="1"/>
  <c r="I730" i="1"/>
  <c r="K730" i="1" s="1"/>
  <c r="D730" i="1"/>
  <c r="N729" i="1"/>
  <c r="I729" i="1"/>
  <c r="K729" i="1" s="1"/>
  <c r="D729" i="1"/>
  <c r="F729" i="1" s="1"/>
  <c r="N728" i="1"/>
  <c r="I728" i="1"/>
  <c r="J728" i="1" s="1"/>
  <c r="L728" i="1" s="1"/>
  <c r="M728" i="1" s="1"/>
  <c r="D728" i="1"/>
  <c r="E728" i="1" s="1"/>
  <c r="G728" i="1" s="1"/>
  <c r="H728" i="1" s="1"/>
  <c r="N727" i="1"/>
  <c r="P727" i="1" s="1"/>
  <c r="I727" i="1"/>
  <c r="K727" i="1" s="1"/>
  <c r="D727" i="1"/>
  <c r="F727" i="1" s="1"/>
  <c r="N726" i="1"/>
  <c r="I726" i="1"/>
  <c r="J726" i="1" s="1"/>
  <c r="L726" i="1" s="1"/>
  <c r="M726" i="1" s="1"/>
  <c r="D726" i="1"/>
  <c r="E726" i="1" s="1"/>
  <c r="G726" i="1" s="1"/>
  <c r="H726" i="1" s="1"/>
  <c r="N725" i="1"/>
  <c r="O725" i="1" s="1"/>
  <c r="Q725" i="1" s="1"/>
  <c r="R725" i="1" s="1"/>
  <c r="I725" i="1"/>
  <c r="D725" i="1"/>
  <c r="F725" i="1" s="1"/>
  <c r="N724" i="1"/>
  <c r="I724" i="1"/>
  <c r="K724" i="1" s="1"/>
  <c r="D724" i="1"/>
  <c r="E724" i="1" s="1"/>
  <c r="G724" i="1" s="1"/>
  <c r="H724" i="1" s="1"/>
  <c r="N723" i="1"/>
  <c r="I723" i="1"/>
  <c r="J723" i="1" s="1"/>
  <c r="L723" i="1" s="1"/>
  <c r="M723" i="1" s="1"/>
  <c r="D723" i="1"/>
  <c r="F723" i="1" s="1"/>
  <c r="N722" i="1"/>
  <c r="I722" i="1"/>
  <c r="K722" i="1" s="1"/>
  <c r="D722" i="1"/>
  <c r="N721" i="1"/>
  <c r="P721" i="1" s="1"/>
  <c r="I721" i="1"/>
  <c r="D721" i="1"/>
  <c r="E721" i="1" s="1"/>
  <c r="G721" i="1" s="1"/>
  <c r="H721" i="1" s="1"/>
  <c r="N720" i="1"/>
  <c r="O720" i="1" s="1"/>
  <c r="Q720" i="1" s="1"/>
  <c r="R720" i="1" s="1"/>
  <c r="I720" i="1"/>
  <c r="K720" i="1" s="1"/>
  <c r="D720" i="1"/>
  <c r="F720" i="1" s="1"/>
  <c r="N719" i="1"/>
  <c r="I719" i="1"/>
  <c r="D719" i="1"/>
  <c r="F719" i="1" s="1"/>
  <c r="N718" i="1"/>
  <c r="O718" i="1" s="1"/>
  <c r="Q718" i="1" s="1"/>
  <c r="R718" i="1" s="1"/>
  <c r="I718" i="1"/>
  <c r="J718" i="1" s="1"/>
  <c r="L718" i="1" s="1"/>
  <c r="M718" i="1" s="1"/>
  <c r="D718" i="1"/>
  <c r="E718" i="1" s="1"/>
  <c r="G718" i="1" s="1"/>
  <c r="H718" i="1" s="1"/>
  <c r="N717" i="1"/>
  <c r="I717" i="1"/>
  <c r="K717" i="1" s="1"/>
  <c r="D717" i="1"/>
  <c r="N716" i="1"/>
  <c r="I716" i="1"/>
  <c r="K716" i="1" s="1"/>
  <c r="D716" i="1"/>
  <c r="E716" i="1" s="1"/>
  <c r="G716" i="1" s="1"/>
  <c r="H716" i="1" s="1"/>
  <c r="N715" i="1"/>
  <c r="O715" i="1" s="1"/>
  <c r="Q715" i="1" s="1"/>
  <c r="R715" i="1" s="1"/>
  <c r="I715" i="1"/>
  <c r="J715" i="1" s="1"/>
  <c r="L715" i="1" s="1"/>
  <c r="M715" i="1" s="1"/>
  <c r="D715" i="1"/>
  <c r="F715" i="1" s="1"/>
  <c r="N714" i="1"/>
  <c r="I714" i="1"/>
  <c r="J714" i="1" s="1"/>
  <c r="L714" i="1" s="1"/>
  <c r="M714" i="1" s="1"/>
  <c r="D714" i="1"/>
  <c r="N713" i="1"/>
  <c r="P713" i="1" s="1"/>
  <c r="I713" i="1"/>
  <c r="J713" i="1" s="1"/>
  <c r="L713" i="1" s="1"/>
  <c r="M713" i="1" s="1"/>
  <c r="D713" i="1"/>
  <c r="E713" i="1" s="1"/>
  <c r="G713" i="1" s="1"/>
  <c r="H713" i="1" s="1"/>
  <c r="N712" i="1"/>
  <c r="O712" i="1" s="1"/>
  <c r="Q712" i="1" s="1"/>
  <c r="R712" i="1" s="1"/>
  <c r="I712" i="1"/>
  <c r="K712" i="1" s="1"/>
  <c r="D712" i="1"/>
  <c r="N711" i="1"/>
  <c r="O711" i="1" s="1"/>
  <c r="Q711" i="1" s="1"/>
  <c r="R711" i="1" s="1"/>
  <c r="I711" i="1"/>
  <c r="D711" i="1"/>
  <c r="F711" i="1" s="1"/>
  <c r="N710" i="1"/>
  <c r="O710" i="1" s="1"/>
  <c r="Q710" i="1" s="1"/>
  <c r="R710" i="1" s="1"/>
  <c r="I710" i="1"/>
  <c r="J710" i="1" s="1"/>
  <c r="L710" i="1" s="1"/>
  <c r="M710" i="1" s="1"/>
  <c r="D710" i="1"/>
  <c r="E710" i="1" s="1"/>
  <c r="G710" i="1" s="1"/>
  <c r="H710" i="1" s="1"/>
  <c r="N709" i="1"/>
  <c r="P709" i="1" s="1"/>
  <c r="I709" i="1"/>
  <c r="D709" i="1"/>
  <c r="F709" i="1" s="1"/>
  <c r="N708" i="1"/>
  <c r="I708" i="1"/>
  <c r="K708" i="1" s="1"/>
  <c r="D708" i="1"/>
  <c r="N707" i="1"/>
  <c r="O707" i="1" s="1"/>
  <c r="Q707" i="1" s="1"/>
  <c r="R707" i="1" s="1"/>
  <c r="I707" i="1"/>
  <c r="D707" i="1"/>
  <c r="F707" i="1" s="1"/>
  <c r="N706" i="1"/>
  <c r="P706" i="1" s="1"/>
  <c r="I706" i="1"/>
  <c r="K706" i="1" s="1"/>
  <c r="D706" i="1"/>
  <c r="N705" i="1"/>
  <c r="P705" i="1" s="1"/>
  <c r="I705" i="1"/>
  <c r="J705" i="1" s="1"/>
  <c r="L705" i="1" s="1"/>
  <c r="M705" i="1" s="1"/>
  <c r="D705" i="1"/>
  <c r="E705" i="1" s="1"/>
  <c r="G705" i="1" s="1"/>
  <c r="H705" i="1" s="1"/>
  <c r="N704" i="1"/>
  <c r="I704" i="1"/>
  <c r="K704" i="1" s="1"/>
  <c r="D704" i="1"/>
  <c r="F704" i="1" s="1"/>
  <c r="N703" i="1"/>
  <c r="P703" i="1" s="1"/>
  <c r="I703" i="1"/>
  <c r="D703" i="1"/>
  <c r="F703" i="1" s="1"/>
  <c r="N702" i="1"/>
  <c r="O702" i="1" s="1"/>
  <c r="Q702" i="1" s="1"/>
  <c r="R702" i="1" s="1"/>
  <c r="I702" i="1"/>
  <c r="J702" i="1" s="1"/>
  <c r="L702" i="1" s="1"/>
  <c r="M702" i="1" s="1"/>
  <c r="D702" i="1"/>
  <c r="E702" i="1" s="1"/>
  <c r="G702" i="1" s="1"/>
  <c r="H702" i="1" s="1"/>
  <c r="N701" i="1"/>
  <c r="P701" i="1" s="1"/>
  <c r="I701" i="1"/>
  <c r="K701" i="1" s="1"/>
  <c r="D701" i="1"/>
  <c r="N700" i="1"/>
  <c r="I700" i="1"/>
  <c r="K700" i="1" s="1"/>
  <c r="D700" i="1"/>
  <c r="E700" i="1" s="1"/>
  <c r="G700" i="1" s="1"/>
  <c r="H700" i="1" s="1"/>
  <c r="N699" i="1"/>
  <c r="O699" i="1" s="1"/>
  <c r="Q699" i="1" s="1"/>
  <c r="R699" i="1" s="1"/>
  <c r="I699" i="1"/>
  <c r="J699" i="1" s="1"/>
  <c r="L699" i="1" s="1"/>
  <c r="M699" i="1" s="1"/>
  <c r="D699" i="1"/>
  <c r="N698" i="1"/>
  <c r="P698" i="1" s="1"/>
  <c r="I698" i="1"/>
  <c r="D698" i="1"/>
  <c r="N697" i="1"/>
  <c r="P697" i="1" s="1"/>
  <c r="I697" i="1"/>
  <c r="D697" i="1"/>
  <c r="E697" i="1" s="1"/>
  <c r="G697" i="1" s="1"/>
  <c r="H697" i="1" s="1"/>
  <c r="N696" i="1"/>
  <c r="O696" i="1" s="1"/>
  <c r="Q696" i="1" s="1"/>
  <c r="R696" i="1" s="1"/>
  <c r="I696" i="1"/>
  <c r="K696" i="1" s="1"/>
  <c r="D696" i="1"/>
  <c r="F696" i="1" s="1"/>
  <c r="N695" i="1"/>
  <c r="I695" i="1"/>
  <c r="D695" i="1"/>
  <c r="F695" i="1" s="1"/>
  <c r="N694" i="1"/>
  <c r="P694" i="1" s="1"/>
  <c r="I694" i="1"/>
  <c r="J694" i="1" s="1"/>
  <c r="L694" i="1" s="1"/>
  <c r="M694" i="1" s="1"/>
  <c r="D694" i="1"/>
  <c r="N693" i="1"/>
  <c r="P693" i="1" s="1"/>
  <c r="I693" i="1"/>
  <c r="D693" i="1"/>
  <c r="N692" i="1"/>
  <c r="I692" i="1"/>
  <c r="K692" i="1" s="1"/>
  <c r="D692" i="1"/>
  <c r="N691" i="1"/>
  <c r="I691" i="1"/>
  <c r="J691" i="1" s="1"/>
  <c r="L691" i="1" s="1"/>
  <c r="M691" i="1" s="1"/>
  <c r="D691" i="1"/>
  <c r="F691" i="1" s="1"/>
  <c r="N690" i="1"/>
  <c r="I690" i="1"/>
  <c r="K690" i="1" s="1"/>
  <c r="D690" i="1"/>
  <c r="N689" i="1"/>
  <c r="P689" i="1" s="1"/>
  <c r="I689" i="1"/>
  <c r="K689" i="1" s="1"/>
  <c r="D689" i="1"/>
  <c r="E689" i="1" s="1"/>
  <c r="G689" i="1" s="1"/>
  <c r="H689" i="1" s="1"/>
  <c r="N688" i="1"/>
  <c r="I688" i="1"/>
  <c r="K688" i="1" s="1"/>
  <c r="D688" i="1"/>
  <c r="F688" i="1" s="1"/>
  <c r="N687" i="1"/>
  <c r="I687" i="1"/>
  <c r="D687" i="1"/>
  <c r="F687" i="1" s="1"/>
  <c r="N686" i="1"/>
  <c r="I686" i="1"/>
  <c r="J686" i="1" s="1"/>
  <c r="L686" i="1" s="1"/>
  <c r="M686" i="1" s="1"/>
  <c r="D686" i="1"/>
  <c r="N685" i="1"/>
  <c r="P685" i="1" s="1"/>
  <c r="I685" i="1"/>
  <c r="K685" i="1" s="1"/>
  <c r="D685" i="1"/>
  <c r="N684" i="1"/>
  <c r="I684" i="1"/>
  <c r="K684" i="1" s="1"/>
  <c r="D684" i="1"/>
  <c r="N683" i="1"/>
  <c r="I683" i="1"/>
  <c r="J683" i="1" s="1"/>
  <c r="L683" i="1" s="1"/>
  <c r="M683" i="1" s="1"/>
  <c r="D683" i="1"/>
  <c r="F683" i="1" s="1"/>
  <c r="N682" i="1"/>
  <c r="P682" i="1" s="1"/>
  <c r="I682" i="1"/>
  <c r="K682" i="1" s="1"/>
  <c r="D682" i="1"/>
  <c r="N681" i="1"/>
  <c r="P681" i="1" s="1"/>
  <c r="I681" i="1"/>
  <c r="J681" i="1" s="1"/>
  <c r="L681" i="1" s="1"/>
  <c r="M681" i="1" s="1"/>
  <c r="D681" i="1"/>
  <c r="E681" i="1" s="1"/>
  <c r="G681" i="1" s="1"/>
  <c r="H681" i="1" s="1"/>
  <c r="N680" i="1"/>
  <c r="O680" i="1" s="1"/>
  <c r="Q680" i="1" s="1"/>
  <c r="R680" i="1" s="1"/>
  <c r="I680" i="1"/>
  <c r="K680" i="1" s="1"/>
  <c r="D680" i="1"/>
  <c r="N679" i="1"/>
  <c r="I679" i="1"/>
  <c r="D679" i="1"/>
  <c r="F679" i="1" s="1"/>
  <c r="N678" i="1"/>
  <c r="I678" i="1"/>
  <c r="J678" i="1" s="1"/>
  <c r="L678" i="1" s="1"/>
  <c r="M678" i="1" s="1"/>
  <c r="D678" i="1"/>
  <c r="E678" i="1" s="1"/>
  <c r="G678" i="1" s="1"/>
  <c r="H678" i="1" s="1"/>
  <c r="N677" i="1"/>
  <c r="I677" i="1"/>
  <c r="D677" i="1"/>
  <c r="E677" i="1" s="1"/>
  <c r="G677" i="1" s="1"/>
  <c r="H677" i="1" s="1"/>
  <c r="N676" i="1"/>
  <c r="I676" i="1"/>
  <c r="K676" i="1" s="1"/>
  <c r="D676" i="1"/>
  <c r="N675" i="1"/>
  <c r="O675" i="1" s="1"/>
  <c r="Q675" i="1" s="1"/>
  <c r="R675" i="1" s="1"/>
  <c r="I675" i="1"/>
  <c r="J675" i="1" s="1"/>
  <c r="L675" i="1" s="1"/>
  <c r="M675" i="1" s="1"/>
  <c r="D675" i="1"/>
  <c r="F675" i="1" s="1"/>
  <c r="N674" i="1"/>
  <c r="I674" i="1"/>
  <c r="D674" i="1"/>
  <c r="N673" i="1"/>
  <c r="P673" i="1" s="1"/>
  <c r="I673" i="1"/>
  <c r="D673" i="1"/>
  <c r="E673" i="1" s="1"/>
  <c r="G673" i="1" s="1"/>
  <c r="H673" i="1" s="1"/>
  <c r="N672" i="1"/>
  <c r="O672" i="1" s="1"/>
  <c r="Q672" i="1" s="1"/>
  <c r="R672" i="1" s="1"/>
  <c r="I672" i="1"/>
  <c r="K672" i="1" s="1"/>
  <c r="D672" i="1"/>
  <c r="F672" i="1" s="1"/>
  <c r="N671" i="1"/>
  <c r="I671" i="1"/>
  <c r="D671" i="1"/>
  <c r="F671" i="1" s="1"/>
  <c r="N670" i="1"/>
  <c r="I670" i="1"/>
  <c r="J670" i="1" s="1"/>
  <c r="L670" i="1" s="1"/>
  <c r="M670" i="1" s="1"/>
  <c r="D670" i="1"/>
  <c r="N669" i="1"/>
  <c r="P669" i="1" s="1"/>
  <c r="I669" i="1"/>
  <c r="K669" i="1" s="1"/>
  <c r="D669" i="1"/>
  <c r="N668" i="1"/>
  <c r="I668" i="1"/>
  <c r="K668" i="1" s="1"/>
  <c r="D668" i="1"/>
  <c r="E668" i="1" s="1"/>
  <c r="G668" i="1" s="1"/>
  <c r="H668" i="1" s="1"/>
  <c r="N667" i="1"/>
  <c r="I667" i="1"/>
  <c r="J667" i="1" s="1"/>
  <c r="L667" i="1" s="1"/>
  <c r="M667" i="1" s="1"/>
  <c r="D667" i="1"/>
  <c r="N666" i="1"/>
  <c r="P666" i="1" s="1"/>
  <c r="I666" i="1"/>
  <c r="J666" i="1" s="1"/>
  <c r="L666" i="1" s="1"/>
  <c r="M666" i="1" s="1"/>
  <c r="D666" i="1"/>
  <c r="N665" i="1"/>
  <c r="P665" i="1" s="1"/>
  <c r="I665" i="1"/>
  <c r="J665" i="1" s="1"/>
  <c r="L665" i="1" s="1"/>
  <c r="M665" i="1" s="1"/>
  <c r="D665" i="1"/>
  <c r="E665" i="1" s="1"/>
  <c r="G665" i="1" s="1"/>
  <c r="H665" i="1" s="1"/>
  <c r="N664" i="1"/>
  <c r="I664" i="1"/>
  <c r="K664" i="1" s="1"/>
  <c r="D664" i="1"/>
  <c r="N663" i="1"/>
  <c r="I663" i="1"/>
  <c r="D663" i="1"/>
  <c r="F663" i="1" s="1"/>
  <c r="N662" i="1"/>
  <c r="I662" i="1"/>
  <c r="J662" i="1" s="1"/>
  <c r="L662" i="1" s="1"/>
  <c r="M662" i="1" s="1"/>
  <c r="D662" i="1"/>
  <c r="E662" i="1" s="1"/>
  <c r="G662" i="1" s="1"/>
  <c r="H662" i="1" s="1"/>
  <c r="N661" i="1"/>
  <c r="I661" i="1"/>
  <c r="K661" i="1" s="1"/>
  <c r="D661" i="1"/>
  <c r="N660" i="1"/>
  <c r="I660" i="1"/>
  <c r="K660" i="1" s="1"/>
  <c r="D660" i="1"/>
  <c r="E660" i="1" s="1"/>
  <c r="G660" i="1" s="1"/>
  <c r="H660" i="1" s="1"/>
  <c r="N659" i="1"/>
  <c r="O659" i="1" s="1"/>
  <c r="Q659" i="1" s="1"/>
  <c r="R659" i="1" s="1"/>
  <c r="I659" i="1"/>
  <c r="D659" i="1"/>
  <c r="F659" i="1" s="1"/>
  <c r="N658" i="1"/>
  <c r="I658" i="1"/>
  <c r="K658" i="1" s="1"/>
  <c r="D658" i="1"/>
  <c r="N657" i="1"/>
  <c r="P657" i="1" s="1"/>
  <c r="I657" i="1"/>
  <c r="J657" i="1" s="1"/>
  <c r="L657" i="1" s="1"/>
  <c r="M657" i="1" s="1"/>
  <c r="D657" i="1"/>
  <c r="E657" i="1" s="1"/>
  <c r="G657" i="1" s="1"/>
  <c r="H657" i="1" s="1"/>
  <c r="N656" i="1"/>
  <c r="O656" i="1" s="1"/>
  <c r="Q656" i="1" s="1"/>
  <c r="R656" i="1" s="1"/>
  <c r="I656" i="1"/>
  <c r="K656" i="1" s="1"/>
  <c r="D656" i="1"/>
  <c r="N655" i="1"/>
  <c r="I655" i="1"/>
  <c r="D655" i="1"/>
  <c r="F655" i="1" s="1"/>
  <c r="N654" i="1"/>
  <c r="I654" i="1"/>
  <c r="D654" i="1"/>
  <c r="E654" i="1" s="1"/>
  <c r="G654" i="1" s="1"/>
  <c r="H654" i="1" s="1"/>
  <c r="N653" i="1"/>
  <c r="P653" i="1" s="1"/>
  <c r="I653" i="1"/>
  <c r="D653" i="1"/>
  <c r="E653" i="1" s="1"/>
  <c r="G653" i="1" s="1"/>
  <c r="H653" i="1" s="1"/>
  <c r="N652" i="1"/>
  <c r="I652" i="1"/>
  <c r="K652" i="1" s="1"/>
  <c r="D652" i="1"/>
  <c r="E652" i="1" s="1"/>
  <c r="G652" i="1" s="1"/>
  <c r="H652" i="1" s="1"/>
  <c r="N651" i="1"/>
  <c r="I651" i="1"/>
  <c r="K651" i="1" s="1"/>
  <c r="D651" i="1"/>
  <c r="F651" i="1" s="1"/>
  <c r="N650" i="1"/>
  <c r="P650" i="1" s="1"/>
  <c r="I650" i="1"/>
  <c r="D650" i="1"/>
  <c r="N649" i="1"/>
  <c r="P649" i="1" s="1"/>
  <c r="I649" i="1"/>
  <c r="D649" i="1"/>
  <c r="E649" i="1" s="1"/>
  <c r="G649" i="1" s="1"/>
  <c r="H649" i="1" s="1"/>
  <c r="N648" i="1"/>
  <c r="I648" i="1"/>
  <c r="K648" i="1" s="1"/>
  <c r="D648" i="1"/>
  <c r="F648" i="1" s="1"/>
  <c r="N647" i="1"/>
  <c r="P647" i="1" s="1"/>
  <c r="I647" i="1"/>
  <c r="D647" i="1"/>
  <c r="F647" i="1" s="1"/>
  <c r="N646" i="1"/>
  <c r="I646" i="1"/>
  <c r="J646" i="1" s="1"/>
  <c r="L646" i="1" s="1"/>
  <c r="M646" i="1" s="1"/>
  <c r="D646" i="1"/>
  <c r="N645" i="1"/>
  <c r="P645" i="1" s="1"/>
  <c r="I645" i="1"/>
  <c r="K645" i="1" s="1"/>
  <c r="D645" i="1"/>
  <c r="N644" i="1"/>
  <c r="I644" i="1"/>
  <c r="D644" i="1"/>
  <c r="E644" i="1" s="1"/>
  <c r="G644" i="1" s="1"/>
  <c r="H644" i="1" s="1"/>
  <c r="N643" i="1"/>
  <c r="I643" i="1"/>
  <c r="K643" i="1" s="1"/>
  <c r="D643" i="1"/>
  <c r="F643" i="1" s="1"/>
  <c r="N642" i="1"/>
  <c r="P642" i="1" s="1"/>
  <c r="I642" i="1"/>
  <c r="D642" i="1"/>
  <c r="N641" i="1"/>
  <c r="I641" i="1"/>
  <c r="J641" i="1" s="1"/>
  <c r="L641" i="1" s="1"/>
  <c r="M641" i="1" s="1"/>
  <c r="D641" i="1"/>
  <c r="E641" i="1" s="1"/>
  <c r="G641" i="1" s="1"/>
  <c r="H641" i="1" s="1"/>
  <c r="N640" i="1"/>
  <c r="O640" i="1" s="1"/>
  <c r="Q640" i="1" s="1"/>
  <c r="R640" i="1" s="1"/>
  <c r="I640" i="1"/>
  <c r="D640" i="1"/>
  <c r="F640" i="1" s="1"/>
  <c r="N639" i="1"/>
  <c r="P639" i="1" s="1"/>
  <c r="I639" i="1"/>
  <c r="D639" i="1"/>
  <c r="N638" i="1"/>
  <c r="O638" i="1" s="1"/>
  <c r="Q638" i="1" s="1"/>
  <c r="R638" i="1" s="1"/>
  <c r="I638" i="1"/>
  <c r="D638" i="1"/>
  <c r="E638" i="1" s="1"/>
  <c r="G638" i="1" s="1"/>
  <c r="H638" i="1" s="1"/>
  <c r="N637" i="1"/>
  <c r="P637" i="1" s="1"/>
  <c r="I637" i="1"/>
  <c r="K637" i="1" s="1"/>
  <c r="D637" i="1"/>
  <c r="E637" i="1" s="1"/>
  <c r="G637" i="1" s="1"/>
  <c r="H637" i="1" s="1"/>
  <c r="N636" i="1"/>
  <c r="I636" i="1"/>
  <c r="D636" i="1"/>
  <c r="N635" i="1"/>
  <c r="O635" i="1" s="1"/>
  <c r="Q635" i="1" s="1"/>
  <c r="R635" i="1" s="1"/>
  <c r="I635" i="1"/>
  <c r="K635" i="1" s="1"/>
  <c r="D635" i="1"/>
  <c r="N634" i="1"/>
  <c r="P634" i="1" s="1"/>
  <c r="I634" i="1"/>
  <c r="K634" i="1" s="1"/>
  <c r="D634" i="1"/>
  <c r="N633" i="1"/>
  <c r="I633" i="1"/>
  <c r="J633" i="1" s="1"/>
  <c r="L633" i="1" s="1"/>
  <c r="M633" i="1" s="1"/>
  <c r="D633" i="1"/>
  <c r="E633" i="1" s="1"/>
  <c r="G633" i="1" s="1"/>
  <c r="H633" i="1" s="1"/>
  <c r="N632" i="1"/>
  <c r="I632" i="1"/>
  <c r="K632" i="1" s="1"/>
  <c r="D632" i="1"/>
  <c r="N631" i="1"/>
  <c r="O631" i="1" s="1"/>
  <c r="Q631" i="1" s="1"/>
  <c r="R631" i="1" s="1"/>
  <c r="I631" i="1"/>
  <c r="D631" i="1"/>
  <c r="N630" i="1"/>
  <c r="I630" i="1"/>
  <c r="J630" i="1" s="1"/>
  <c r="L630" i="1" s="1"/>
  <c r="M630" i="1" s="1"/>
  <c r="D630" i="1"/>
  <c r="E630" i="1" s="1"/>
  <c r="G630" i="1" s="1"/>
  <c r="H630" i="1" s="1"/>
  <c r="N629" i="1"/>
  <c r="P629" i="1" s="1"/>
  <c r="I629" i="1"/>
  <c r="K629" i="1" s="1"/>
  <c r="D629" i="1"/>
  <c r="N628" i="1"/>
  <c r="I628" i="1"/>
  <c r="D628" i="1"/>
  <c r="F628" i="1" s="1"/>
  <c r="N627" i="1"/>
  <c r="O627" i="1" s="1"/>
  <c r="Q627" i="1" s="1"/>
  <c r="R627" i="1" s="1"/>
  <c r="I627" i="1"/>
  <c r="D627" i="1"/>
  <c r="F627" i="1" s="1"/>
  <c r="N626" i="1"/>
  <c r="P626" i="1" s="1"/>
  <c r="I626" i="1"/>
  <c r="D626" i="1"/>
  <c r="N625" i="1"/>
  <c r="I625" i="1"/>
  <c r="D625" i="1"/>
  <c r="E625" i="1" s="1"/>
  <c r="G625" i="1" s="1"/>
  <c r="H625" i="1" s="1"/>
  <c r="N624" i="1"/>
  <c r="P624" i="1" s="1"/>
  <c r="I624" i="1"/>
  <c r="K624" i="1" s="1"/>
  <c r="D624" i="1"/>
  <c r="N623" i="1"/>
  <c r="O623" i="1" s="1"/>
  <c r="Q623" i="1" s="1"/>
  <c r="R623" i="1" s="1"/>
  <c r="I623" i="1"/>
  <c r="D623" i="1"/>
  <c r="N622" i="1"/>
  <c r="P622" i="1" s="1"/>
  <c r="I622" i="1"/>
  <c r="D622" i="1"/>
  <c r="N621" i="1"/>
  <c r="P621" i="1" s="1"/>
  <c r="I621" i="1"/>
  <c r="D621" i="1"/>
  <c r="E621" i="1" s="1"/>
  <c r="G621" i="1" s="1"/>
  <c r="H621" i="1" s="1"/>
  <c r="N620" i="1"/>
  <c r="I620" i="1"/>
  <c r="D620" i="1"/>
  <c r="F620" i="1" s="1"/>
  <c r="N619" i="1"/>
  <c r="O619" i="1" s="1"/>
  <c r="Q619" i="1" s="1"/>
  <c r="R619" i="1" s="1"/>
  <c r="I619" i="1"/>
  <c r="D619" i="1"/>
  <c r="N618" i="1"/>
  <c r="I618" i="1"/>
  <c r="D618" i="1"/>
  <c r="N617" i="1"/>
  <c r="I617" i="1"/>
  <c r="D617" i="1"/>
  <c r="E617" i="1" s="1"/>
  <c r="G617" i="1" s="1"/>
  <c r="H617" i="1" s="1"/>
  <c r="N616" i="1"/>
  <c r="O616" i="1" s="1"/>
  <c r="Q616" i="1" s="1"/>
  <c r="R616" i="1" s="1"/>
  <c r="I616" i="1"/>
  <c r="D616" i="1"/>
  <c r="N615" i="1"/>
  <c r="O615" i="1" s="1"/>
  <c r="Q615" i="1" s="1"/>
  <c r="R615" i="1" s="1"/>
  <c r="I615" i="1"/>
  <c r="D615" i="1"/>
  <c r="N614" i="1"/>
  <c r="I614" i="1"/>
  <c r="D614" i="1"/>
  <c r="N613" i="1"/>
  <c r="I613" i="1"/>
  <c r="K613" i="1" s="1"/>
  <c r="D613" i="1"/>
  <c r="N612" i="1"/>
  <c r="P612" i="1" s="1"/>
  <c r="I612" i="1"/>
  <c r="D612" i="1"/>
  <c r="E612" i="1" s="1"/>
  <c r="G612" i="1" s="1"/>
  <c r="H612" i="1" s="1"/>
  <c r="N611" i="1"/>
  <c r="O611" i="1" s="1"/>
  <c r="Q611" i="1" s="1"/>
  <c r="R611" i="1" s="1"/>
  <c r="I611" i="1"/>
  <c r="J611" i="1" s="1"/>
  <c r="L611" i="1" s="1"/>
  <c r="M611" i="1" s="1"/>
  <c r="D611" i="1"/>
  <c r="F611" i="1" s="1"/>
  <c r="N610" i="1"/>
  <c r="P610" i="1" s="1"/>
  <c r="I610" i="1"/>
  <c r="K610" i="1" s="1"/>
  <c r="D610" i="1"/>
  <c r="N609" i="1"/>
  <c r="I609" i="1"/>
  <c r="K609" i="1" s="1"/>
  <c r="D609" i="1"/>
  <c r="F609" i="1" s="1"/>
  <c r="N608" i="1"/>
  <c r="P608" i="1" s="1"/>
  <c r="I608" i="1"/>
  <c r="K608" i="1" s="1"/>
  <c r="D608" i="1"/>
  <c r="F608" i="1" s="1"/>
  <c r="N607" i="1"/>
  <c r="P607" i="1" s="1"/>
  <c r="I607" i="1"/>
  <c r="D607" i="1"/>
  <c r="N606" i="1"/>
  <c r="I606" i="1"/>
  <c r="D606" i="1"/>
  <c r="N605" i="1"/>
  <c r="P605" i="1" s="1"/>
  <c r="I605" i="1"/>
  <c r="K605" i="1" s="1"/>
  <c r="D605" i="1"/>
  <c r="N604" i="1"/>
  <c r="I604" i="1"/>
  <c r="K604" i="1" s="1"/>
  <c r="D604" i="1"/>
  <c r="N603" i="1"/>
  <c r="I603" i="1"/>
  <c r="J603" i="1" s="1"/>
  <c r="L603" i="1" s="1"/>
  <c r="M603" i="1" s="1"/>
  <c r="D603" i="1"/>
  <c r="F603" i="1" s="1"/>
  <c r="N602" i="1"/>
  <c r="P602" i="1" s="1"/>
  <c r="I602" i="1"/>
  <c r="K602" i="1" s="1"/>
  <c r="D602" i="1"/>
  <c r="N601" i="1"/>
  <c r="P601" i="1" s="1"/>
  <c r="I601" i="1"/>
  <c r="K601" i="1" s="1"/>
  <c r="D601" i="1"/>
  <c r="F601" i="1" s="1"/>
  <c r="N600" i="1"/>
  <c r="O600" i="1" s="1"/>
  <c r="Q600" i="1" s="1"/>
  <c r="R600" i="1" s="1"/>
  <c r="I600" i="1"/>
  <c r="K600" i="1" s="1"/>
  <c r="D600" i="1"/>
  <c r="F600" i="1" s="1"/>
  <c r="N599" i="1"/>
  <c r="I599" i="1"/>
  <c r="D599" i="1"/>
  <c r="F599" i="1" s="1"/>
  <c r="N598" i="1"/>
  <c r="I598" i="1"/>
  <c r="D598" i="1"/>
  <c r="N597" i="1"/>
  <c r="P597" i="1" s="1"/>
  <c r="I597" i="1"/>
  <c r="K597" i="1" s="1"/>
  <c r="D597" i="1"/>
  <c r="F597" i="1" s="1"/>
  <c r="N596" i="1"/>
  <c r="I596" i="1"/>
  <c r="K596" i="1" s="1"/>
  <c r="D596" i="1"/>
  <c r="F596" i="1" s="1"/>
  <c r="N595" i="1"/>
  <c r="O595" i="1" s="1"/>
  <c r="Q595" i="1" s="1"/>
  <c r="R595" i="1" s="1"/>
  <c r="I595" i="1"/>
  <c r="J595" i="1" s="1"/>
  <c r="L595" i="1" s="1"/>
  <c r="M595" i="1" s="1"/>
  <c r="D595" i="1"/>
  <c r="F595" i="1" s="1"/>
  <c r="N594" i="1"/>
  <c r="P594" i="1" s="1"/>
  <c r="I594" i="1"/>
  <c r="J594" i="1" s="1"/>
  <c r="L594" i="1" s="1"/>
  <c r="M594" i="1" s="1"/>
  <c r="D594" i="1"/>
  <c r="N593" i="1"/>
  <c r="P593" i="1" s="1"/>
  <c r="I593" i="1"/>
  <c r="K593" i="1" s="1"/>
  <c r="D593" i="1"/>
  <c r="E593" i="1" s="1"/>
  <c r="G593" i="1" s="1"/>
  <c r="H593" i="1" s="1"/>
  <c r="N592" i="1"/>
  <c r="O592" i="1" s="1"/>
  <c r="Q592" i="1" s="1"/>
  <c r="R592" i="1" s="1"/>
  <c r="I592" i="1"/>
  <c r="K592" i="1" s="1"/>
  <c r="D592" i="1"/>
  <c r="N591" i="1"/>
  <c r="P591" i="1" s="1"/>
  <c r="I591" i="1"/>
  <c r="D591" i="1"/>
  <c r="F591" i="1" s="1"/>
  <c r="N590" i="1"/>
  <c r="O590" i="1" s="1"/>
  <c r="Q590" i="1" s="1"/>
  <c r="R590" i="1" s="1"/>
  <c r="I590" i="1"/>
  <c r="K590" i="1" s="1"/>
  <c r="D590" i="1"/>
  <c r="E590" i="1" s="1"/>
  <c r="G590" i="1" s="1"/>
  <c r="H590" i="1" s="1"/>
  <c r="N589" i="1"/>
  <c r="P589" i="1" s="1"/>
  <c r="I589" i="1"/>
  <c r="D589" i="1"/>
  <c r="E589" i="1" s="1"/>
  <c r="G589" i="1" s="1"/>
  <c r="H589" i="1" s="1"/>
  <c r="N588" i="1"/>
  <c r="I588" i="1"/>
  <c r="K588" i="1" s="1"/>
  <c r="D588" i="1"/>
  <c r="F588" i="1" s="1"/>
  <c r="N587" i="1"/>
  <c r="O587" i="1" s="1"/>
  <c r="Q587" i="1" s="1"/>
  <c r="R587" i="1" s="1"/>
  <c r="I587" i="1"/>
  <c r="K587" i="1" s="1"/>
  <c r="D587" i="1"/>
  <c r="N586" i="1"/>
  <c r="I586" i="1"/>
  <c r="K586" i="1" s="1"/>
  <c r="D586" i="1"/>
  <c r="N585" i="1"/>
  <c r="P585" i="1" s="1"/>
  <c r="I585" i="1"/>
  <c r="D585" i="1"/>
  <c r="F585" i="1" s="1"/>
  <c r="N584" i="1"/>
  <c r="P584" i="1" s="1"/>
  <c r="I584" i="1"/>
  <c r="K584" i="1" s="1"/>
  <c r="D584" i="1"/>
  <c r="F584" i="1" s="1"/>
  <c r="N583" i="1"/>
  <c r="P583" i="1" s="1"/>
  <c r="I583" i="1"/>
  <c r="D583" i="1"/>
  <c r="F583" i="1" s="1"/>
  <c r="N582" i="1"/>
  <c r="P582" i="1" s="1"/>
  <c r="I582" i="1"/>
  <c r="J582" i="1" s="1"/>
  <c r="L582" i="1" s="1"/>
  <c r="M582" i="1" s="1"/>
  <c r="D582" i="1"/>
  <c r="F582" i="1" s="1"/>
  <c r="N581" i="1"/>
  <c r="P581" i="1" s="1"/>
  <c r="I581" i="1"/>
  <c r="K581" i="1" s="1"/>
  <c r="D581" i="1"/>
  <c r="E581" i="1" s="1"/>
  <c r="G581" i="1" s="1"/>
  <c r="H581" i="1" s="1"/>
  <c r="N580" i="1"/>
  <c r="I580" i="1"/>
  <c r="K580" i="1" s="1"/>
  <c r="D580" i="1"/>
  <c r="F580" i="1" s="1"/>
  <c r="N579" i="1"/>
  <c r="P579" i="1" s="1"/>
  <c r="I579" i="1"/>
  <c r="K579" i="1" s="1"/>
  <c r="D579" i="1"/>
  <c r="F579" i="1" s="1"/>
  <c r="N578" i="1"/>
  <c r="P578" i="1" s="1"/>
  <c r="I578" i="1"/>
  <c r="J578" i="1" s="1"/>
  <c r="L578" i="1" s="1"/>
  <c r="M578" i="1" s="1"/>
  <c r="D578" i="1"/>
  <c r="N577" i="1"/>
  <c r="P577" i="1" s="1"/>
  <c r="I577" i="1"/>
  <c r="J577" i="1" s="1"/>
  <c r="L577" i="1" s="1"/>
  <c r="M577" i="1" s="1"/>
  <c r="D577" i="1"/>
  <c r="N576" i="1"/>
  <c r="P576" i="1" s="1"/>
  <c r="I576" i="1"/>
  <c r="K576" i="1" s="1"/>
  <c r="D576" i="1"/>
  <c r="F576" i="1" s="1"/>
  <c r="N575" i="1"/>
  <c r="O575" i="1" s="1"/>
  <c r="Q575" i="1" s="1"/>
  <c r="R575" i="1" s="1"/>
  <c r="I575" i="1"/>
  <c r="K575" i="1" s="1"/>
  <c r="D575" i="1"/>
  <c r="F575" i="1" s="1"/>
  <c r="N574" i="1"/>
  <c r="P574" i="1" s="1"/>
  <c r="I574" i="1"/>
  <c r="D574" i="1"/>
  <c r="F574" i="1" s="1"/>
  <c r="N573" i="1"/>
  <c r="O573" i="1" s="1"/>
  <c r="Q573" i="1" s="1"/>
  <c r="R573" i="1" s="1"/>
  <c r="I573" i="1"/>
  <c r="K573" i="1" s="1"/>
  <c r="D573" i="1"/>
  <c r="F573" i="1" s="1"/>
  <c r="N572" i="1"/>
  <c r="I572" i="1"/>
  <c r="K572" i="1" s="1"/>
  <c r="D572" i="1"/>
  <c r="F572" i="1" s="1"/>
  <c r="N571" i="1"/>
  <c r="I571" i="1"/>
  <c r="K571" i="1" s="1"/>
  <c r="D571" i="1"/>
  <c r="E571" i="1" s="1"/>
  <c r="G571" i="1" s="1"/>
  <c r="H571" i="1" s="1"/>
  <c r="N570" i="1"/>
  <c r="P570" i="1" s="1"/>
  <c r="I570" i="1"/>
  <c r="K570" i="1" s="1"/>
  <c r="D570" i="1"/>
  <c r="N569" i="1"/>
  <c r="P569" i="1" s="1"/>
  <c r="I569" i="1"/>
  <c r="K569" i="1" s="1"/>
  <c r="D569" i="1"/>
  <c r="N568" i="1"/>
  <c r="P568" i="1" s="1"/>
  <c r="I568" i="1"/>
  <c r="K568" i="1" s="1"/>
  <c r="D568" i="1"/>
  <c r="F568" i="1" s="1"/>
  <c r="N567" i="1"/>
  <c r="I567" i="1"/>
  <c r="K567" i="1" s="1"/>
  <c r="D567" i="1"/>
  <c r="F567" i="1" s="1"/>
  <c r="N566" i="1"/>
  <c r="O566" i="1" s="1"/>
  <c r="Q566" i="1" s="1"/>
  <c r="R566" i="1" s="1"/>
  <c r="I566" i="1"/>
  <c r="D566" i="1"/>
  <c r="F566" i="1" s="1"/>
  <c r="N565" i="1"/>
  <c r="O565" i="1" s="1"/>
  <c r="Q565" i="1" s="1"/>
  <c r="R565" i="1" s="1"/>
  <c r="I565" i="1"/>
  <c r="K565" i="1" s="1"/>
  <c r="D565" i="1"/>
  <c r="N564" i="1"/>
  <c r="I564" i="1"/>
  <c r="K564" i="1" s="1"/>
  <c r="D564" i="1"/>
  <c r="N563" i="1"/>
  <c r="I563" i="1"/>
  <c r="K563" i="1" s="1"/>
  <c r="D563" i="1"/>
  <c r="F563" i="1" s="1"/>
  <c r="N562" i="1"/>
  <c r="P562" i="1" s="1"/>
  <c r="I562" i="1"/>
  <c r="D562" i="1"/>
  <c r="F562" i="1" s="1"/>
  <c r="N561" i="1"/>
  <c r="P561" i="1" s="1"/>
  <c r="I561" i="1"/>
  <c r="D561" i="1"/>
  <c r="N560" i="1"/>
  <c r="P560" i="1" s="1"/>
  <c r="I560" i="1"/>
  <c r="D560" i="1"/>
  <c r="F560" i="1" s="1"/>
  <c r="N559" i="1"/>
  <c r="O559" i="1" s="1"/>
  <c r="Q559" i="1" s="1"/>
  <c r="R559" i="1" s="1"/>
  <c r="I559" i="1"/>
  <c r="D559" i="1"/>
  <c r="F559" i="1" s="1"/>
  <c r="N558" i="1"/>
  <c r="P558" i="1" s="1"/>
  <c r="I558" i="1"/>
  <c r="D558" i="1"/>
  <c r="F558" i="1" s="1"/>
  <c r="N557" i="1"/>
  <c r="P557" i="1" s="1"/>
  <c r="I557" i="1"/>
  <c r="K557" i="1" s="1"/>
  <c r="D557" i="1"/>
  <c r="N556" i="1"/>
  <c r="P556" i="1" s="1"/>
  <c r="I556" i="1"/>
  <c r="K556" i="1" s="1"/>
  <c r="D556" i="1"/>
  <c r="E556" i="1" s="1"/>
  <c r="G556" i="1" s="1"/>
  <c r="H556" i="1" s="1"/>
  <c r="N555" i="1"/>
  <c r="I555" i="1"/>
  <c r="K555" i="1" s="1"/>
  <c r="D555" i="1"/>
  <c r="F555" i="1" s="1"/>
  <c r="N554" i="1"/>
  <c r="I554" i="1"/>
  <c r="D554" i="1"/>
  <c r="N553" i="1"/>
  <c r="P553" i="1" s="1"/>
  <c r="I553" i="1"/>
  <c r="D553" i="1"/>
  <c r="N552" i="1"/>
  <c r="O552" i="1" s="1"/>
  <c r="Q552" i="1" s="1"/>
  <c r="R552" i="1" s="1"/>
  <c r="I552" i="1"/>
  <c r="K552" i="1" s="1"/>
  <c r="D552" i="1"/>
  <c r="F552" i="1" s="1"/>
  <c r="N551" i="1"/>
  <c r="O551" i="1" s="1"/>
  <c r="Q551" i="1" s="1"/>
  <c r="R551" i="1" s="1"/>
  <c r="I551" i="1"/>
  <c r="K551" i="1" s="1"/>
  <c r="D551" i="1"/>
  <c r="F551" i="1" s="1"/>
  <c r="N550" i="1"/>
  <c r="I550" i="1"/>
  <c r="D550" i="1"/>
  <c r="F550" i="1" s="1"/>
  <c r="N549" i="1"/>
  <c r="P549" i="1" s="1"/>
  <c r="I549" i="1"/>
  <c r="K549" i="1" s="1"/>
  <c r="D549" i="1"/>
  <c r="F549" i="1" s="1"/>
  <c r="N548" i="1"/>
  <c r="P548" i="1" s="1"/>
  <c r="I548" i="1"/>
  <c r="K548" i="1" s="1"/>
  <c r="D548" i="1"/>
  <c r="F548" i="1" s="1"/>
  <c r="N547" i="1"/>
  <c r="I547" i="1"/>
  <c r="D547" i="1"/>
  <c r="F547" i="1" s="1"/>
  <c r="N546" i="1"/>
  <c r="P546" i="1" s="1"/>
  <c r="I546" i="1"/>
  <c r="D546" i="1"/>
  <c r="F546" i="1" s="1"/>
  <c r="N545" i="1"/>
  <c r="P545" i="1" s="1"/>
  <c r="I545" i="1"/>
  <c r="D545" i="1"/>
  <c r="N544" i="1"/>
  <c r="O544" i="1" s="1"/>
  <c r="Q544" i="1" s="1"/>
  <c r="R544" i="1" s="1"/>
  <c r="I544" i="1"/>
  <c r="K544" i="1" s="1"/>
  <c r="D544" i="1"/>
  <c r="F544" i="1" s="1"/>
  <c r="N543" i="1"/>
  <c r="I543" i="1"/>
  <c r="K543" i="1" s="1"/>
  <c r="D543" i="1"/>
  <c r="F543" i="1" s="1"/>
  <c r="N542" i="1"/>
  <c r="O542" i="1" s="1"/>
  <c r="Q542" i="1" s="1"/>
  <c r="R542" i="1" s="1"/>
  <c r="I542" i="1"/>
  <c r="D542" i="1"/>
  <c r="N541" i="1"/>
  <c r="P541" i="1" s="1"/>
  <c r="I541" i="1"/>
  <c r="K541" i="1" s="1"/>
  <c r="D541" i="1"/>
  <c r="E541" i="1" s="1"/>
  <c r="G541" i="1" s="1"/>
  <c r="H541" i="1" s="1"/>
  <c r="N540" i="1"/>
  <c r="P540" i="1" s="1"/>
  <c r="I540" i="1"/>
  <c r="K540" i="1" s="1"/>
  <c r="D540" i="1"/>
  <c r="N539" i="1"/>
  <c r="I539" i="1"/>
  <c r="D539" i="1"/>
  <c r="F539" i="1" s="1"/>
  <c r="N538" i="1"/>
  <c r="P538" i="1" s="1"/>
  <c r="I538" i="1"/>
  <c r="K538" i="1" s="1"/>
  <c r="D538" i="1"/>
  <c r="N537" i="1"/>
  <c r="P537" i="1" s="1"/>
  <c r="I537" i="1"/>
  <c r="D537" i="1"/>
  <c r="N536" i="1"/>
  <c r="I536" i="1"/>
  <c r="K536" i="1" s="1"/>
  <c r="D536" i="1"/>
  <c r="F536" i="1" s="1"/>
  <c r="N535" i="1"/>
  <c r="I535" i="1"/>
  <c r="D535" i="1"/>
  <c r="F535" i="1" s="1"/>
  <c r="N534" i="1"/>
  <c r="I534" i="1"/>
  <c r="D534" i="1"/>
  <c r="E534" i="1" s="1"/>
  <c r="G534" i="1" s="1"/>
  <c r="H534" i="1" s="1"/>
  <c r="N533" i="1"/>
  <c r="P533" i="1" s="1"/>
  <c r="I533" i="1"/>
  <c r="K533" i="1" s="1"/>
  <c r="D533" i="1"/>
  <c r="N532" i="1"/>
  <c r="P532" i="1" s="1"/>
  <c r="I532" i="1"/>
  <c r="K532" i="1" s="1"/>
  <c r="D532" i="1"/>
  <c r="E532" i="1" s="1"/>
  <c r="G532" i="1" s="1"/>
  <c r="H532" i="1" s="1"/>
  <c r="N531" i="1"/>
  <c r="I531" i="1"/>
  <c r="D531" i="1"/>
  <c r="F531" i="1" s="1"/>
  <c r="N530" i="1"/>
  <c r="P530" i="1" s="1"/>
  <c r="I530" i="1"/>
  <c r="J530" i="1" s="1"/>
  <c r="L530" i="1" s="1"/>
  <c r="M530" i="1" s="1"/>
  <c r="D530" i="1"/>
  <c r="F530" i="1" s="1"/>
  <c r="N529" i="1"/>
  <c r="P529" i="1" s="1"/>
  <c r="I529" i="1"/>
  <c r="J529" i="1" s="1"/>
  <c r="L529" i="1" s="1"/>
  <c r="M529" i="1" s="1"/>
  <c r="D529" i="1"/>
  <c r="N528" i="1"/>
  <c r="P528" i="1" s="1"/>
  <c r="I528" i="1"/>
  <c r="D528" i="1"/>
  <c r="F528" i="1" s="1"/>
  <c r="N527" i="1"/>
  <c r="P527" i="1" s="1"/>
  <c r="I527" i="1"/>
  <c r="K527" i="1" s="1"/>
  <c r="D527" i="1"/>
  <c r="F527" i="1" s="1"/>
  <c r="N526" i="1"/>
  <c r="I526" i="1"/>
  <c r="D526" i="1"/>
  <c r="N525" i="1"/>
  <c r="I525" i="1"/>
  <c r="D525" i="1"/>
  <c r="F525" i="1" s="1"/>
  <c r="N524" i="1"/>
  <c r="P524" i="1" s="1"/>
  <c r="I524" i="1"/>
  <c r="K524" i="1" s="1"/>
  <c r="D524" i="1"/>
  <c r="E524" i="1" s="1"/>
  <c r="G524" i="1" s="1"/>
  <c r="H524" i="1" s="1"/>
  <c r="N523" i="1"/>
  <c r="I523" i="1"/>
  <c r="K523" i="1" s="1"/>
  <c r="D523" i="1"/>
  <c r="N522" i="1"/>
  <c r="P522" i="1" s="1"/>
  <c r="I522" i="1"/>
  <c r="K522" i="1" s="1"/>
  <c r="D522" i="1"/>
  <c r="N521" i="1"/>
  <c r="P521" i="1" s="1"/>
  <c r="I521" i="1"/>
  <c r="J521" i="1" s="1"/>
  <c r="L521" i="1" s="1"/>
  <c r="M521" i="1" s="1"/>
  <c r="D521" i="1"/>
  <c r="N520" i="1"/>
  <c r="O520" i="1" s="1"/>
  <c r="Q520" i="1" s="1"/>
  <c r="R520" i="1" s="1"/>
  <c r="I520" i="1"/>
  <c r="K520" i="1" s="1"/>
  <c r="D520" i="1"/>
  <c r="F520" i="1" s="1"/>
  <c r="N519" i="1"/>
  <c r="I519" i="1"/>
  <c r="K519" i="1" s="1"/>
  <c r="D519" i="1"/>
  <c r="F519" i="1" s="1"/>
  <c r="N518" i="1"/>
  <c r="O518" i="1" s="1"/>
  <c r="Q518" i="1" s="1"/>
  <c r="R518" i="1" s="1"/>
  <c r="I518" i="1"/>
  <c r="D518" i="1"/>
  <c r="F518" i="1" s="1"/>
  <c r="N517" i="1"/>
  <c r="O517" i="1" s="1"/>
  <c r="Q517" i="1" s="1"/>
  <c r="R517" i="1" s="1"/>
  <c r="I517" i="1"/>
  <c r="K517" i="1" s="1"/>
  <c r="D517" i="1"/>
  <c r="N516" i="1"/>
  <c r="P516" i="1" s="1"/>
  <c r="I516" i="1"/>
  <c r="K516" i="1" s="1"/>
  <c r="D516" i="1"/>
  <c r="E516" i="1" s="1"/>
  <c r="G516" i="1" s="1"/>
  <c r="H516" i="1" s="1"/>
  <c r="N515" i="1"/>
  <c r="I515" i="1"/>
  <c r="K515" i="1" s="1"/>
  <c r="D515" i="1"/>
  <c r="N514" i="1"/>
  <c r="P514" i="1" s="1"/>
  <c r="I514" i="1"/>
  <c r="K514" i="1" s="1"/>
  <c r="D514" i="1"/>
  <c r="F514" i="1" s="1"/>
  <c r="N513" i="1"/>
  <c r="P513" i="1" s="1"/>
  <c r="I513" i="1"/>
  <c r="D513" i="1"/>
  <c r="N512" i="1"/>
  <c r="P512" i="1" s="1"/>
  <c r="I512" i="1"/>
  <c r="D512" i="1"/>
  <c r="F512" i="1" s="1"/>
  <c r="N511" i="1"/>
  <c r="P511" i="1" s="1"/>
  <c r="I511" i="1"/>
  <c r="D511" i="1"/>
  <c r="F511" i="1" s="1"/>
  <c r="N510" i="1"/>
  <c r="P510" i="1" s="1"/>
  <c r="I510" i="1"/>
  <c r="D510" i="1"/>
  <c r="F510" i="1" s="1"/>
  <c r="N509" i="1"/>
  <c r="P509" i="1" s="1"/>
  <c r="I509" i="1"/>
  <c r="D509" i="1"/>
  <c r="E509" i="1" s="1"/>
  <c r="G509" i="1" s="1"/>
  <c r="H509" i="1" s="1"/>
  <c r="N508" i="1"/>
  <c r="I508" i="1"/>
  <c r="K508" i="1" s="1"/>
  <c r="D508" i="1"/>
  <c r="F508" i="1" s="1"/>
  <c r="N507" i="1"/>
  <c r="I507" i="1"/>
  <c r="D507" i="1"/>
  <c r="N506" i="1"/>
  <c r="P506" i="1" s="1"/>
  <c r="I506" i="1"/>
  <c r="K506" i="1" s="1"/>
  <c r="D506" i="1"/>
  <c r="F506" i="1" s="1"/>
  <c r="N505" i="1"/>
  <c r="P505" i="1" s="1"/>
  <c r="I505" i="1"/>
  <c r="K505" i="1" s="1"/>
  <c r="D505" i="1"/>
  <c r="N504" i="1"/>
  <c r="O504" i="1" s="1"/>
  <c r="Q504" i="1" s="1"/>
  <c r="R504" i="1" s="1"/>
  <c r="I504" i="1"/>
  <c r="J504" i="1" s="1"/>
  <c r="L504" i="1" s="1"/>
  <c r="M504" i="1" s="1"/>
  <c r="D504" i="1"/>
  <c r="N503" i="1"/>
  <c r="I503" i="1"/>
  <c r="K503" i="1" s="1"/>
  <c r="D503" i="1"/>
  <c r="F503" i="1" s="1"/>
  <c r="N502" i="1"/>
  <c r="O502" i="1" s="1"/>
  <c r="Q502" i="1" s="1"/>
  <c r="R502" i="1" s="1"/>
  <c r="I502" i="1"/>
  <c r="D502" i="1"/>
  <c r="F502" i="1" s="1"/>
  <c r="N501" i="1"/>
  <c r="I501" i="1"/>
  <c r="D501" i="1"/>
  <c r="E501" i="1" s="1"/>
  <c r="G501" i="1" s="1"/>
  <c r="H501" i="1" s="1"/>
  <c r="N500" i="1"/>
  <c r="P500" i="1" s="1"/>
  <c r="I500" i="1"/>
  <c r="K500" i="1" s="1"/>
  <c r="D500" i="1"/>
  <c r="F500" i="1" s="1"/>
  <c r="N499" i="1"/>
  <c r="I499" i="1"/>
  <c r="D499" i="1"/>
  <c r="E499" i="1" s="1"/>
  <c r="G499" i="1" s="1"/>
  <c r="H499" i="1" s="1"/>
  <c r="N498" i="1"/>
  <c r="I498" i="1"/>
  <c r="K498" i="1" s="1"/>
  <c r="D498" i="1"/>
  <c r="F498" i="1" s="1"/>
  <c r="N497" i="1"/>
  <c r="P497" i="1" s="1"/>
  <c r="I497" i="1"/>
  <c r="J497" i="1" s="1"/>
  <c r="L497" i="1" s="1"/>
  <c r="M497" i="1" s="1"/>
  <c r="D497" i="1"/>
  <c r="N496" i="1"/>
  <c r="I496" i="1"/>
  <c r="J496" i="1" s="1"/>
  <c r="L496" i="1" s="1"/>
  <c r="M496" i="1" s="1"/>
  <c r="D496" i="1"/>
  <c r="N495" i="1"/>
  <c r="P495" i="1" s="1"/>
  <c r="I495" i="1"/>
  <c r="K495" i="1" s="1"/>
  <c r="D495" i="1"/>
  <c r="E495" i="1" s="1"/>
  <c r="G495" i="1" s="1"/>
  <c r="H495" i="1" s="1"/>
  <c r="N494" i="1"/>
  <c r="P494" i="1" s="1"/>
  <c r="I494" i="1"/>
  <c r="D494" i="1"/>
  <c r="N493" i="1"/>
  <c r="P493" i="1" s="1"/>
  <c r="I493" i="1"/>
  <c r="K493" i="1" s="1"/>
  <c r="D493" i="1"/>
  <c r="F493" i="1" s="1"/>
  <c r="N492" i="1"/>
  <c r="I492" i="1"/>
  <c r="J492" i="1" s="1"/>
  <c r="L492" i="1" s="1"/>
  <c r="M492" i="1" s="1"/>
  <c r="D492" i="1"/>
  <c r="N491" i="1"/>
  <c r="P491" i="1" s="1"/>
  <c r="I491" i="1"/>
  <c r="K491" i="1" s="1"/>
  <c r="D491" i="1"/>
  <c r="F491" i="1" s="1"/>
  <c r="N490" i="1"/>
  <c r="P490" i="1" s="1"/>
  <c r="I490" i="1"/>
  <c r="J490" i="1" s="1"/>
  <c r="L490" i="1" s="1"/>
  <c r="M490" i="1" s="1"/>
  <c r="D490" i="1"/>
  <c r="F490" i="1" s="1"/>
  <c r="N489" i="1"/>
  <c r="O489" i="1" s="1"/>
  <c r="Q489" i="1" s="1"/>
  <c r="R489" i="1" s="1"/>
  <c r="I489" i="1"/>
  <c r="K489" i="1" s="1"/>
  <c r="D489" i="1"/>
  <c r="F489" i="1" s="1"/>
  <c r="N488" i="1"/>
  <c r="I488" i="1"/>
  <c r="D488" i="1"/>
  <c r="F488" i="1" s="1"/>
  <c r="N487" i="1"/>
  <c r="I487" i="1"/>
  <c r="K487" i="1" s="1"/>
  <c r="D487" i="1"/>
  <c r="N486" i="1"/>
  <c r="O486" i="1" s="1"/>
  <c r="Q486" i="1" s="1"/>
  <c r="R486" i="1" s="1"/>
  <c r="I486" i="1"/>
  <c r="K486" i="1" s="1"/>
  <c r="D486" i="1"/>
  <c r="F486" i="1" s="1"/>
  <c r="N485" i="1"/>
  <c r="I485" i="1"/>
  <c r="D485" i="1"/>
  <c r="E485" i="1" s="1"/>
  <c r="G485" i="1" s="1"/>
  <c r="H485" i="1" s="1"/>
  <c r="N484" i="1"/>
  <c r="I484" i="1"/>
  <c r="J484" i="1" s="1"/>
  <c r="L484" i="1" s="1"/>
  <c r="M484" i="1" s="1"/>
  <c r="D484" i="1"/>
  <c r="N483" i="1"/>
  <c r="P483" i="1" s="1"/>
  <c r="I483" i="1"/>
  <c r="J483" i="1" s="1"/>
  <c r="L483" i="1" s="1"/>
  <c r="M483" i="1" s="1"/>
  <c r="D483" i="1"/>
  <c r="N482" i="1"/>
  <c r="P482" i="1" s="1"/>
  <c r="I482" i="1"/>
  <c r="J482" i="1" s="1"/>
  <c r="L482" i="1" s="1"/>
  <c r="M482" i="1" s="1"/>
  <c r="D482" i="1"/>
  <c r="F482" i="1" s="1"/>
  <c r="N481" i="1"/>
  <c r="I481" i="1"/>
  <c r="K481" i="1" s="1"/>
  <c r="D481" i="1"/>
  <c r="F481" i="1" s="1"/>
  <c r="N480" i="1"/>
  <c r="I480" i="1"/>
  <c r="D480" i="1"/>
  <c r="N479" i="1"/>
  <c r="I479" i="1"/>
  <c r="D479" i="1"/>
  <c r="E479" i="1" s="1"/>
  <c r="G479" i="1" s="1"/>
  <c r="H479" i="1" s="1"/>
  <c r="N478" i="1"/>
  <c r="O478" i="1" s="1"/>
  <c r="Q478" i="1" s="1"/>
  <c r="R478" i="1" s="1"/>
  <c r="I478" i="1"/>
  <c r="K478" i="1" s="1"/>
  <c r="D478" i="1"/>
  <c r="N477" i="1"/>
  <c r="I477" i="1"/>
  <c r="D477" i="1"/>
  <c r="N476" i="1"/>
  <c r="P476" i="1" s="1"/>
  <c r="I476" i="1"/>
  <c r="J476" i="1" s="1"/>
  <c r="L476" i="1" s="1"/>
  <c r="M476" i="1" s="1"/>
  <c r="D476" i="1"/>
  <c r="E476" i="1" s="1"/>
  <c r="G476" i="1" s="1"/>
  <c r="H476" i="1" s="1"/>
  <c r="N475" i="1"/>
  <c r="P475" i="1" s="1"/>
  <c r="I475" i="1"/>
  <c r="J475" i="1" s="1"/>
  <c r="L475" i="1" s="1"/>
  <c r="M475" i="1" s="1"/>
  <c r="D475" i="1"/>
  <c r="N474" i="1"/>
  <c r="P474" i="1" s="1"/>
  <c r="I474" i="1"/>
  <c r="J474" i="1" s="1"/>
  <c r="L474" i="1" s="1"/>
  <c r="M474" i="1" s="1"/>
  <c r="D474" i="1"/>
  <c r="N473" i="1"/>
  <c r="O473" i="1" s="1"/>
  <c r="Q473" i="1" s="1"/>
  <c r="R473" i="1" s="1"/>
  <c r="I473" i="1"/>
  <c r="K473" i="1" s="1"/>
  <c r="D473" i="1"/>
  <c r="F473" i="1" s="1"/>
  <c r="N472" i="1"/>
  <c r="I472" i="1"/>
  <c r="D472" i="1"/>
  <c r="F472" i="1" s="1"/>
  <c r="N471" i="1"/>
  <c r="I471" i="1"/>
  <c r="K471" i="1" s="1"/>
  <c r="D471" i="1"/>
  <c r="E471" i="1" s="1"/>
  <c r="G471" i="1" s="1"/>
  <c r="H471" i="1" s="1"/>
  <c r="N470" i="1"/>
  <c r="P470" i="1" s="1"/>
  <c r="I470" i="1"/>
  <c r="K470" i="1" s="1"/>
  <c r="D470" i="1"/>
  <c r="E470" i="1" s="1"/>
  <c r="G470" i="1" s="1"/>
  <c r="H470" i="1" s="1"/>
  <c r="N469" i="1"/>
  <c r="I469" i="1"/>
  <c r="K469" i="1" s="1"/>
  <c r="D469" i="1"/>
  <c r="E469" i="1" s="1"/>
  <c r="G469" i="1" s="1"/>
  <c r="H469" i="1" s="1"/>
  <c r="N468" i="1"/>
  <c r="P468" i="1" s="1"/>
  <c r="I468" i="1"/>
  <c r="J468" i="1" s="1"/>
  <c r="L468" i="1" s="1"/>
  <c r="M468" i="1" s="1"/>
  <c r="D468" i="1"/>
  <c r="F468" i="1" s="1"/>
  <c r="N467" i="1"/>
  <c r="P467" i="1" s="1"/>
  <c r="I467" i="1"/>
  <c r="K467" i="1" s="1"/>
  <c r="D467" i="1"/>
  <c r="N466" i="1"/>
  <c r="P466" i="1" s="1"/>
  <c r="I466" i="1"/>
  <c r="D466" i="1"/>
  <c r="F466" i="1" s="1"/>
  <c r="N465" i="1"/>
  <c r="I465" i="1"/>
  <c r="J465" i="1" s="1"/>
  <c r="L465" i="1" s="1"/>
  <c r="M465" i="1" s="1"/>
  <c r="D465" i="1"/>
  <c r="F465" i="1" s="1"/>
  <c r="N464" i="1"/>
  <c r="I464" i="1"/>
  <c r="D464" i="1"/>
  <c r="F464" i="1" s="1"/>
  <c r="N463" i="1"/>
  <c r="I463" i="1"/>
  <c r="D463" i="1"/>
  <c r="E463" i="1" s="1"/>
  <c r="G463" i="1" s="1"/>
  <c r="H463" i="1" s="1"/>
  <c r="N462" i="1"/>
  <c r="P462" i="1" s="1"/>
  <c r="I462" i="1"/>
  <c r="K462" i="1" s="1"/>
  <c r="D462" i="1"/>
  <c r="N461" i="1"/>
  <c r="I461" i="1"/>
  <c r="D461" i="1"/>
  <c r="E461" i="1" s="1"/>
  <c r="G461" i="1" s="1"/>
  <c r="H461" i="1" s="1"/>
  <c r="N460" i="1"/>
  <c r="P460" i="1" s="1"/>
  <c r="I460" i="1"/>
  <c r="J460" i="1" s="1"/>
  <c r="L460" i="1" s="1"/>
  <c r="M460" i="1" s="1"/>
  <c r="D460" i="1"/>
  <c r="F460" i="1" s="1"/>
  <c r="N459" i="1"/>
  <c r="P459" i="1" s="1"/>
  <c r="I459" i="1"/>
  <c r="K459" i="1" s="1"/>
  <c r="D459" i="1"/>
  <c r="N458" i="1"/>
  <c r="P458" i="1" s="1"/>
  <c r="I458" i="1"/>
  <c r="D458" i="1"/>
  <c r="F458" i="1" s="1"/>
  <c r="N457" i="1"/>
  <c r="I457" i="1"/>
  <c r="D457" i="1"/>
  <c r="N456" i="1"/>
  <c r="I456" i="1"/>
  <c r="D456" i="1"/>
  <c r="N455" i="1"/>
  <c r="I455" i="1"/>
  <c r="K455" i="1" s="1"/>
  <c r="D455" i="1"/>
  <c r="E455" i="1" s="1"/>
  <c r="G455" i="1" s="1"/>
  <c r="H455" i="1" s="1"/>
  <c r="N454" i="1"/>
  <c r="I454" i="1"/>
  <c r="D454" i="1"/>
  <c r="F454" i="1" s="1"/>
  <c r="N453" i="1"/>
  <c r="O453" i="1" s="1"/>
  <c r="Q453" i="1" s="1"/>
  <c r="R453" i="1" s="1"/>
  <c r="I453" i="1"/>
  <c r="K453" i="1" s="1"/>
  <c r="D453" i="1"/>
  <c r="E453" i="1" s="1"/>
  <c r="G453" i="1" s="1"/>
  <c r="H453" i="1" s="1"/>
  <c r="N452" i="1"/>
  <c r="I452" i="1"/>
  <c r="J452" i="1" s="1"/>
  <c r="L452" i="1" s="1"/>
  <c r="M452" i="1" s="1"/>
  <c r="D452" i="1"/>
  <c r="E452" i="1" s="1"/>
  <c r="G452" i="1" s="1"/>
  <c r="H452" i="1" s="1"/>
  <c r="N451" i="1"/>
  <c r="I451" i="1"/>
  <c r="J451" i="1" s="1"/>
  <c r="L451" i="1" s="1"/>
  <c r="M451" i="1" s="1"/>
  <c r="D451" i="1"/>
  <c r="N450" i="1"/>
  <c r="P450" i="1" s="1"/>
  <c r="I450" i="1"/>
  <c r="J450" i="1" s="1"/>
  <c r="L450" i="1" s="1"/>
  <c r="M450" i="1" s="1"/>
  <c r="D450" i="1"/>
  <c r="F450" i="1" s="1"/>
  <c r="N449" i="1"/>
  <c r="O449" i="1" s="1"/>
  <c r="Q449" i="1" s="1"/>
  <c r="R449" i="1" s="1"/>
  <c r="I449" i="1"/>
  <c r="K449" i="1" s="1"/>
  <c r="D449" i="1"/>
  <c r="N448" i="1"/>
  <c r="I448" i="1"/>
  <c r="D448" i="1"/>
  <c r="F448" i="1" s="1"/>
  <c r="N447" i="1"/>
  <c r="I447" i="1"/>
  <c r="K447" i="1" s="1"/>
  <c r="D447" i="1"/>
  <c r="E447" i="1" s="1"/>
  <c r="G447" i="1" s="1"/>
  <c r="H447" i="1" s="1"/>
  <c r="N446" i="1"/>
  <c r="P446" i="1" s="1"/>
  <c r="I446" i="1"/>
  <c r="D446" i="1"/>
  <c r="N445" i="1"/>
  <c r="O445" i="1" s="1"/>
  <c r="Q445" i="1" s="1"/>
  <c r="R445" i="1" s="1"/>
  <c r="I445" i="1"/>
  <c r="K445" i="1" s="1"/>
  <c r="D445" i="1"/>
  <c r="N444" i="1"/>
  <c r="I444" i="1"/>
  <c r="J444" i="1" s="1"/>
  <c r="L444" i="1" s="1"/>
  <c r="M444" i="1" s="1"/>
  <c r="D444" i="1"/>
  <c r="F444" i="1" s="1"/>
  <c r="N443" i="1"/>
  <c r="I443" i="1"/>
  <c r="K443" i="1" s="1"/>
  <c r="D443" i="1"/>
  <c r="E443" i="1" s="1"/>
  <c r="G443" i="1" s="1"/>
  <c r="H443" i="1" s="1"/>
  <c r="N442" i="1"/>
  <c r="P442" i="1" s="1"/>
  <c r="I442" i="1"/>
  <c r="K442" i="1" s="1"/>
  <c r="D442" i="1"/>
  <c r="N441" i="1"/>
  <c r="I441" i="1"/>
  <c r="K441" i="1" s="1"/>
  <c r="D441" i="1"/>
  <c r="N440" i="1"/>
  <c r="I440" i="1"/>
  <c r="J440" i="1" s="1"/>
  <c r="L440" i="1" s="1"/>
  <c r="M440" i="1" s="1"/>
  <c r="D440" i="1"/>
  <c r="F440" i="1" s="1"/>
  <c r="N439" i="1"/>
  <c r="I439" i="1"/>
  <c r="K439" i="1" s="1"/>
  <c r="D439" i="1"/>
  <c r="E439" i="1" s="1"/>
  <c r="G439" i="1" s="1"/>
  <c r="H439" i="1" s="1"/>
  <c r="N438" i="1"/>
  <c r="I438" i="1"/>
  <c r="D438" i="1"/>
  <c r="F438" i="1" s="1"/>
  <c r="N437" i="1"/>
  <c r="O437" i="1" s="1"/>
  <c r="Q437" i="1" s="1"/>
  <c r="R437" i="1" s="1"/>
  <c r="I437" i="1"/>
  <c r="K437" i="1" s="1"/>
  <c r="D437" i="1"/>
  <c r="F437" i="1" s="1"/>
  <c r="N436" i="1"/>
  <c r="P436" i="1" s="1"/>
  <c r="I436" i="1"/>
  <c r="J436" i="1" s="1"/>
  <c r="L436" i="1" s="1"/>
  <c r="M436" i="1" s="1"/>
  <c r="D436" i="1"/>
  <c r="N435" i="1"/>
  <c r="I435" i="1"/>
  <c r="K435" i="1" s="1"/>
  <c r="D435" i="1"/>
  <c r="N434" i="1"/>
  <c r="P434" i="1" s="1"/>
  <c r="I434" i="1"/>
  <c r="K434" i="1" s="1"/>
  <c r="D434" i="1"/>
  <c r="F434" i="1" s="1"/>
  <c r="N433" i="1"/>
  <c r="I433" i="1"/>
  <c r="K433" i="1" s="1"/>
  <c r="D433" i="1"/>
  <c r="N432" i="1"/>
  <c r="O432" i="1" s="1"/>
  <c r="Q432" i="1" s="1"/>
  <c r="R432" i="1" s="1"/>
  <c r="I432" i="1"/>
  <c r="J432" i="1" s="1"/>
  <c r="L432" i="1" s="1"/>
  <c r="M432" i="1" s="1"/>
  <c r="D432" i="1"/>
  <c r="F432" i="1" s="1"/>
  <c r="N431" i="1"/>
  <c r="I431" i="1"/>
  <c r="K431" i="1" s="1"/>
  <c r="D431" i="1"/>
  <c r="E431" i="1" s="1"/>
  <c r="G431" i="1" s="1"/>
  <c r="H431" i="1" s="1"/>
  <c r="N430" i="1"/>
  <c r="P430" i="1" s="1"/>
  <c r="I430" i="1"/>
  <c r="D430" i="1"/>
  <c r="F430" i="1" s="1"/>
  <c r="N429" i="1"/>
  <c r="O429" i="1" s="1"/>
  <c r="Q429" i="1" s="1"/>
  <c r="R429" i="1" s="1"/>
  <c r="I429" i="1"/>
  <c r="K429" i="1" s="1"/>
  <c r="D429" i="1"/>
  <c r="F429" i="1" s="1"/>
  <c r="N428" i="1"/>
  <c r="I428" i="1"/>
  <c r="J428" i="1" s="1"/>
  <c r="L428" i="1" s="1"/>
  <c r="M428" i="1" s="1"/>
  <c r="D428" i="1"/>
  <c r="F428" i="1" s="1"/>
  <c r="N427" i="1"/>
  <c r="I427" i="1"/>
  <c r="J427" i="1" s="1"/>
  <c r="L427" i="1" s="1"/>
  <c r="M427" i="1" s="1"/>
  <c r="D427" i="1"/>
  <c r="E427" i="1" s="1"/>
  <c r="G427" i="1" s="1"/>
  <c r="H427" i="1" s="1"/>
  <c r="N426" i="1"/>
  <c r="P426" i="1" s="1"/>
  <c r="I426" i="1"/>
  <c r="J426" i="1" s="1"/>
  <c r="L426" i="1" s="1"/>
  <c r="M426" i="1" s="1"/>
  <c r="D426" i="1"/>
  <c r="F426" i="1" s="1"/>
  <c r="N425" i="1"/>
  <c r="O425" i="1" s="1"/>
  <c r="Q425" i="1" s="1"/>
  <c r="R425" i="1" s="1"/>
  <c r="I425" i="1"/>
  <c r="K425" i="1" s="1"/>
  <c r="D425" i="1"/>
  <c r="N424" i="1"/>
  <c r="P424" i="1" s="1"/>
  <c r="I424" i="1"/>
  <c r="J424" i="1" s="1"/>
  <c r="L424" i="1" s="1"/>
  <c r="M424" i="1" s="1"/>
  <c r="D424" i="1"/>
  <c r="F424" i="1" s="1"/>
  <c r="N423" i="1"/>
  <c r="I423" i="1"/>
  <c r="K423" i="1" s="1"/>
  <c r="D423" i="1"/>
  <c r="E423" i="1" s="1"/>
  <c r="G423" i="1" s="1"/>
  <c r="H423" i="1" s="1"/>
  <c r="N422" i="1"/>
  <c r="P422" i="1" s="1"/>
  <c r="I422" i="1"/>
  <c r="D422" i="1"/>
  <c r="E422" i="1" s="1"/>
  <c r="G422" i="1" s="1"/>
  <c r="H422" i="1" s="1"/>
  <c r="N421" i="1"/>
  <c r="I421" i="1"/>
  <c r="K421" i="1" s="1"/>
  <c r="D421" i="1"/>
  <c r="F421" i="1" s="1"/>
  <c r="N420" i="1"/>
  <c r="I420" i="1"/>
  <c r="J420" i="1" s="1"/>
  <c r="L420" i="1" s="1"/>
  <c r="M420" i="1" s="1"/>
  <c r="D420" i="1"/>
  <c r="N419" i="1"/>
  <c r="I419" i="1"/>
  <c r="D419" i="1"/>
  <c r="E419" i="1" s="1"/>
  <c r="G419" i="1" s="1"/>
  <c r="H419" i="1" s="1"/>
  <c r="N418" i="1"/>
  <c r="P418" i="1" s="1"/>
  <c r="I418" i="1"/>
  <c r="D418" i="1"/>
  <c r="E418" i="1" s="1"/>
  <c r="G418" i="1" s="1"/>
  <c r="H418" i="1" s="1"/>
  <c r="N417" i="1"/>
  <c r="O417" i="1" s="1"/>
  <c r="Q417" i="1" s="1"/>
  <c r="R417" i="1" s="1"/>
  <c r="I417" i="1"/>
  <c r="K417" i="1" s="1"/>
  <c r="D417" i="1"/>
  <c r="N416" i="1"/>
  <c r="I416" i="1"/>
  <c r="J416" i="1" s="1"/>
  <c r="L416" i="1" s="1"/>
  <c r="M416" i="1" s="1"/>
  <c r="D416" i="1"/>
  <c r="F416" i="1" s="1"/>
  <c r="N415" i="1"/>
  <c r="O415" i="1" s="1"/>
  <c r="Q415" i="1" s="1"/>
  <c r="R415" i="1" s="1"/>
  <c r="I415" i="1"/>
  <c r="K415" i="1" s="1"/>
  <c r="D415" i="1"/>
  <c r="E415" i="1" s="1"/>
  <c r="G415" i="1" s="1"/>
  <c r="H415" i="1" s="1"/>
  <c r="N414" i="1"/>
  <c r="I414" i="1"/>
  <c r="D414" i="1"/>
  <c r="E414" i="1" s="1"/>
  <c r="G414" i="1" s="1"/>
  <c r="H414" i="1" s="1"/>
  <c r="N413" i="1"/>
  <c r="O413" i="1" s="1"/>
  <c r="Q413" i="1" s="1"/>
  <c r="R413" i="1" s="1"/>
  <c r="I413" i="1"/>
  <c r="K413" i="1" s="1"/>
  <c r="D413" i="1"/>
  <c r="F413" i="1" s="1"/>
  <c r="N412" i="1"/>
  <c r="P412" i="1" s="1"/>
  <c r="I412" i="1"/>
  <c r="D412" i="1"/>
  <c r="F412" i="1" s="1"/>
  <c r="N411" i="1"/>
  <c r="I411" i="1"/>
  <c r="J411" i="1" s="1"/>
  <c r="L411" i="1" s="1"/>
  <c r="M411" i="1" s="1"/>
  <c r="D411" i="1"/>
  <c r="E411" i="1" s="1"/>
  <c r="G411" i="1" s="1"/>
  <c r="H411" i="1" s="1"/>
  <c r="N410" i="1"/>
  <c r="P410" i="1" s="1"/>
  <c r="I410" i="1"/>
  <c r="K410" i="1" s="1"/>
  <c r="D410" i="1"/>
  <c r="E410" i="1" s="1"/>
  <c r="G410" i="1" s="1"/>
  <c r="H410" i="1" s="1"/>
  <c r="N409" i="1"/>
  <c r="I409" i="1"/>
  <c r="K409" i="1" s="1"/>
  <c r="D409" i="1"/>
  <c r="N408" i="1"/>
  <c r="O408" i="1" s="1"/>
  <c r="Q408" i="1" s="1"/>
  <c r="R408" i="1" s="1"/>
  <c r="I408" i="1"/>
  <c r="D408" i="1"/>
  <c r="F408" i="1" s="1"/>
  <c r="N407" i="1"/>
  <c r="I407" i="1"/>
  <c r="K407" i="1" s="1"/>
  <c r="D407" i="1"/>
  <c r="E407" i="1" s="1"/>
  <c r="G407" i="1" s="1"/>
  <c r="H407" i="1" s="1"/>
  <c r="N406" i="1"/>
  <c r="I406" i="1"/>
  <c r="D406" i="1"/>
  <c r="N405" i="1"/>
  <c r="O405" i="1" s="1"/>
  <c r="Q405" i="1" s="1"/>
  <c r="R405" i="1" s="1"/>
  <c r="I405" i="1"/>
  <c r="K405" i="1" s="1"/>
  <c r="D405" i="1"/>
  <c r="E405" i="1" s="1"/>
  <c r="G405" i="1" s="1"/>
  <c r="H405" i="1" s="1"/>
  <c r="N404" i="1"/>
  <c r="P404" i="1" s="1"/>
  <c r="I404" i="1"/>
  <c r="J404" i="1" s="1"/>
  <c r="L404" i="1" s="1"/>
  <c r="M404" i="1" s="1"/>
  <c r="D404" i="1"/>
  <c r="F404" i="1" s="1"/>
  <c r="N403" i="1"/>
  <c r="I403" i="1"/>
  <c r="K403" i="1" s="1"/>
  <c r="D403" i="1"/>
  <c r="E403" i="1" s="1"/>
  <c r="G403" i="1" s="1"/>
  <c r="H403" i="1" s="1"/>
  <c r="N402" i="1"/>
  <c r="P402" i="1" s="1"/>
  <c r="I402" i="1"/>
  <c r="K402" i="1" s="1"/>
  <c r="D402" i="1"/>
  <c r="F402" i="1" s="1"/>
  <c r="N401" i="1"/>
  <c r="O401" i="1" s="1"/>
  <c r="Q401" i="1" s="1"/>
  <c r="R401" i="1" s="1"/>
  <c r="I401" i="1"/>
  <c r="K401" i="1" s="1"/>
  <c r="D401" i="1"/>
  <c r="N400" i="1"/>
  <c r="P400" i="1" s="1"/>
  <c r="I400" i="1"/>
  <c r="J400" i="1" s="1"/>
  <c r="L400" i="1" s="1"/>
  <c r="M400" i="1" s="1"/>
  <c r="D400" i="1"/>
  <c r="F400" i="1" s="1"/>
  <c r="N399" i="1"/>
  <c r="I399" i="1"/>
  <c r="K399" i="1" s="1"/>
  <c r="D399" i="1"/>
  <c r="E399" i="1" s="1"/>
  <c r="G399" i="1" s="1"/>
  <c r="H399" i="1" s="1"/>
  <c r="N398" i="1"/>
  <c r="P398" i="1" s="1"/>
  <c r="I398" i="1"/>
  <c r="D398" i="1"/>
  <c r="E398" i="1" s="1"/>
  <c r="G398" i="1" s="1"/>
  <c r="H398" i="1" s="1"/>
  <c r="N397" i="1"/>
  <c r="O397" i="1" s="1"/>
  <c r="Q397" i="1" s="1"/>
  <c r="R397" i="1" s="1"/>
  <c r="I397" i="1"/>
  <c r="D397" i="1"/>
  <c r="F397" i="1" s="1"/>
  <c r="N396" i="1"/>
  <c r="I396" i="1"/>
  <c r="J396" i="1" s="1"/>
  <c r="L396" i="1" s="1"/>
  <c r="M396" i="1" s="1"/>
  <c r="D396" i="1"/>
  <c r="F396" i="1" s="1"/>
  <c r="N395" i="1"/>
  <c r="P395" i="1" s="1"/>
  <c r="I395" i="1"/>
  <c r="K395" i="1" s="1"/>
  <c r="D395" i="1"/>
  <c r="E395" i="1" s="1"/>
  <c r="G395" i="1" s="1"/>
  <c r="H395" i="1" s="1"/>
  <c r="N394" i="1"/>
  <c r="I394" i="1"/>
  <c r="K394" i="1" s="1"/>
  <c r="D394" i="1"/>
  <c r="F394" i="1" s="1"/>
  <c r="N393" i="1"/>
  <c r="O393" i="1" s="1"/>
  <c r="Q393" i="1" s="1"/>
  <c r="R393" i="1" s="1"/>
  <c r="I393" i="1"/>
  <c r="K393" i="1" s="1"/>
  <c r="D393" i="1"/>
  <c r="F393" i="1" s="1"/>
  <c r="N392" i="1"/>
  <c r="P392" i="1" s="1"/>
  <c r="I392" i="1"/>
  <c r="J392" i="1" s="1"/>
  <c r="L392" i="1" s="1"/>
  <c r="M392" i="1" s="1"/>
  <c r="D392" i="1"/>
  <c r="F392" i="1" s="1"/>
  <c r="N391" i="1"/>
  <c r="P391" i="1" s="1"/>
  <c r="I391" i="1"/>
  <c r="K391" i="1" s="1"/>
  <c r="D391" i="1"/>
  <c r="E391" i="1" s="1"/>
  <c r="G391" i="1" s="1"/>
  <c r="H391" i="1" s="1"/>
  <c r="N390" i="1"/>
  <c r="P390" i="1" s="1"/>
  <c r="I390" i="1"/>
  <c r="K390" i="1" s="1"/>
  <c r="D390" i="1"/>
  <c r="E390" i="1" s="1"/>
  <c r="G390" i="1" s="1"/>
  <c r="H390" i="1" s="1"/>
  <c r="N389" i="1"/>
  <c r="I389" i="1"/>
  <c r="J389" i="1" s="1"/>
  <c r="L389" i="1" s="1"/>
  <c r="M389" i="1" s="1"/>
  <c r="D389" i="1"/>
  <c r="N388" i="1"/>
  <c r="P388" i="1" s="1"/>
  <c r="I388" i="1"/>
  <c r="J388" i="1" s="1"/>
  <c r="L388" i="1" s="1"/>
  <c r="M388" i="1" s="1"/>
  <c r="D388" i="1"/>
  <c r="N387" i="1"/>
  <c r="O387" i="1" s="1"/>
  <c r="Q387" i="1" s="1"/>
  <c r="R387" i="1" s="1"/>
  <c r="I387" i="1"/>
  <c r="D387" i="1"/>
  <c r="F387" i="1" s="1"/>
  <c r="N386" i="1"/>
  <c r="O386" i="1" s="1"/>
  <c r="Q386" i="1" s="1"/>
  <c r="R386" i="1" s="1"/>
  <c r="I386" i="1"/>
  <c r="D386" i="1"/>
  <c r="F386" i="1" s="1"/>
  <c r="N385" i="1"/>
  <c r="O385" i="1" s="1"/>
  <c r="Q385" i="1" s="1"/>
  <c r="R385" i="1" s="1"/>
  <c r="I385" i="1"/>
  <c r="D385" i="1"/>
  <c r="E385" i="1" s="1"/>
  <c r="G385" i="1" s="1"/>
  <c r="H385" i="1" s="1"/>
  <c r="N384" i="1"/>
  <c r="I384" i="1"/>
  <c r="K384" i="1" s="1"/>
  <c r="D384" i="1"/>
  <c r="F384" i="1" s="1"/>
  <c r="N383" i="1"/>
  <c r="I383" i="1"/>
  <c r="K383" i="1" s="1"/>
  <c r="D383" i="1"/>
  <c r="E383" i="1" s="1"/>
  <c r="G383" i="1" s="1"/>
  <c r="H383" i="1" s="1"/>
  <c r="N382" i="1"/>
  <c r="I382" i="1"/>
  <c r="J382" i="1" s="1"/>
  <c r="L382" i="1" s="1"/>
  <c r="M382" i="1" s="1"/>
  <c r="D382" i="1"/>
  <c r="N381" i="1"/>
  <c r="P381" i="1" s="1"/>
  <c r="I381" i="1"/>
  <c r="D381" i="1"/>
  <c r="N380" i="1"/>
  <c r="P380" i="1" s="1"/>
  <c r="I380" i="1"/>
  <c r="D380" i="1"/>
  <c r="F380" i="1" s="1"/>
  <c r="N379" i="1"/>
  <c r="I379" i="1"/>
  <c r="K379" i="1" s="1"/>
  <c r="D379" i="1"/>
  <c r="F379" i="1" s="1"/>
  <c r="N378" i="1"/>
  <c r="P378" i="1" s="1"/>
  <c r="I378" i="1"/>
  <c r="D378" i="1"/>
  <c r="F378" i="1" s="1"/>
  <c r="N377" i="1"/>
  <c r="O377" i="1" s="1"/>
  <c r="Q377" i="1" s="1"/>
  <c r="R377" i="1" s="1"/>
  <c r="I377" i="1"/>
  <c r="K377" i="1" s="1"/>
  <c r="D377" i="1"/>
  <c r="N376" i="1"/>
  <c r="P376" i="1" s="1"/>
  <c r="I376" i="1"/>
  <c r="K376" i="1" s="1"/>
  <c r="D376" i="1"/>
  <c r="F376" i="1" s="1"/>
  <c r="N375" i="1"/>
  <c r="I375" i="1"/>
  <c r="K375" i="1" s="1"/>
  <c r="D375" i="1"/>
  <c r="E375" i="1" s="1"/>
  <c r="G375" i="1" s="1"/>
  <c r="H375" i="1" s="1"/>
  <c r="N374" i="1"/>
  <c r="O374" i="1" s="1"/>
  <c r="Q374" i="1" s="1"/>
  <c r="R374" i="1" s="1"/>
  <c r="I374" i="1"/>
  <c r="K374" i="1" s="1"/>
  <c r="D374" i="1"/>
  <c r="E374" i="1" s="1"/>
  <c r="G374" i="1" s="1"/>
  <c r="H374" i="1" s="1"/>
  <c r="N373" i="1"/>
  <c r="P373" i="1" s="1"/>
  <c r="I373" i="1"/>
  <c r="K373" i="1" s="1"/>
  <c r="D373" i="1"/>
  <c r="N372" i="1"/>
  <c r="P372" i="1" s="1"/>
  <c r="I372" i="1"/>
  <c r="J372" i="1" s="1"/>
  <c r="L372" i="1" s="1"/>
  <c r="M372" i="1" s="1"/>
  <c r="D372" i="1"/>
  <c r="F372" i="1" s="1"/>
  <c r="N371" i="1"/>
  <c r="O371" i="1" s="1"/>
  <c r="Q371" i="1" s="1"/>
  <c r="R371" i="1" s="1"/>
  <c r="I371" i="1"/>
  <c r="J371" i="1" s="1"/>
  <c r="L371" i="1" s="1"/>
  <c r="M371" i="1" s="1"/>
  <c r="D371" i="1"/>
  <c r="F371" i="1" s="1"/>
  <c r="N370" i="1"/>
  <c r="O370" i="1" s="1"/>
  <c r="Q370" i="1" s="1"/>
  <c r="R370" i="1" s="1"/>
  <c r="I370" i="1"/>
  <c r="D370" i="1"/>
  <c r="F370" i="1" s="1"/>
  <c r="N369" i="1"/>
  <c r="O369" i="1" s="1"/>
  <c r="Q369" i="1" s="1"/>
  <c r="R369" i="1" s="1"/>
  <c r="I369" i="1"/>
  <c r="J369" i="1" s="1"/>
  <c r="L369" i="1" s="1"/>
  <c r="M369" i="1" s="1"/>
  <c r="D369" i="1"/>
  <c r="F369" i="1" s="1"/>
  <c r="N368" i="1"/>
  <c r="P368" i="1" s="1"/>
  <c r="I368" i="1"/>
  <c r="K368" i="1" s="1"/>
  <c r="D368" i="1"/>
  <c r="E368" i="1" s="1"/>
  <c r="G368" i="1" s="1"/>
  <c r="H368" i="1" s="1"/>
  <c r="N367" i="1"/>
  <c r="I367" i="1"/>
  <c r="K367" i="1" s="1"/>
  <c r="D367" i="1"/>
  <c r="E367" i="1" s="1"/>
  <c r="G367" i="1" s="1"/>
  <c r="H367" i="1" s="1"/>
  <c r="N366" i="1"/>
  <c r="O366" i="1" s="1"/>
  <c r="Q366" i="1" s="1"/>
  <c r="R366" i="1" s="1"/>
  <c r="I366" i="1"/>
  <c r="D366" i="1"/>
  <c r="E366" i="1" s="1"/>
  <c r="G366" i="1" s="1"/>
  <c r="H366" i="1" s="1"/>
  <c r="N365" i="1"/>
  <c r="P365" i="1" s="1"/>
  <c r="I365" i="1"/>
  <c r="D365" i="1"/>
  <c r="N364" i="1"/>
  <c r="P364" i="1" s="1"/>
  <c r="I364" i="1"/>
  <c r="J364" i="1" s="1"/>
  <c r="L364" i="1" s="1"/>
  <c r="M364" i="1" s="1"/>
  <c r="D364" i="1"/>
  <c r="E364" i="1" s="1"/>
  <c r="G364" i="1" s="1"/>
  <c r="H364" i="1" s="1"/>
  <c r="N363" i="1"/>
  <c r="P363" i="1" s="1"/>
  <c r="I363" i="1"/>
  <c r="K363" i="1" s="1"/>
  <c r="D363" i="1"/>
  <c r="F363" i="1" s="1"/>
  <c r="N362" i="1"/>
  <c r="O362" i="1" s="1"/>
  <c r="Q362" i="1" s="1"/>
  <c r="R362" i="1" s="1"/>
  <c r="I362" i="1"/>
  <c r="D362" i="1"/>
  <c r="F362" i="1" s="1"/>
  <c r="N361" i="1"/>
  <c r="O361" i="1" s="1"/>
  <c r="Q361" i="1" s="1"/>
  <c r="R361" i="1" s="1"/>
  <c r="I361" i="1"/>
  <c r="J361" i="1" s="1"/>
  <c r="L361" i="1" s="1"/>
  <c r="M361" i="1" s="1"/>
  <c r="D361" i="1"/>
  <c r="N360" i="1"/>
  <c r="O360" i="1" s="1"/>
  <c r="Q360" i="1" s="1"/>
  <c r="R360" i="1" s="1"/>
  <c r="I360" i="1"/>
  <c r="K360" i="1" s="1"/>
  <c r="D360" i="1"/>
  <c r="E360" i="1" s="1"/>
  <c r="G360" i="1" s="1"/>
  <c r="H360" i="1" s="1"/>
  <c r="N359" i="1"/>
  <c r="I359" i="1"/>
  <c r="K359" i="1" s="1"/>
  <c r="D359" i="1"/>
  <c r="E359" i="1" s="1"/>
  <c r="G359" i="1" s="1"/>
  <c r="H359" i="1" s="1"/>
  <c r="N358" i="1"/>
  <c r="O358" i="1" s="1"/>
  <c r="Q358" i="1" s="1"/>
  <c r="R358" i="1" s="1"/>
  <c r="I358" i="1"/>
  <c r="D358" i="1"/>
  <c r="F358" i="1" s="1"/>
  <c r="N357" i="1"/>
  <c r="P357" i="1" s="1"/>
  <c r="I357" i="1"/>
  <c r="D357" i="1"/>
  <c r="N356" i="1"/>
  <c r="P356" i="1" s="1"/>
  <c r="I356" i="1"/>
  <c r="J356" i="1" s="1"/>
  <c r="L356" i="1" s="1"/>
  <c r="M356" i="1" s="1"/>
  <c r="D356" i="1"/>
  <c r="E356" i="1" s="1"/>
  <c r="G356" i="1" s="1"/>
  <c r="H356" i="1" s="1"/>
  <c r="N355" i="1"/>
  <c r="O355" i="1" s="1"/>
  <c r="Q355" i="1" s="1"/>
  <c r="R355" i="1" s="1"/>
  <c r="I355" i="1"/>
  <c r="J355" i="1" s="1"/>
  <c r="L355" i="1" s="1"/>
  <c r="M355" i="1" s="1"/>
  <c r="D355" i="1"/>
  <c r="F355" i="1" s="1"/>
  <c r="N354" i="1"/>
  <c r="O354" i="1" s="1"/>
  <c r="Q354" i="1" s="1"/>
  <c r="R354" i="1" s="1"/>
  <c r="I354" i="1"/>
  <c r="D354" i="1"/>
  <c r="F354" i="1" s="1"/>
  <c r="N353" i="1"/>
  <c r="O353" i="1" s="1"/>
  <c r="Q353" i="1" s="1"/>
  <c r="R353" i="1" s="1"/>
  <c r="I353" i="1"/>
  <c r="J353" i="1" s="1"/>
  <c r="L353" i="1" s="1"/>
  <c r="M353" i="1" s="1"/>
  <c r="D353" i="1"/>
  <c r="N352" i="1"/>
  <c r="P352" i="1" s="1"/>
  <c r="I352" i="1"/>
  <c r="K352" i="1" s="1"/>
  <c r="D352" i="1"/>
  <c r="N351" i="1"/>
  <c r="I351" i="1"/>
  <c r="K351" i="1" s="1"/>
  <c r="D351" i="1"/>
  <c r="E351" i="1" s="1"/>
  <c r="G351" i="1" s="1"/>
  <c r="H351" i="1" s="1"/>
  <c r="N350" i="1"/>
  <c r="O350" i="1" s="1"/>
  <c r="Q350" i="1" s="1"/>
  <c r="R350" i="1" s="1"/>
  <c r="I350" i="1"/>
  <c r="D350" i="1"/>
  <c r="E350" i="1" s="1"/>
  <c r="G350" i="1" s="1"/>
  <c r="H350" i="1" s="1"/>
  <c r="N349" i="1"/>
  <c r="P349" i="1" s="1"/>
  <c r="I349" i="1"/>
  <c r="D349" i="1"/>
  <c r="N348" i="1"/>
  <c r="P348" i="1" s="1"/>
  <c r="I348" i="1"/>
  <c r="J348" i="1" s="1"/>
  <c r="L348" i="1" s="1"/>
  <c r="M348" i="1" s="1"/>
  <c r="D348" i="1"/>
  <c r="E348" i="1" s="1"/>
  <c r="G348" i="1" s="1"/>
  <c r="H348" i="1" s="1"/>
  <c r="N347" i="1"/>
  <c r="P347" i="1" s="1"/>
  <c r="I347" i="1"/>
  <c r="K347" i="1" s="1"/>
  <c r="D347" i="1"/>
  <c r="F347" i="1" s="1"/>
  <c r="N346" i="1"/>
  <c r="O346" i="1" s="1"/>
  <c r="Q346" i="1" s="1"/>
  <c r="R346" i="1" s="1"/>
  <c r="I346" i="1"/>
  <c r="D346" i="1"/>
  <c r="F346" i="1" s="1"/>
  <c r="N345" i="1"/>
  <c r="O345" i="1" s="1"/>
  <c r="Q345" i="1" s="1"/>
  <c r="R345" i="1" s="1"/>
  <c r="I345" i="1"/>
  <c r="J345" i="1" s="1"/>
  <c r="L345" i="1" s="1"/>
  <c r="M345" i="1" s="1"/>
  <c r="D345" i="1"/>
  <c r="F345" i="1" s="1"/>
  <c r="N344" i="1"/>
  <c r="O344" i="1" s="1"/>
  <c r="Q344" i="1" s="1"/>
  <c r="R344" i="1" s="1"/>
  <c r="I344" i="1"/>
  <c r="K344" i="1" s="1"/>
  <c r="D344" i="1"/>
  <c r="E344" i="1" s="1"/>
  <c r="G344" i="1" s="1"/>
  <c r="H344" i="1" s="1"/>
  <c r="N343" i="1"/>
  <c r="I343" i="1"/>
  <c r="K343" i="1" s="1"/>
  <c r="D343" i="1"/>
  <c r="E343" i="1" s="1"/>
  <c r="G343" i="1" s="1"/>
  <c r="H343" i="1" s="1"/>
  <c r="N342" i="1"/>
  <c r="O342" i="1" s="1"/>
  <c r="Q342" i="1" s="1"/>
  <c r="R342" i="1" s="1"/>
  <c r="I342" i="1"/>
  <c r="D342" i="1"/>
  <c r="F342" i="1" s="1"/>
  <c r="N341" i="1"/>
  <c r="P341" i="1" s="1"/>
  <c r="I341" i="1"/>
  <c r="D341" i="1"/>
  <c r="N340" i="1"/>
  <c r="P340" i="1" s="1"/>
  <c r="I340" i="1"/>
  <c r="J340" i="1" s="1"/>
  <c r="L340" i="1" s="1"/>
  <c r="M340" i="1" s="1"/>
  <c r="D340" i="1"/>
  <c r="E340" i="1" s="1"/>
  <c r="G340" i="1" s="1"/>
  <c r="H340" i="1" s="1"/>
  <c r="N339" i="1"/>
  <c r="O339" i="1" s="1"/>
  <c r="Q339" i="1" s="1"/>
  <c r="R339" i="1" s="1"/>
  <c r="I339" i="1"/>
  <c r="J339" i="1" s="1"/>
  <c r="L339" i="1" s="1"/>
  <c r="M339" i="1" s="1"/>
  <c r="D339" i="1"/>
  <c r="F339" i="1" s="1"/>
  <c r="N338" i="1"/>
  <c r="O338" i="1" s="1"/>
  <c r="Q338" i="1" s="1"/>
  <c r="R338" i="1" s="1"/>
  <c r="I338" i="1"/>
  <c r="D338" i="1"/>
  <c r="F338" i="1" s="1"/>
  <c r="N337" i="1"/>
  <c r="O337" i="1" s="1"/>
  <c r="Q337" i="1" s="1"/>
  <c r="R337" i="1" s="1"/>
  <c r="I337" i="1"/>
  <c r="J337" i="1" s="1"/>
  <c r="L337" i="1" s="1"/>
  <c r="M337" i="1" s="1"/>
  <c r="D337" i="1"/>
  <c r="N336" i="1"/>
  <c r="P336" i="1" s="1"/>
  <c r="I336" i="1"/>
  <c r="K336" i="1" s="1"/>
  <c r="D336" i="1"/>
  <c r="N335" i="1"/>
  <c r="I335" i="1"/>
  <c r="K335" i="1" s="1"/>
  <c r="D335" i="1"/>
  <c r="E335" i="1" s="1"/>
  <c r="G335" i="1" s="1"/>
  <c r="H335" i="1" s="1"/>
  <c r="N334" i="1"/>
  <c r="O334" i="1" s="1"/>
  <c r="Q334" i="1" s="1"/>
  <c r="R334" i="1" s="1"/>
  <c r="I334" i="1"/>
  <c r="D334" i="1"/>
  <c r="E334" i="1" s="1"/>
  <c r="G334" i="1" s="1"/>
  <c r="H334" i="1" s="1"/>
  <c r="N333" i="1"/>
  <c r="P333" i="1" s="1"/>
  <c r="I333" i="1"/>
  <c r="D333" i="1"/>
  <c r="N332" i="1"/>
  <c r="P332" i="1" s="1"/>
  <c r="I332" i="1"/>
  <c r="J332" i="1" s="1"/>
  <c r="L332" i="1" s="1"/>
  <c r="M332" i="1" s="1"/>
  <c r="D332" i="1"/>
  <c r="E332" i="1" s="1"/>
  <c r="G332" i="1" s="1"/>
  <c r="H332" i="1" s="1"/>
  <c r="N331" i="1"/>
  <c r="P331" i="1" s="1"/>
  <c r="I331" i="1"/>
  <c r="K331" i="1" s="1"/>
  <c r="D331" i="1"/>
  <c r="F331" i="1" s="1"/>
  <c r="N330" i="1"/>
  <c r="O330" i="1" s="1"/>
  <c r="Q330" i="1" s="1"/>
  <c r="R330" i="1" s="1"/>
  <c r="I330" i="1"/>
  <c r="D330" i="1"/>
  <c r="F330" i="1" s="1"/>
  <c r="N329" i="1"/>
  <c r="O329" i="1" s="1"/>
  <c r="Q329" i="1" s="1"/>
  <c r="R329" i="1" s="1"/>
  <c r="I329" i="1"/>
  <c r="J329" i="1" s="1"/>
  <c r="L329" i="1" s="1"/>
  <c r="M329" i="1" s="1"/>
  <c r="D329" i="1"/>
  <c r="N328" i="1"/>
  <c r="O328" i="1" s="1"/>
  <c r="Q328" i="1" s="1"/>
  <c r="R328" i="1" s="1"/>
  <c r="I328" i="1"/>
  <c r="K328" i="1" s="1"/>
  <c r="D328" i="1"/>
  <c r="N327" i="1"/>
  <c r="I327" i="1"/>
  <c r="K327" i="1" s="1"/>
  <c r="D327" i="1"/>
  <c r="E327" i="1" s="1"/>
  <c r="G327" i="1" s="1"/>
  <c r="H327" i="1" s="1"/>
  <c r="N326" i="1"/>
  <c r="O326" i="1" s="1"/>
  <c r="Q326" i="1" s="1"/>
  <c r="R326" i="1" s="1"/>
  <c r="I326" i="1"/>
  <c r="K326" i="1" s="1"/>
  <c r="D326" i="1"/>
  <c r="F326" i="1" s="1"/>
  <c r="N325" i="1"/>
  <c r="P325" i="1" s="1"/>
  <c r="I325" i="1"/>
  <c r="J325" i="1" s="1"/>
  <c r="L325" i="1" s="1"/>
  <c r="M325" i="1" s="1"/>
  <c r="D325" i="1"/>
  <c r="N324" i="1"/>
  <c r="P324" i="1" s="1"/>
  <c r="I324" i="1"/>
  <c r="J324" i="1" s="1"/>
  <c r="L324" i="1" s="1"/>
  <c r="M324" i="1" s="1"/>
  <c r="D324" i="1"/>
  <c r="E324" i="1" s="1"/>
  <c r="G324" i="1" s="1"/>
  <c r="H324" i="1" s="1"/>
  <c r="N323" i="1"/>
  <c r="I323" i="1"/>
  <c r="J323" i="1" s="1"/>
  <c r="L323" i="1" s="1"/>
  <c r="M323" i="1" s="1"/>
  <c r="D323" i="1"/>
  <c r="F323" i="1" s="1"/>
  <c r="N322" i="1"/>
  <c r="I322" i="1"/>
  <c r="D322" i="1"/>
  <c r="F322" i="1" s="1"/>
  <c r="N321" i="1"/>
  <c r="O321" i="1" s="1"/>
  <c r="Q321" i="1" s="1"/>
  <c r="R321" i="1" s="1"/>
  <c r="I321" i="1"/>
  <c r="J321" i="1" s="1"/>
  <c r="L321" i="1" s="1"/>
  <c r="M321" i="1" s="1"/>
  <c r="D321" i="1"/>
  <c r="F321" i="1" s="1"/>
  <c r="N320" i="1"/>
  <c r="P320" i="1" s="1"/>
  <c r="I320" i="1"/>
  <c r="K320" i="1" s="1"/>
  <c r="D320" i="1"/>
  <c r="E320" i="1" s="1"/>
  <c r="G320" i="1" s="1"/>
  <c r="H320" i="1" s="1"/>
  <c r="N319" i="1"/>
  <c r="I319" i="1"/>
  <c r="K319" i="1" s="1"/>
  <c r="D319" i="1"/>
  <c r="E319" i="1" s="1"/>
  <c r="G319" i="1" s="1"/>
  <c r="H319" i="1" s="1"/>
  <c r="N318" i="1"/>
  <c r="O318" i="1" s="1"/>
  <c r="Q318" i="1" s="1"/>
  <c r="R318" i="1" s="1"/>
  <c r="I318" i="1"/>
  <c r="D318" i="1"/>
  <c r="E318" i="1" s="1"/>
  <c r="G318" i="1" s="1"/>
  <c r="H318" i="1" s="1"/>
  <c r="N317" i="1"/>
  <c r="P317" i="1" s="1"/>
  <c r="I317" i="1"/>
  <c r="J317" i="1" s="1"/>
  <c r="L317" i="1" s="1"/>
  <c r="M317" i="1" s="1"/>
  <c r="D317" i="1"/>
  <c r="N316" i="1"/>
  <c r="P316" i="1" s="1"/>
  <c r="I316" i="1"/>
  <c r="J316" i="1" s="1"/>
  <c r="L316" i="1" s="1"/>
  <c r="M316" i="1" s="1"/>
  <c r="D316" i="1"/>
  <c r="E316" i="1" s="1"/>
  <c r="G316" i="1" s="1"/>
  <c r="H316" i="1" s="1"/>
  <c r="N315" i="1"/>
  <c r="I315" i="1"/>
  <c r="K315" i="1" s="1"/>
  <c r="D315" i="1"/>
  <c r="F315" i="1" s="1"/>
  <c r="N314" i="1"/>
  <c r="I314" i="1"/>
  <c r="D314" i="1"/>
  <c r="F314" i="1" s="1"/>
  <c r="N313" i="1"/>
  <c r="O313" i="1" s="1"/>
  <c r="Q313" i="1" s="1"/>
  <c r="R313" i="1" s="1"/>
  <c r="I313" i="1"/>
  <c r="K313" i="1" s="1"/>
  <c r="D313" i="1"/>
  <c r="F313" i="1" s="1"/>
  <c r="N312" i="1"/>
  <c r="P312" i="1" s="1"/>
  <c r="I312" i="1"/>
  <c r="D312" i="1"/>
  <c r="N311" i="1"/>
  <c r="I311" i="1"/>
  <c r="K311" i="1" s="1"/>
  <c r="D311" i="1"/>
  <c r="N310" i="1"/>
  <c r="P310" i="1" s="1"/>
  <c r="I310" i="1"/>
  <c r="D310" i="1"/>
  <c r="E310" i="1" s="1"/>
  <c r="G310" i="1" s="1"/>
  <c r="H310" i="1" s="1"/>
  <c r="N309" i="1"/>
  <c r="P309" i="1" s="1"/>
  <c r="I309" i="1"/>
  <c r="J309" i="1" s="1"/>
  <c r="L309" i="1" s="1"/>
  <c r="M309" i="1" s="1"/>
  <c r="D309" i="1"/>
  <c r="N308" i="1"/>
  <c r="P308" i="1" s="1"/>
  <c r="I308" i="1"/>
  <c r="J308" i="1" s="1"/>
  <c r="L308" i="1" s="1"/>
  <c r="M308" i="1" s="1"/>
  <c r="D308" i="1"/>
  <c r="F308" i="1" s="1"/>
  <c r="N307" i="1"/>
  <c r="O307" i="1" s="1"/>
  <c r="Q307" i="1" s="1"/>
  <c r="R307" i="1" s="1"/>
  <c r="I307" i="1"/>
  <c r="D307" i="1"/>
  <c r="F307" i="1" s="1"/>
  <c r="N306" i="1"/>
  <c r="P306" i="1" s="1"/>
  <c r="I306" i="1"/>
  <c r="D306" i="1"/>
  <c r="F306" i="1" s="1"/>
  <c r="N305" i="1"/>
  <c r="O305" i="1" s="1"/>
  <c r="Q305" i="1" s="1"/>
  <c r="R305" i="1" s="1"/>
  <c r="I305" i="1"/>
  <c r="K305" i="1" s="1"/>
  <c r="D305" i="1"/>
  <c r="E305" i="1" s="1"/>
  <c r="G305" i="1" s="1"/>
  <c r="H305" i="1" s="1"/>
  <c r="N304" i="1"/>
  <c r="O304" i="1" s="1"/>
  <c r="Q304" i="1" s="1"/>
  <c r="R304" i="1" s="1"/>
  <c r="I304" i="1"/>
  <c r="K304" i="1" s="1"/>
  <c r="D304" i="1"/>
  <c r="E304" i="1" s="1"/>
  <c r="G304" i="1" s="1"/>
  <c r="H304" i="1" s="1"/>
  <c r="N303" i="1"/>
  <c r="I303" i="1"/>
  <c r="K303" i="1" s="1"/>
  <c r="D303" i="1"/>
  <c r="E303" i="1" s="1"/>
  <c r="G303" i="1" s="1"/>
  <c r="H303" i="1" s="1"/>
  <c r="N302" i="1"/>
  <c r="P302" i="1" s="1"/>
  <c r="I302" i="1"/>
  <c r="J302" i="1" s="1"/>
  <c r="L302" i="1" s="1"/>
  <c r="M302" i="1" s="1"/>
  <c r="D302" i="1"/>
  <c r="F302" i="1" s="1"/>
  <c r="N301" i="1"/>
  <c r="P301" i="1" s="1"/>
  <c r="I301" i="1"/>
  <c r="K301" i="1" s="1"/>
  <c r="D301" i="1"/>
  <c r="N300" i="1"/>
  <c r="P300" i="1" s="1"/>
  <c r="I300" i="1"/>
  <c r="J300" i="1" s="1"/>
  <c r="L300" i="1" s="1"/>
  <c r="M300" i="1" s="1"/>
  <c r="D300" i="1"/>
  <c r="F300" i="1" s="1"/>
  <c r="N299" i="1"/>
  <c r="I299" i="1"/>
  <c r="J299" i="1" s="1"/>
  <c r="L299" i="1" s="1"/>
  <c r="M299" i="1" s="1"/>
  <c r="D299" i="1"/>
  <c r="F299" i="1" s="1"/>
  <c r="N298" i="1"/>
  <c r="P298" i="1" s="1"/>
  <c r="I298" i="1"/>
  <c r="D298" i="1"/>
  <c r="F298" i="1" s="1"/>
  <c r="N297" i="1"/>
  <c r="O297" i="1" s="1"/>
  <c r="Q297" i="1" s="1"/>
  <c r="R297" i="1" s="1"/>
  <c r="I297" i="1"/>
  <c r="K297" i="1" s="1"/>
  <c r="D297" i="1"/>
  <c r="E297" i="1" s="1"/>
  <c r="G297" i="1" s="1"/>
  <c r="H297" i="1" s="1"/>
  <c r="N296" i="1"/>
  <c r="I296" i="1"/>
  <c r="K296" i="1" s="1"/>
  <c r="D296" i="1"/>
  <c r="F296" i="1" s="1"/>
  <c r="N295" i="1"/>
  <c r="I295" i="1"/>
  <c r="K295" i="1" s="1"/>
  <c r="D295" i="1"/>
  <c r="E295" i="1" s="1"/>
  <c r="G295" i="1" s="1"/>
  <c r="H295" i="1" s="1"/>
  <c r="N294" i="1"/>
  <c r="P294" i="1" s="1"/>
  <c r="I294" i="1"/>
  <c r="D294" i="1"/>
  <c r="F294" i="1" s="1"/>
  <c r="N293" i="1"/>
  <c r="P293" i="1" s="1"/>
  <c r="I293" i="1"/>
  <c r="D293" i="1"/>
  <c r="N292" i="1"/>
  <c r="P292" i="1" s="1"/>
  <c r="I292" i="1"/>
  <c r="J292" i="1" s="1"/>
  <c r="L292" i="1" s="1"/>
  <c r="M292" i="1" s="1"/>
  <c r="D292" i="1"/>
  <c r="F292" i="1" s="1"/>
  <c r="N291" i="1"/>
  <c r="O291" i="1" s="1"/>
  <c r="Q291" i="1" s="1"/>
  <c r="R291" i="1" s="1"/>
  <c r="I291" i="1"/>
  <c r="K291" i="1" s="1"/>
  <c r="D291" i="1"/>
  <c r="F291" i="1" s="1"/>
  <c r="N290" i="1"/>
  <c r="P290" i="1" s="1"/>
  <c r="I290" i="1"/>
  <c r="D290" i="1"/>
  <c r="F290" i="1" s="1"/>
  <c r="N289" i="1"/>
  <c r="O289" i="1" s="1"/>
  <c r="Q289" i="1" s="1"/>
  <c r="R289" i="1" s="1"/>
  <c r="I289" i="1"/>
  <c r="K289" i="1" s="1"/>
  <c r="D289" i="1"/>
  <c r="E289" i="1" s="1"/>
  <c r="G289" i="1" s="1"/>
  <c r="H289" i="1" s="1"/>
  <c r="N288" i="1"/>
  <c r="P288" i="1" s="1"/>
  <c r="I288" i="1"/>
  <c r="K288" i="1" s="1"/>
  <c r="D288" i="1"/>
  <c r="F288" i="1" s="1"/>
  <c r="N287" i="1"/>
  <c r="I287" i="1"/>
  <c r="K287" i="1" s="1"/>
  <c r="D287" i="1"/>
  <c r="E287" i="1" s="1"/>
  <c r="G287" i="1" s="1"/>
  <c r="H287" i="1" s="1"/>
  <c r="N286" i="1"/>
  <c r="P286" i="1" s="1"/>
  <c r="I286" i="1"/>
  <c r="J286" i="1" s="1"/>
  <c r="L286" i="1" s="1"/>
  <c r="M286" i="1" s="1"/>
  <c r="D286" i="1"/>
  <c r="N285" i="1"/>
  <c r="P285" i="1" s="1"/>
  <c r="I285" i="1"/>
  <c r="D285" i="1"/>
  <c r="N284" i="1"/>
  <c r="P284" i="1" s="1"/>
  <c r="I284" i="1"/>
  <c r="D284" i="1"/>
  <c r="F284" i="1" s="1"/>
  <c r="N283" i="1"/>
  <c r="O283" i="1" s="1"/>
  <c r="Q283" i="1" s="1"/>
  <c r="R283" i="1" s="1"/>
  <c r="I283" i="1"/>
  <c r="D283" i="1"/>
  <c r="F283" i="1" s="1"/>
  <c r="N282" i="1"/>
  <c r="I282" i="1"/>
  <c r="D282" i="1"/>
  <c r="F282" i="1" s="1"/>
  <c r="N281" i="1"/>
  <c r="O281" i="1" s="1"/>
  <c r="Q281" i="1" s="1"/>
  <c r="R281" i="1" s="1"/>
  <c r="I281" i="1"/>
  <c r="K281" i="1" s="1"/>
  <c r="D281" i="1"/>
  <c r="E281" i="1" s="1"/>
  <c r="G281" i="1" s="1"/>
  <c r="H281" i="1" s="1"/>
  <c r="N280" i="1"/>
  <c r="I280" i="1"/>
  <c r="K280" i="1" s="1"/>
  <c r="D280" i="1"/>
  <c r="E280" i="1" s="1"/>
  <c r="G280" i="1" s="1"/>
  <c r="H280" i="1" s="1"/>
  <c r="N279" i="1"/>
  <c r="I279" i="1"/>
  <c r="K279" i="1" s="1"/>
  <c r="D279" i="1"/>
  <c r="E279" i="1" s="1"/>
  <c r="G279" i="1" s="1"/>
  <c r="H279" i="1" s="1"/>
  <c r="N278" i="1"/>
  <c r="P278" i="1" s="1"/>
  <c r="I278" i="1"/>
  <c r="J278" i="1" s="1"/>
  <c r="L278" i="1" s="1"/>
  <c r="M278" i="1" s="1"/>
  <c r="D278" i="1"/>
  <c r="E278" i="1" s="1"/>
  <c r="G278" i="1" s="1"/>
  <c r="H278" i="1" s="1"/>
  <c r="N277" i="1"/>
  <c r="P277" i="1" s="1"/>
  <c r="I277" i="1"/>
  <c r="J277" i="1" s="1"/>
  <c r="L277" i="1" s="1"/>
  <c r="M277" i="1" s="1"/>
  <c r="D277" i="1"/>
  <c r="N276" i="1"/>
  <c r="P276" i="1" s="1"/>
  <c r="I276" i="1"/>
  <c r="K276" i="1" s="1"/>
  <c r="D276" i="1"/>
  <c r="F276" i="1" s="1"/>
  <c r="N275" i="1"/>
  <c r="O275" i="1" s="1"/>
  <c r="Q275" i="1" s="1"/>
  <c r="R275" i="1" s="1"/>
  <c r="I275" i="1"/>
  <c r="D275" i="1"/>
  <c r="F275" i="1" s="1"/>
  <c r="N274" i="1"/>
  <c r="I274" i="1"/>
  <c r="D274" i="1"/>
  <c r="F274" i="1" s="1"/>
  <c r="N273" i="1"/>
  <c r="O273" i="1" s="1"/>
  <c r="Q273" i="1" s="1"/>
  <c r="R273" i="1" s="1"/>
  <c r="I273" i="1"/>
  <c r="K273" i="1" s="1"/>
  <c r="D273" i="1"/>
  <c r="E273" i="1" s="1"/>
  <c r="G273" i="1" s="1"/>
  <c r="H273" i="1" s="1"/>
  <c r="N272" i="1"/>
  <c r="I272" i="1"/>
  <c r="K272" i="1" s="1"/>
  <c r="D272" i="1"/>
  <c r="F272" i="1" s="1"/>
  <c r="N271" i="1"/>
  <c r="I271" i="1"/>
  <c r="K271" i="1" s="1"/>
  <c r="D271" i="1"/>
  <c r="E271" i="1" s="1"/>
  <c r="G271" i="1" s="1"/>
  <c r="H271" i="1" s="1"/>
  <c r="N270" i="1"/>
  <c r="P270" i="1" s="1"/>
  <c r="I270" i="1"/>
  <c r="J270" i="1" s="1"/>
  <c r="L270" i="1" s="1"/>
  <c r="M270" i="1" s="1"/>
  <c r="D270" i="1"/>
  <c r="F270" i="1" s="1"/>
  <c r="N269" i="1"/>
  <c r="I269" i="1"/>
  <c r="D269" i="1"/>
  <c r="N268" i="1"/>
  <c r="P268" i="1" s="1"/>
  <c r="I268" i="1"/>
  <c r="D268" i="1"/>
  <c r="F268" i="1" s="1"/>
  <c r="N267" i="1"/>
  <c r="I267" i="1"/>
  <c r="J267" i="1" s="1"/>
  <c r="L267" i="1" s="1"/>
  <c r="M267" i="1" s="1"/>
  <c r="D267" i="1"/>
  <c r="F267" i="1" s="1"/>
  <c r="N266" i="1"/>
  <c r="P266" i="1" s="1"/>
  <c r="I266" i="1"/>
  <c r="D266" i="1"/>
  <c r="F266" i="1" s="1"/>
  <c r="N265" i="1"/>
  <c r="O265" i="1" s="1"/>
  <c r="Q265" i="1" s="1"/>
  <c r="R265" i="1" s="1"/>
  <c r="I265" i="1"/>
  <c r="K265" i="1" s="1"/>
  <c r="D265" i="1"/>
  <c r="N264" i="1"/>
  <c r="P264" i="1" s="1"/>
  <c r="I264" i="1"/>
  <c r="K264" i="1" s="1"/>
  <c r="D264" i="1"/>
  <c r="N263" i="1"/>
  <c r="I263" i="1"/>
  <c r="K263" i="1" s="1"/>
  <c r="D263" i="1"/>
  <c r="E263" i="1" s="1"/>
  <c r="G263" i="1" s="1"/>
  <c r="H263" i="1" s="1"/>
  <c r="N262" i="1"/>
  <c r="P262" i="1" s="1"/>
  <c r="I262" i="1"/>
  <c r="K262" i="1" s="1"/>
  <c r="D262" i="1"/>
  <c r="N261" i="1"/>
  <c r="P261" i="1" s="1"/>
  <c r="I261" i="1"/>
  <c r="D261" i="1"/>
  <c r="N260" i="1"/>
  <c r="P260" i="1" s="1"/>
  <c r="I260" i="1"/>
  <c r="K260" i="1" s="1"/>
  <c r="D260" i="1"/>
  <c r="F260" i="1" s="1"/>
  <c r="N259" i="1"/>
  <c r="O259" i="1" s="1"/>
  <c r="Q259" i="1" s="1"/>
  <c r="R259" i="1" s="1"/>
  <c r="I259" i="1"/>
  <c r="K259" i="1" s="1"/>
  <c r="D259" i="1"/>
  <c r="F259" i="1" s="1"/>
  <c r="N258" i="1"/>
  <c r="O258" i="1" s="1"/>
  <c r="Q258" i="1" s="1"/>
  <c r="R258" i="1" s="1"/>
  <c r="I258" i="1"/>
  <c r="D258" i="1"/>
  <c r="F258" i="1" s="1"/>
  <c r="N257" i="1"/>
  <c r="I257" i="1"/>
  <c r="K257" i="1" s="1"/>
  <c r="D257" i="1"/>
  <c r="E257" i="1" s="1"/>
  <c r="G257" i="1" s="1"/>
  <c r="H257" i="1" s="1"/>
  <c r="N256" i="1"/>
  <c r="O256" i="1" s="1"/>
  <c r="Q256" i="1" s="1"/>
  <c r="R256" i="1" s="1"/>
  <c r="I256" i="1"/>
  <c r="K256" i="1" s="1"/>
  <c r="D256" i="1"/>
  <c r="N255" i="1"/>
  <c r="I255" i="1"/>
  <c r="K255" i="1" s="1"/>
  <c r="D255" i="1"/>
  <c r="N254" i="1"/>
  <c r="P254" i="1" s="1"/>
  <c r="I254" i="1"/>
  <c r="K254" i="1" s="1"/>
  <c r="D254" i="1"/>
  <c r="N253" i="1"/>
  <c r="P253" i="1" s="1"/>
  <c r="I253" i="1"/>
  <c r="D253" i="1"/>
  <c r="N252" i="1"/>
  <c r="P252" i="1" s="1"/>
  <c r="I252" i="1"/>
  <c r="D252" i="1"/>
  <c r="F252" i="1" s="1"/>
  <c r="N251" i="1"/>
  <c r="I251" i="1"/>
  <c r="K251" i="1" s="1"/>
  <c r="D251" i="1"/>
  <c r="F251" i="1" s="1"/>
  <c r="N250" i="1"/>
  <c r="O250" i="1" s="1"/>
  <c r="Q250" i="1" s="1"/>
  <c r="R250" i="1" s="1"/>
  <c r="I250" i="1"/>
  <c r="D250" i="1"/>
  <c r="F250" i="1" s="1"/>
  <c r="N249" i="1"/>
  <c r="O249" i="1" s="1"/>
  <c r="Q249" i="1" s="1"/>
  <c r="R249" i="1" s="1"/>
  <c r="I249" i="1"/>
  <c r="K249" i="1" s="1"/>
  <c r="D249" i="1"/>
  <c r="N248" i="1"/>
  <c r="I248" i="1"/>
  <c r="D248" i="1"/>
  <c r="E248" i="1" s="1"/>
  <c r="G248" i="1" s="1"/>
  <c r="H248" i="1" s="1"/>
  <c r="N247" i="1"/>
  <c r="I247" i="1"/>
  <c r="K247" i="1" s="1"/>
  <c r="D247" i="1"/>
  <c r="N246" i="1"/>
  <c r="P246" i="1" s="1"/>
  <c r="I246" i="1"/>
  <c r="J246" i="1" s="1"/>
  <c r="L246" i="1" s="1"/>
  <c r="M246" i="1" s="1"/>
  <c r="D246" i="1"/>
  <c r="N245" i="1"/>
  <c r="P245" i="1" s="1"/>
  <c r="I245" i="1"/>
  <c r="K245" i="1" s="1"/>
  <c r="D245" i="1"/>
  <c r="N244" i="1"/>
  <c r="P244" i="1" s="1"/>
  <c r="I244" i="1"/>
  <c r="J244" i="1" s="1"/>
  <c r="L244" i="1" s="1"/>
  <c r="M244" i="1" s="1"/>
  <c r="D244" i="1"/>
  <c r="F244" i="1" s="1"/>
  <c r="N243" i="1"/>
  <c r="I243" i="1"/>
  <c r="K243" i="1" s="1"/>
  <c r="D243" i="1"/>
  <c r="N242" i="1"/>
  <c r="I242" i="1"/>
  <c r="D242" i="1"/>
  <c r="F242" i="1" s="1"/>
  <c r="N241" i="1"/>
  <c r="O241" i="1" s="1"/>
  <c r="Q241" i="1" s="1"/>
  <c r="R241" i="1" s="1"/>
  <c r="I241" i="1"/>
  <c r="K241" i="1" s="1"/>
  <c r="D241" i="1"/>
  <c r="N240" i="1"/>
  <c r="O240" i="1" s="1"/>
  <c r="Q240" i="1" s="1"/>
  <c r="R240" i="1" s="1"/>
  <c r="I240" i="1"/>
  <c r="K240" i="1" s="1"/>
  <c r="D240" i="1"/>
  <c r="N239" i="1"/>
  <c r="I239" i="1"/>
  <c r="K239" i="1" s="1"/>
  <c r="D239" i="1"/>
  <c r="F239" i="1" s="1"/>
  <c r="N238" i="1"/>
  <c r="P238" i="1" s="1"/>
  <c r="I238" i="1"/>
  <c r="J238" i="1" s="1"/>
  <c r="L238" i="1" s="1"/>
  <c r="M238" i="1" s="1"/>
  <c r="D238" i="1"/>
  <c r="F238" i="1" s="1"/>
  <c r="N237" i="1"/>
  <c r="P237" i="1" s="1"/>
  <c r="I237" i="1"/>
  <c r="J237" i="1" s="1"/>
  <c r="L237" i="1" s="1"/>
  <c r="M237" i="1" s="1"/>
  <c r="D237" i="1"/>
  <c r="N236" i="1"/>
  <c r="P236" i="1" s="1"/>
  <c r="I236" i="1"/>
  <c r="K236" i="1" s="1"/>
  <c r="D236" i="1"/>
  <c r="F236" i="1" s="1"/>
  <c r="N235" i="1"/>
  <c r="O235" i="1" s="1"/>
  <c r="Q235" i="1" s="1"/>
  <c r="R235" i="1" s="1"/>
  <c r="I235" i="1"/>
  <c r="J235" i="1" s="1"/>
  <c r="L235" i="1" s="1"/>
  <c r="M235" i="1" s="1"/>
  <c r="D235" i="1"/>
  <c r="F235" i="1" s="1"/>
  <c r="N234" i="1"/>
  <c r="I234" i="1"/>
  <c r="D234" i="1"/>
  <c r="F234" i="1" s="1"/>
  <c r="N233" i="1"/>
  <c r="I233" i="1"/>
  <c r="K233" i="1" s="1"/>
  <c r="D233" i="1"/>
  <c r="F233" i="1" s="1"/>
  <c r="N232" i="1"/>
  <c r="P232" i="1" s="1"/>
  <c r="I232" i="1"/>
  <c r="K232" i="1" s="1"/>
  <c r="D232" i="1"/>
  <c r="F232" i="1" s="1"/>
  <c r="N231" i="1"/>
  <c r="I231" i="1"/>
  <c r="K231" i="1" s="1"/>
  <c r="D231" i="1"/>
  <c r="E231" i="1" s="1"/>
  <c r="G231" i="1" s="1"/>
  <c r="H231" i="1" s="1"/>
  <c r="N230" i="1"/>
  <c r="P230" i="1" s="1"/>
  <c r="I230" i="1"/>
  <c r="D230" i="1"/>
  <c r="F230" i="1" s="1"/>
  <c r="N229" i="1"/>
  <c r="P229" i="1" s="1"/>
  <c r="I229" i="1"/>
  <c r="J229" i="1" s="1"/>
  <c r="L229" i="1" s="1"/>
  <c r="M229" i="1" s="1"/>
  <c r="D229" i="1"/>
  <c r="N228" i="1"/>
  <c r="P228" i="1" s="1"/>
  <c r="I228" i="1"/>
  <c r="D228" i="1"/>
  <c r="F228" i="1" s="1"/>
  <c r="N227" i="1"/>
  <c r="I227" i="1"/>
  <c r="D227" i="1"/>
  <c r="N226" i="1"/>
  <c r="O226" i="1" s="1"/>
  <c r="Q226" i="1" s="1"/>
  <c r="R226" i="1" s="1"/>
  <c r="I226" i="1"/>
  <c r="D226" i="1"/>
  <c r="F226" i="1" s="1"/>
  <c r="N225" i="1"/>
  <c r="P225" i="1" s="1"/>
  <c r="I225" i="1"/>
  <c r="K225" i="1" s="1"/>
  <c r="D225" i="1"/>
  <c r="E225" i="1" s="1"/>
  <c r="G225" i="1" s="1"/>
  <c r="H225" i="1" s="1"/>
  <c r="N224" i="1"/>
  <c r="I224" i="1"/>
  <c r="K224" i="1" s="1"/>
  <c r="D224" i="1"/>
  <c r="N223" i="1"/>
  <c r="I223" i="1"/>
  <c r="K223" i="1" s="1"/>
  <c r="D223" i="1"/>
  <c r="N222" i="1"/>
  <c r="P222" i="1" s="1"/>
  <c r="I222" i="1"/>
  <c r="D222" i="1"/>
  <c r="N221" i="1"/>
  <c r="P221" i="1" s="1"/>
  <c r="I221" i="1"/>
  <c r="J221" i="1" s="1"/>
  <c r="L221" i="1" s="1"/>
  <c r="M221" i="1" s="1"/>
  <c r="D221" i="1"/>
  <c r="N220" i="1"/>
  <c r="P220" i="1" s="1"/>
  <c r="I220" i="1"/>
  <c r="J220" i="1" s="1"/>
  <c r="L220" i="1" s="1"/>
  <c r="M220" i="1" s="1"/>
  <c r="D220" i="1"/>
  <c r="F220" i="1" s="1"/>
  <c r="N219" i="1"/>
  <c r="I219" i="1"/>
  <c r="K219" i="1" s="1"/>
  <c r="D219" i="1"/>
  <c r="F219" i="1" s="1"/>
  <c r="N218" i="1"/>
  <c r="O218" i="1" s="1"/>
  <c r="Q218" i="1" s="1"/>
  <c r="R218" i="1" s="1"/>
  <c r="I218" i="1"/>
  <c r="D218" i="1"/>
  <c r="F218" i="1" s="1"/>
  <c r="N217" i="1"/>
  <c r="O217" i="1" s="1"/>
  <c r="Q217" i="1" s="1"/>
  <c r="R217" i="1" s="1"/>
  <c r="I217" i="1"/>
  <c r="K217" i="1" s="1"/>
  <c r="D217" i="1"/>
  <c r="F217" i="1" s="1"/>
  <c r="N216" i="1"/>
  <c r="O216" i="1" s="1"/>
  <c r="Q216" i="1" s="1"/>
  <c r="R216" i="1" s="1"/>
  <c r="I216" i="1"/>
  <c r="D216" i="1"/>
  <c r="E216" i="1" s="1"/>
  <c r="G216" i="1" s="1"/>
  <c r="H216" i="1" s="1"/>
  <c r="N215" i="1"/>
  <c r="I215" i="1"/>
  <c r="K215" i="1" s="1"/>
  <c r="D215" i="1"/>
  <c r="E215" i="1" s="1"/>
  <c r="G215" i="1" s="1"/>
  <c r="H215" i="1" s="1"/>
  <c r="N214" i="1"/>
  <c r="P214" i="1" s="1"/>
  <c r="I214" i="1"/>
  <c r="J214" i="1" s="1"/>
  <c r="L214" i="1" s="1"/>
  <c r="M214" i="1" s="1"/>
  <c r="D214" i="1"/>
  <c r="E214" i="1" s="1"/>
  <c r="G214" i="1" s="1"/>
  <c r="H214" i="1" s="1"/>
  <c r="N213" i="1"/>
  <c r="I213" i="1"/>
  <c r="D213" i="1"/>
  <c r="N212" i="1"/>
  <c r="P212" i="1" s="1"/>
  <c r="I212" i="1"/>
  <c r="D212" i="1"/>
  <c r="F212" i="1" s="1"/>
  <c r="N211" i="1"/>
  <c r="O211" i="1" s="1"/>
  <c r="Q211" i="1" s="1"/>
  <c r="R211" i="1" s="1"/>
  <c r="I211" i="1"/>
  <c r="D211" i="1"/>
  <c r="F211" i="1" s="1"/>
  <c r="N210" i="1"/>
  <c r="I210" i="1"/>
  <c r="D210" i="1"/>
  <c r="F210" i="1" s="1"/>
  <c r="N209" i="1"/>
  <c r="I209" i="1"/>
  <c r="K209" i="1" s="1"/>
  <c r="D209" i="1"/>
  <c r="E209" i="1" s="1"/>
  <c r="G209" i="1" s="1"/>
  <c r="H209" i="1" s="1"/>
  <c r="N208" i="1"/>
  <c r="I208" i="1"/>
  <c r="D208" i="1"/>
  <c r="N207" i="1"/>
  <c r="I207" i="1"/>
  <c r="K207" i="1" s="1"/>
  <c r="D207" i="1"/>
  <c r="F207" i="1" s="1"/>
  <c r="N206" i="1"/>
  <c r="P206" i="1" s="1"/>
  <c r="I206" i="1"/>
  <c r="K206" i="1" s="1"/>
  <c r="D206" i="1"/>
  <c r="F206" i="1" s="1"/>
  <c r="N205" i="1"/>
  <c r="P205" i="1" s="1"/>
  <c r="I205" i="1"/>
  <c r="J205" i="1" s="1"/>
  <c r="L205" i="1" s="1"/>
  <c r="M205" i="1" s="1"/>
  <c r="D205" i="1"/>
  <c r="N204" i="1"/>
  <c r="P204" i="1" s="1"/>
  <c r="I204" i="1"/>
  <c r="J204" i="1" s="1"/>
  <c r="L204" i="1" s="1"/>
  <c r="M204" i="1" s="1"/>
  <c r="D204" i="1"/>
  <c r="F204" i="1" s="1"/>
  <c r="N203" i="1"/>
  <c r="P203" i="1" s="1"/>
  <c r="I203" i="1"/>
  <c r="K203" i="1" s="1"/>
  <c r="D203" i="1"/>
  <c r="N202" i="1"/>
  <c r="P202" i="1" s="1"/>
  <c r="I202" i="1"/>
  <c r="D202" i="1"/>
  <c r="F202" i="1" s="1"/>
  <c r="N201" i="1"/>
  <c r="O201" i="1" s="1"/>
  <c r="Q201" i="1" s="1"/>
  <c r="R201" i="1" s="1"/>
  <c r="I201" i="1"/>
  <c r="D201" i="1"/>
  <c r="E201" i="1" s="1"/>
  <c r="G201" i="1" s="1"/>
  <c r="H201" i="1" s="1"/>
  <c r="N200" i="1"/>
  <c r="I200" i="1"/>
  <c r="K200" i="1" s="1"/>
  <c r="D200" i="1"/>
  <c r="F200" i="1" s="1"/>
  <c r="N199" i="1"/>
  <c r="P199" i="1" s="1"/>
  <c r="I199" i="1"/>
  <c r="D199" i="1"/>
  <c r="F199" i="1" s="1"/>
  <c r="N198" i="1"/>
  <c r="O198" i="1" s="1"/>
  <c r="Q198" i="1" s="1"/>
  <c r="R198" i="1" s="1"/>
  <c r="I198" i="1"/>
  <c r="D198" i="1"/>
  <c r="N197" i="1"/>
  <c r="I197" i="1"/>
  <c r="D197" i="1"/>
  <c r="F197" i="1" s="1"/>
  <c r="N196" i="1"/>
  <c r="I196" i="1"/>
  <c r="J196" i="1" s="1"/>
  <c r="L196" i="1" s="1"/>
  <c r="M196" i="1" s="1"/>
  <c r="D196" i="1"/>
  <c r="E196" i="1" s="1"/>
  <c r="G196" i="1" s="1"/>
  <c r="H196" i="1" s="1"/>
  <c r="N195" i="1"/>
  <c r="I195" i="1"/>
  <c r="D195" i="1"/>
  <c r="N194" i="1"/>
  <c r="I194" i="1"/>
  <c r="D194" i="1"/>
  <c r="E194" i="1" s="1"/>
  <c r="G194" i="1" s="1"/>
  <c r="H194" i="1" s="1"/>
  <c r="N193" i="1"/>
  <c r="I193" i="1"/>
  <c r="J193" i="1" s="1"/>
  <c r="L193" i="1" s="1"/>
  <c r="M193" i="1" s="1"/>
  <c r="D193" i="1"/>
  <c r="E193" i="1" s="1"/>
  <c r="G193" i="1" s="1"/>
  <c r="H193" i="1" s="1"/>
  <c r="N192" i="1"/>
  <c r="P192" i="1" s="1"/>
  <c r="I192" i="1"/>
  <c r="K192" i="1" s="1"/>
  <c r="D192" i="1"/>
  <c r="F192" i="1" s="1"/>
  <c r="N191" i="1"/>
  <c r="P191" i="1" s="1"/>
  <c r="I191" i="1"/>
  <c r="J191" i="1" s="1"/>
  <c r="L191" i="1" s="1"/>
  <c r="M191" i="1" s="1"/>
  <c r="D191" i="1"/>
  <c r="N190" i="1"/>
  <c r="I190" i="1"/>
  <c r="J190" i="1" s="1"/>
  <c r="L190" i="1" s="1"/>
  <c r="M190" i="1" s="1"/>
  <c r="D190" i="1"/>
  <c r="F190" i="1" s="1"/>
  <c r="N189" i="1"/>
  <c r="I189" i="1"/>
  <c r="D189" i="1"/>
  <c r="N188" i="1"/>
  <c r="O188" i="1" s="1"/>
  <c r="Q188" i="1" s="1"/>
  <c r="R188" i="1" s="1"/>
  <c r="I188" i="1"/>
  <c r="D188" i="1"/>
  <c r="F188" i="1" s="1"/>
  <c r="N187" i="1"/>
  <c r="O187" i="1" s="1"/>
  <c r="Q187" i="1" s="1"/>
  <c r="R187" i="1" s="1"/>
  <c r="I187" i="1"/>
  <c r="D187" i="1"/>
  <c r="F187" i="1" s="1"/>
  <c r="N186" i="1"/>
  <c r="P186" i="1" s="1"/>
  <c r="I186" i="1"/>
  <c r="J186" i="1" s="1"/>
  <c r="L186" i="1" s="1"/>
  <c r="M186" i="1" s="1"/>
  <c r="D186" i="1"/>
  <c r="E186" i="1" s="1"/>
  <c r="G186" i="1" s="1"/>
  <c r="H186" i="1" s="1"/>
  <c r="N185" i="1"/>
  <c r="P185" i="1" s="1"/>
  <c r="I185" i="1"/>
  <c r="K185" i="1" s="1"/>
  <c r="D185" i="1"/>
  <c r="F185" i="1" s="1"/>
  <c r="N184" i="1"/>
  <c r="I184" i="1"/>
  <c r="K184" i="1" s="1"/>
  <c r="D184" i="1"/>
  <c r="F184" i="1" s="1"/>
  <c r="N183" i="1"/>
  <c r="P183" i="1" s="1"/>
  <c r="I183" i="1"/>
  <c r="K183" i="1" s="1"/>
  <c r="D183" i="1"/>
  <c r="F183" i="1" s="1"/>
  <c r="N182" i="1"/>
  <c r="P182" i="1" s="1"/>
  <c r="I182" i="1"/>
  <c r="K182" i="1" s="1"/>
  <c r="D182" i="1"/>
  <c r="N181" i="1"/>
  <c r="I181" i="1"/>
  <c r="D181" i="1"/>
  <c r="N180" i="1"/>
  <c r="I180" i="1"/>
  <c r="D180" i="1"/>
  <c r="F180" i="1" s="1"/>
  <c r="N179" i="1"/>
  <c r="P179" i="1" s="1"/>
  <c r="I179" i="1"/>
  <c r="D179" i="1"/>
  <c r="N178" i="1"/>
  <c r="I178" i="1"/>
  <c r="D178" i="1"/>
  <c r="N177" i="1"/>
  <c r="O177" i="1" s="1"/>
  <c r="Q177" i="1" s="1"/>
  <c r="R177" i="1" s="1"/>
  <c r="I177" i="1"/>
  <c r="K177" i="1" s="1"/>
  <c r="D177" i="1"/>
  <c r="F177" i="1" s="1"/>
  <c r="N176" i="1"/>
  <c r="O176" i="1" s="1"/>
  <c r="Q176" i="1" s="1"/>
  <c r="R176" i="1" s="1"/>
  <c r="I176" i="1"/>
  <c r="D176" i="1"/>
  <c r="F176" i="1" s="1"/>
  <c r="N175" i="1"/>
  <c r="P175" i="1" s="1"/>
  <c r="I175" i="1"/>
  <c r="K175" i="1" s="1"/>
  <c r="D175" i="1"/>
  <c r="F175" i="1" s="1"/>
  <c r="N174" i="1"/>
  <c r="P174" i="1" s="1"/>
  <c r="I174" i="1"/>
  <c r="K174" i="1" s="1"/>
  <c r="D174" i="1"/>
  <c r="E174" i="1" s="1"/>
  <c r="G174" i="1" s="1"/>
  <c r="H174" i="1" s="1"/>
  <c r="N173" i="1"/>
  <c r="I173" i="1"/>
  <c r="K173" i="1" s="1"/>
  <c r="D173" i="1"/>
  <c r="F173" i="1" s="1"/>
  <c r="N172" i="1"/>
  <c r="P172" i="1" s="1"/>
  <c r="I172" i="1"/>
  <c r="J172" i="1" s="1"/>
  <c r="L172" i="1" s="1"/>
  <c r="M172" i="1" s="1"/>
  <c r="D172" i="1"/>
  <c r="F172" i="1" s="1"/>
  <c r="N171" i="1"/>
  <c r="P171" i="1" s="1"/>
  <c r="I171" i="1"/>
  <c r="J171" i="1" s="1"/>
  <c r="L171" i="1" s="1"/>
  <c r="M171" i="1" s="1"/>
  <c r="D171" i="1"/>
  <c r="N170" i="1"/>
  <c r="P170" i="1" s="1"/>
  <c r="I170" i="1"/>
  <c r="K170" i="1" s="1"/>
  <c r="D170" i="1"/>
  <c r="F170" i="1" s="1"/>
  <c r="N169" i="1"/>
  <c r="O169" i="1" s="1"/>
  <c r="Q169" i="1" s="1"/>
  <c r="R169" i="1" s="1"/>
  <c r="I169" i="1"/>
  <c r="K169" i="1" s="1"/>
  <c r="D169" i="1"/>
  <c r="F169" i="1" s="1"/>
  <c r="N168" i="1"/>
  <c r="O168" i="1" s="1"/>
  <c r="Q168" i="1" s="1"/>
  <c r="R168" i="1" s="1"/>
  <c r="I168" i="1"/>
  <c r="D168" i="1"/>
  <c r="F168" i="1" s="1"/>
  <c r="N167" i="1"/>
  <c r="P167" i="1" s="1"/>
  <c r="I167" i="1"/>
  <c r="K167" i="1" s="1"/>
  <c r="D167" i="1"/>
  <c r="F167" i="1" s="1"/>
  <c r="N166" i="1"/>
  <c r="P166" i="1" s="1"/>
  <c r="I166" i="1"/>
  <c r="K166" i="1" s="1"/>
  <c r="D166" i="1"/>
  <c r="E166" i="1" s="1"/>
  <c r="G166" i="1" s="1"/>
  <c r="H166" i="1" s="1"/>
  <c r="N165" i="1"/>
  <c r="I165" i="1"/>
  <c r="K165" i="1" s="1"/>
  <c r="D165" i="1"/>
  <c r="N164" i="1"/>
  <c r="P164" i="1" s="1"/>
  <c r="I164" i="1"/>
  <c r="K164" i="1" s="1"/>
  <c r="D164" i="1"/>
  <c r="F164" i="1" s="1"/>
  <c r="N163" i="1"/>
  <c r="P163" i="1" s="1"/>
  <c r="I163" i="1"/>
  <c r="J163" i="1" s="1"/>
  <c r="L163" i="1" s="1"/>
  <c r="M163" i="1" s="1"/>
  <c r="D163" i="1"/>
  <c r="E163" i="1" s="1"/>
  <c r="G163" i="1" s="1"/>
  <c r="H163" i="1" s="1"/>
  <c r="N162" i="1"/>
  <c r="O162" i="1" s="1"/>
  <c r="Q162" i="1" s="1"/>
  <c r="R162" i="1" s="1"/>
  <c r="I162" i="1"/>
  <c r="D162" i="1"/>
  <c r="N161" i="1"/>
  <c r="O161" i="1" s="1"/>
  <c r="Q161" i="1" s="1"/>
  <c r="R161" i="1" s="1"/>
  <c r="I161" i="1"/>
  <c r="K161" i="1" s="1"/>
  <c r="D161" i="1"/>
  <c r="F161" i="1" s="1"/>
  <c r="N160" i="1"/>
  <c r="P160" i="1" s="1"/>
  <c r="I160" i="1"/>
  <c r="D160" i="1"/>
  <c r="E160" i="1" s="1"/>
  <c r="G160" i="1" s="1"/>
  <c r="H160" i="1" s="1"/>
  <c r="N159" i="1"/>
  <c r="I159" i="1"/>
  <c r="D159" i="1"/>
  <c r="E159" i="1" s="1"/>
  <c r="G159" i="1" s="1"/>
  <c r="H159" i="1" s="1"/>
  <c r="N158" i="1"/>
  <c r="P158" i="1" s="1"/>
  <c r="I158" i="1"/>
  <c r="K158" i="1" s="1"/>
  <c r="D158" i="1"/>
  <c r="F158" i="1" s="1"/>
  <c r="N157" i="1"/>
  <c r="O157" i="1" s="1"/>
  <c r="Q157" i="1" s="1"/>
  <c r="R157" i="1" s="1"/>
  <c r="I157" i="1"/>
  <c r="J157" i="1" s="1"/>
  <c r="L157" i="1" s="1"/>
  <c r="M157" i="1" s="1"/>
  <c r="D157" i="1"/>
  <c r="N156" i="1"/>
  <c r="I156" i="1"/>
  <c r="J156" i="1" s="1"/>
  <c r="L156" i="1" s="1"/>
  <c r="M156" i="1" s="1"/>
  <c r="D156" i="1"/>
  <c r="F156" i="1" s="1"/>
  <c r="N155" i="1"/>
  <c r="P155" i="1" s="1"/>
  <c r="I155" i="1"/>
  <c r="K155" i="1" s="1"/>
  <c r="D155" i="1"/>
  <c r="E155" i="1" s="1"/>
  <c r="G155" i="1" s="1"/>
  <c r="H155" i="1" s="1"/>
  <c r="N154" i="1"/>
  <c r="O154" i="1" s="1"/>
  <c r="Q154" i="1" s="1"/>
  <c r="R154" i="1" s="1"/>
  <c r="I154" i="1"/>
  <c r="K154" i="1" s="1"/>
  <c r="D154" i="1"/>
  <c r="N153" i="1"/>
  <c r="O153" i="1" s="1"/>
  <c r="Q153" i="1" s="1"/>
  <c r="R153" i="1" s="1"/>
  <c r="I153" i="1"/>
  <c r="K153" i="1" s="1"/>
  <c r="D153" i="1"/>
  <c r="F153" i="1" s="1"/>
  <c r="N152" i="1"/>
  <c r="P152" i="1" s="1"/>
  <c r="I152" i="1"/>
  <c r="J152" i="1" s="1"/>
  <c r="L152" i="1" s="1"/>
  <c r="M152" i="1" s="1"/>
  <c r="D152" i="1"/>
  <c r="E152" i="1" s="1"/>
  <c r="G152" i="1" s="1"/>
  <c r="H152" i="1" s="1"/>
  <c r="N151" i="1"/>
  <c r="I151" i="1"/>
  <c r="D151" i="1"/>
  <c r="E151" i="1" s="1"/>
  <c r="G151" i="1" s="1"/>
  <c r="H151" i="1" s="1"/>
  <c r="N150" i="1"/>
  <c r="P150" i="1" s="1"/>
  <c r="I150" i="1"/>
  <c r="K150" i="1" s="1"/>
  <c r="D150" i="1"/>
  <c r="E150" i="1" s="1"/>
  <c r="G150" i="1" s="1"/>
  <c r="H150" i="1" s="1"/>
  <c r="N149" i="1"/>
  <c r="O149" i="1" s="1"/>
  <c r="Q149" i="1" s="1"/>
  <c r="R149" i="1" s="1"/>
  <c r="I149" i="1"/>
  <c r="J149" i="1" s="1"/>
  <c r="L149" i="1" s="1"/>
  <c r="M149" i="1" s="1"/>
  <c r="D149" i="1"/>
  <c r="F149" i="1" s="1"/>
  <c r="N148" i="1"/>
  <c r="P148" i="1" s="1"/>
  <c r="I148" i="1"/>
  <c r="K148" i="1" s="1"/>
  <c r="D148" i="1"/>
  <c r="F148" i="1" s="1"/>
  <c r="N147" i="1"/>
  <c r="P147" i="1" s="1"/>
  <c r="I147" i="1"/>
  <c r="K147" i="1" s="1"/>
  <c r="D147" i="1"/>
  <c r="F147" i="1" s="1"/>
  <c r="N146" i="1"/>
  <c r="P146" i="1" s="1"/>
  <c r="I146" i="1"/>
  <c r="K146" i="1" s="1"/>
  <c r="D146" i="1"/>
  <c r="F146" i="1" s="1"/>
  <c r="N145" i="1"/>
  <c r="O145" i="1" s="1"/>
  <c r="Q145" i="1" s="1"/>
  <c r="R145" i="1" s="1"/>
  <c r="I145" i="1"/>
  <c r="K145" i="1" s="1"/>
  <c r="D145" i="1"/>
  <c r="F145" i="1" s="1"/>
  <c r="N144" i="1"/>
  <c r="P144" i="1" s="1"/>
  <c r="I144" i="1"/>
  <c r="J144" i="1" s="1"/>
  <c r="L144" i="1" s="1"/>
  <c r="M144" i="1" s="1"/>
  <c r="D144" i="1"/>
  <c r="F144" i="1" s="1"/>
  <c r="N143" i="1"/>
  <c r="P143" i="1" s="1"/>
  <c r="I143" i="1"/>
  <c r="K143" i="1" s="1"/>
  <c r="D143" i="1"/>
  <c r="F143" i="1" s="1"/>
  <c r="N142" i="1"/>
  <c r="P142" i="1" s="1"/>
  <c r="I142" i="1"/>
  <c r="K142" i="1" s="1"/>
  <c r="D142" i="1"/>
  <c r="F142" i="1" s="1"/>
  <c r="N141" i="1"/>
  <c r="O141" i="1" s="1"/>
  <c r="Q141" i="1" s="1"/>
  <c r="R141" i="1" s="1"/>
  <c r="I141" i="1"/>
  <c r="J141" i="1" s="1"/>
  <c r="L141" i="1" s="1"/>
  <c r="M141" i="1" s="1"/>
  <c r="D141" i="1"/>
  <c r="F141" i="1" s="1"/>
  <c r="N140" i="1"/>
  <c r="P140" i="1" s="1"/>
  <c r="I140" i="1"/>
  <c r="J140" i="1" s="1"/>
  <c r="L140" i="1" s="1"/>
  <c r="M140" i="1" s="1"/>
  <c r="D140" i="1"/>
  <c r="F140" i="1" s="1"/>
  <c r="N139" i="1"/>
  <c r="P139" i="1" s="1"/>
  <c r="I139" i="1"/>
  <c r="K139" i="1" s="1"/>
  <c r="D139" i="1"/>
  <c r="E139" i="1" s="1"/>
  <c r="G139" i="1" s="1"/>
  <c r="H139" i="1" s="1"/>
  <c r="N138" i="1"/>
  <c r="P138" i="1" s="1"/>
  <c r="I138" i="1"/>
  <c r="D138" i="1"/>
  <c r="F138" i="1" s="1"/>
  <c r="N137" i="1"/>
  <c r="O137" i="1" s="1"/>
  <c r="Q137" i="1" s="1"/>
  <c r="R137" i="1" s="1"/>
  <c r="I137" i="1"/>
  <c r="K137" i="1" s="1"/>
  <c r="D137" i="1"/>
  <c r="F137" i="1" s="1"/>
  <c r="N136" i="1"/>
  <c r="O136" i="1" s="1"/>
  <c r="Q136" i="1" s="1"/>
  <c r="R136" i="1" s="1"/>
  <c r="I136" i="1"/>
  <c r="K136" i="1" s="1"/>
  <c r="D136" i="1"/>
  <c r="E136" i="1" s="1"/>
  <c r="G136" i="1" s="1"/>
  <c r="H136" i="1" s="1"/>
  <c r="N135" i="1"/>
  <c r="P135" i="1" s="1"/>
  <c r="I135" i="1"/>
  <c r="K135" i="1" s="1"/>
  <c r="D135" i="1"/>
  <c r="E135" i="1" s="1"/>
  <c r="G135" i="1" s="1"/>
  <c r="H135" i="1" s="1"/>
  <c r="N134" i="1"/>
  <c r="P134" i="1" s="1"/>
  <c r="I134" i="1"/>
  <c r="K134" i="1" s="1"/>
  <c r="D134" i="1"/>
  <c r="F134" i="1" s="1"/>
  <c r="N133" i="1"/>
  <c r="I133" i="1"/>
  <c r="K133" i="1" s="1"/>
  <c r="D133" i="1"/>
  <c r="F133" i="1" s="1"/>
  <c r="N132" i="1"/>
  <c r="I132" i="1"/>
  <c r="J132" i="1" s="1"/>
  <c r="L132" i="1" s="1"/>
  <c r="M132" i="1" s="1"/>
  <c r="D132" i="1"/>
  <c r="F132" i="1" s="1"/>
  <c r="N131" i="1"/>
  <c r="P131" i="1" s="1"/>
  <c r="I131" i="1"/>
  <c r="J131" i="1" s="1"/>
  <c r="L131" i="1" s="1"/>
  <c r="M131" i="1" s="1"/>
  <c r="D131" i="1"/>
  <c r="F131" i="1" s="1"/>
  <c r="N130" i="1"/>
  <c r="O130" i="1" s="1"/>
  <c r="Q130" i="1" s="1"/>
  <c r="R130" i="1" s="1"/>
  <c r="I130" i="1"/>
  <c r="K130" i="1" s="1"/>
  <c r="D130" i="1"/>
  <c r="F130" i="1" s="1"/>
  <c r="N129" i="1"/>
  <c r="O129" i="1" s="1"/>
  <c r="Q129" i="1" s="1"/>
  <c r="R129" i="1" s="1"/>
  <c r="I129" i="1"/>
  <c r="K129" i="1" s="1"/>
  <c r="D129" i="1"/>
  <c r="F129" i="1" s="1"/>
  <c r="N128" i="1"/>
  <c r="P128" i="1" s="1"/>
  <c r="I128" i="1"/>
  <c r="J128" i="1" s="1"/>
  <c r="L128" i="1" s="1"/>
  <c r="M128" i="1" s="1"/>
  <c r="D128" i="1"/>
  <c r="F128" i="1" s="1"/>
  <c r="N127" i="1"/>
  <c r="P127" i="1" s="1"/>
  <c r="I127" i="1"/>
  <c r="K127" i="1" s="1"/>
  <c r="D127" i="1"/>
  <c r="F127" i="1" s="1"/>
  <c r="N126" i="1"/>
  <c r="P126" i="1" s="1"/>
  <c r="I126" i="1"/>
  <c r="K126" i="1" s="1"/>
  <c r="D126" i="1"/>
  <c r="N125" i="1"/>
  <c r="P125" i="1" s="1"/>
  <c r="I125" i="1"/>
  <c r="J125" i="1" s="1"/>
  <c r="L125" i="1" s="1"/>
  <c r="M125" i="1" s="1"/>
  <c r="D125" i="1"/>
  <c r="F125" i="1" s="1"/>
  <c r="N124" i="1"/>
  <c r="P124" i="1" s="1"/>
  <c r="I124" i="1"/>
  <c r="J124" i="1" s="1"/>
  <c r="L124" i="1" s="1"/>
  <c r="M124" i="1" s="1"/>
  <c r="D124" i="1"/>
  <c r="F124" i="1" s="1"/>
  <c r="N123" i="1"/>
  <c r="P123" i="1" s="1"/>
  <c r="I123" i="1"/>
  <c r="K123" i="1" s="1"/>
  <c r="D123" i="1"/>
  <c r="N122" i="1"/>
  <c r="P122" i="1" s="1"/>
  <c r="I122" i="1"/>
  <c r="K122" i="1" s="1"/>
  <c r="D122" i="1"/>
  <c r="F122" i="1" s="1"/>
  <c r="N121" i="1"/>
  <c r="O121" i="1" s="1"/>
  <c r="Q121" i="1" s="1"/>
  <c r="R121" i="1" s="1"/>
  <c r="I121" i="1"/>
  <c r="K121" i="1" s="1"/>
  <c r="D121" i="1"/>
  <c r="F121" i="1" s="1"/>
  <c r="N120" i="1"/>
  <c r="P120" i="1" s="1"/>
  <c r="I120" i="1"/>
  <c r="J120" i="1" s="1"/>
  <c r="L120" i="1" s="1"/>
  <c r="M120" i="1" s="1"/>
  <c r="D120" i="1"/>
  <c r="F120" i="1" s="1"/>
  <c r="N119" i="1"/>
  <c r="P119" i="1" s="1"/>
  <c r="I119" i="1"/>
  <c r="K119" i="1" s="1"/>
  <c r="D119" i="1"/>
  <c r="F119" i="1" s="1"/>
  <c r="N118" i="1"/>
  <c r="P118" i="1" s="1"/>
  <c r="I118" i="1"/>
  <c r="K118" i="1" s="1"/>
  <c r="D118" i="1"/>
  <c r="F118" i="1" s="1"/>
  <c r="N117" i="1"/>
  <c r="P117" i="1" s="1"/>
  <c r="I117" i="1"/>
  <c r="K117" i="1" s="1"/>
  <c r="D117" i="1"/>
  <c r="F117" i="1" s="1"/>
  <c r="N116" i="1"/>
  <c r="P116" i="1" s="1"/>
  <c r="I116" i="1"/>
  <c r="D116" i="1"/>
  <c r="F116" i="1" s="1"/>
  <c r="N115" i="1"/>
  <c r="P115" i="1" s="1"/>
  <c r="I115" i="1"/>
  <c r="K115" i="1" s="1"/>
  <c r="D115" i="1"/>
  <c r="F115" i="1" s="1"/>
  <c r="N114" i="1"/>
  <c r="P114" i="1" s="1"/>
  <c r="I114" i="1"/>
  <c r="K114" i="1" s="1"/>
  <c r="D114" i="1"/>
  <c r="F114" i="1" s="1"/>
  <c r="N113" i="1"/>
  <c r="P113" i="1" s="1"/>
  <c r="I113" i="1"/>
  <c r="K113" i="1" s="1"/>
  <c r="D113" i="1"/>
  <c r="F113" i="1" s="1"/>
  <c r="N112" i="1"/>
  <c r="P112" i="1" s="1"/>
  <c r="I112" i="1"/>
  <c r="K112" i="1" s="1"/>
  <c r="D112" i="1"/>
  <c r="F112" i="1" s="1"/>
  <c r="N111" i="1"/>
  <c r="P111" i="1" s="1"/>
  <c r="I111" i="1"/>
  <c r="K111" i="1" s="1"/>
  <c r="D111" i="1"/>
  <c r="F111" i="1" s="1"/>
  <c r="N110" i="1"/>
  <c r="P110" i="1" s="1"/>
  <c r="I110" i="1"/>
  <c r="K110" i="1" s="1"/>
  <c r="D110" i="1"/>
  <c r="E110" i="1" s="1"/>
  <c r="G110" i="1" s="1"/>
  <c r="H110" i="1" s="1"/>
  <c r="N109" i="1"/>
  <c r="P109" i="1" s="1"/>
  <c r="I109" i="1"/>
  <c r="D109" i="1"/>
  <c r="F109" i="1" s="1"/>
  <c r="N108" i="1"/>
  <c r="P108" i="1" s="1"/>
  <c r="I108" i="1"/>
  <c r="J108" i="1" s="1"/>
  <c r="L108" i="1" s="1"/>
  <c r="M108" i="1" s="1"/>
  <c r="D108" i="1"/>
  <c r="F108" i="1" s="1"/>
  <c r="N107" i="1"/>
  <c r="P107" i="1" s="1"/>
  <c r="I107" i="1"/>
  <c r="J107" i="1" s="1"/>
  <c r="L107" i="1" s="1"/>
  <c r="M107" i="1" s="1"/>
  <c r="D107" i="1"/>
  <c r="E107" i="1" s="1"/>
  <c r="G107" i="1" s="1"/>
  <c r="H107" i="1" s="1"/>
  <c r="N106" i="1"/>
  <c r="O106" i="1" s="1"/>
  <c r="Q106" i="1" s="1"/>
  <c r="R106" i="1" s="1"/>
  <c r="I106" i="1"/>
  <c r="D106" i="1"/>
  <c r="F106" i="1" s="1"/>
  <c r="N105" i="1"/>
  <c r="O105" i="1" s="1"/>
  <c r="Q105" i="1" s="1"/>
  <c r="R105" i="1" s="1"/>
  <c r="I105" i="1"/>
  <c r="K105" i="1" s="1"/>
  <c r="D105" i="1"/>
  <c r="F105" i="1" s="1"/>
  <c r="N104" i="1"/>
  <c r="I104" i="1"/>
  <c r="J104" i="1" s="1"/>
  <c r="L104" i="1" s="1"/>
  <c r="M104" i="1" s="1"/>
  <c r="D104" i="1"/>
  <c r="E104" i="1" s="1"/>
  <c r="G104" i="1" s="1"/>
  <c r="H104" i="1" s="1"/>
  <c r="N103" i="1"/>
  <c r="P103" i="1" s="1"/>
  <c r="I103" i="1"/>
  <c r="K103" i="1" s="1"/>
  <c r="D103" i="1"/>
  <c r="E103" i="1" s="1"/>
  <c r="G103" i="1" s="1"/>
  <c r="H103" i="1" s="1"/>
  <c r="N102" i="1"/>
  <c r="P102" i="1" s="1"/>
  <c r="I102" i="1"/>
  <c r="K102" i="1" s="1"/>
  <c r="D102" i="1"/>
  <c r="F102" i="1" s="1"/>
  <c r="N101" i="1"/>
  <c r="O101" i="1" s="1"/>
  <c r="Q101" i="1" s="1"/>
  <c r="R101" i="1" s="1"/>
  <c r="I101" i="1"/>
  <c r="K101" i="1" s="1"/>
  <c r="D101" i="1"/>
  <c r="F101" i="1" s="1"/>
  <c r="N100" i="1"/>
  <c r="P100" i="1" s="1"/>
  <c r="I100" i="1"/>
  <c r="K100" i="1" s="1"/>
  <c r="D100" i="1"/>
  <c r="F100" i="1" s="1"/>
  <c r="N99" i="1"/>
  <c r="P99" i="1" s="1"/>
  <c r="I99" i="1"/>
  <c r="K99" i="1" s="1"/>
  <c r="D99" i="1"/>
  <c r="F99" i="1" s="1"/>
  <c r="N98" i="1"/>
  <c r="P98" i="1" s="1"/>
  <c r="I98" i="1"/>
  <c r="K98" i="1" s="1"/>
  <c r="D98" i="1"/>
  <c r="F98" i="1" s="1"/>
  <c r="N97" i="1"/>
  <c r="P97" i="1" s="1"/>
  <c r="I97" i="1"/>
  <c r="K97" i="1" s="1"/>
  <c r="D97" i="1"/>
  <c r="F97" i="1" s="1"/>
  <c r="N96" i="1"/>
  <c r="P96" i="1" s="1"/>
  <c r="I96" i="1"/>
  <c r="K96" i="1" s="1"/>
  <c r="D96" i="1"/>
  <c r="F96" i="1" s="1"/>
  <c r="N95" i="1"/>
  <c r="P95" i="1" s="1"/>
  <c r="I95" i="1"/>
  <c r="K95" i="1" s="1"/>
  <c r="D95" i="1"/>
  <c r="F95" i="1" s="1"/>
  <c r="N94" i="1"/>
  <c r="P94" i="1" s="1"/>
  <c r="I94" i="1"/>
  <c r="K94" i="1" s="1"/>
  <c r="D94" i="1"/>
  <c r="F94" i="1" s="1"/>
  <c r="N93" i="1"/>
  <c r="P93" i="1" s="1"/>
  <c r="I93" i="1"/>
  <c r="K93" i="1" s="1"/>
  <c r="D93" i="1"/>
  <c r="F93" i="1" s="1"/>
  <c r="N92" i="1"/>
  <c r="P92" i="1" s="1"/>
  <c r="I92" i="1"/>
  <c r="K92" i="1" s="1"/>
  <c r="D92" i="1"/>
  <c r="F92" i="1" s="1"/>
  <c r="N91" i="1"/>
  <c r="P91" i="1" s="1"/>
  <c r="I91" i="1"/>
  <c r="K91" i="1" s="1"/>
  <c r="D91" i="1"/>
  <c r="F91" i="1" s="1"/>
  <c r="N90" i="1"/>
  <c r="P90" i="1" s="1"/>
  <c r="I90" i="1"/>
  <c r="K90" i="1" s="1"/>
  <c r="D90" i="1"/>
  <c r="F90" i="1" s="1"/>
  <c r="N89" i="1"/>
  <c r="P89" i="1" s="1"/>
  <c r="I89" i="1"/>
  <c r="K89" i="1" s="1"/>
  <c r="D89" i="1"/>
  <c r="F89" i="1" s="1"/>
  <c r="N88" i="1"/>
  <c r="O88" i="1" s="1"/>
  <c r="Q88" i="1" s="1"/>
  <c r="R88" i="1" s="1"/>
  <c r="I88" i="1"/>
  <c r="K88" i="1" s="1"/>
  <c r="D88" i="1"/>
  <c r="E88" i="1" s="1"/>
  <c r="G88" i="1" s="1"/>
  <c r="H88" i="1" s="1"/>
  <c r="N87" i="1"/>
  <c r="P87" i="1" s="1"/>
  <c r="I87" i="1"/>
  <c r="K87" i="1" s="1"/>
  <c r="D87" i="1"/>
  <c r="E87" i="1" s="1"/>
  <c r="G87" i="1" s="1"/>
  <c r="H87" i="1" s="1"/>
  <c r="N86" i="1"/>
  <c r="P86" i="1" s="1"/>
  <c r="I86" i="1"/>
  <c r="K86" i="1" s="1"/>
  <c r="D86" i="1"/>
  <c r="E86" i="1" s="1"/>
  <c r="G86" i="1" s="1"/>
  <c r="H86" i="1" s="1"/>
  <c r="N85" i="1"/>
  <c r="O85" i="1" s="1"/>
  <c r="Q85" i="1" s="1"/>
  <c r="R85" i="1" s="1"/>
  <c r="I85" i="1"/>
  <c r="J85" i="1" s="1"/>
  <c r="L85" i="1" s="1"/>
  <c r="M85" i="1" s="1"/>
  <c r="D85" i="1"/>
  <c r="F85" i="1" s="1"/>
  <c r="N84" i="1"/>
  <c r="P84" i="1" s="1"/>
  <c r="I84" i="1"/>
  <c r="J84" i="1" s="1"/>
  <c r="L84" i="1" s="1"/>
  <c r="M84" i="1" s="1"/>
  <c r="D84" i="1"/>
  <c r="F84" i="1" s="1"/>
  <c r="N83" i="1"/>
  <c r="P83" i="1" s="1"/>
  <c r="I83" i="1"/>
  <c r="J83" i="1" s="1"/>
  <c r="L83" i="1" s="1"/>
  <c r="M83" i="1" s="1"/>
  <c r="D83" i="1"/>
  <c r="F83" i="1" s="1"/>
  <c r="N82" i="1"/>
  <c r="O82" i="1" s="1"/>
  <c r="Q82" i="1" s="1"/>
  <c r="R82" i="1" s="1"/>
  <c r="I82" i="1"/>
  <c r="K82" i="1" s="1"/>
  <c r="D82" i="1"/>
  <c r="F82" i="1" s="1"/>
  <c r="N81" i="1"/>
  <c r="O81" i="1" s="1"/>
  <c r="Q81" i="1" s="1"/>
  <c r="R81" i="1" s="1"/>
  <c r="I81" i="1"/>
  <c r="K81" i="1" s="1"/>
  <c r="D81" i="1"/>
  <c r="F81" i="1" s="1"/>
  <c r="N80" i="1"/>
  <c r="O80" i="1" s="1"/>
  <c r="Q80" i="1" s="1"/>
  <c r="R80" i="1" s="1"/>
  <c r="I80" i="1"/>
  <c r="J80" i="1" s="1"/>
  <c r="L80" i="1" s="1"/>
  <c r="M80" i="1" s="1"/>
  <c r="D80" i="1"/>
  <c r="E80" i="1" s="1"/>
  <c r="G80" i="1" s="1"/>
  <c r="H80" i="1" s="1"/>
  <c r="N79" i="1"/>
  <c r="P79" i="1" s="1"/>
  <c r="I79" i="1"/>
  <c r="K79" i="1" s="1"/>
  <c r="D79" i="1"/>
  <c r="E79" i="1" s="1"/>
  <c r="G79" i="1" s="1"/>
  <c r="H79" i="1" s="1"/>
  <c r="N78" i="1"/>
  <c r="P78" i="1" s="1"/>
  <c r="I78" i="1"/>
  <c r="K78" i="1" s="1"/>
  <c r="D78" i="1"/>
  <c r="E78" i="1" s="1"/>
  <c r="G78" i="1" s="1"/>
  <c r="H78" i="1" s="1"/>
  <c r="N77" i="1"/>
  <c r="O77" i="1" s="1"/>
  <c r="Q77" i="1" s="1"/>
  <c r="R77" i="1" s="1"/>
  <c r="I77" i="1"/>
  <c r="J77" i="1" s="1"/>
  <c r="L77" i="1" s="1"/>
  <c r="M77" i="1" s="1"/>
  <c r="D77" i="1"/>
  <c r="F77" i="1" s="1"/>
  <c r="N76" i="1"/>
  <c r="P76" i="1" s="1"/>
  <c r="I76" i="1"/>
  <c r="J76" i="1" s="1"/>
  <c r="L76" i="1" s="1"/>
  <c r="M76" i="1" s="1"/>
  <c r="D76" i="1"/>
  <c r="F76" i="1" s="1"/>
  <c r="N75" i="1"/>
  <c r="P75" i="1" s="1"/>
  <c r="I75" i="1"/>
  <c r="K75" i="1" s="1"/>
  <c r="D75" i="1"/>
  <c r="E75" i="1" s="1"/>
  <c r="G75" i="1" s="1"/>
  <c r="H75" i="1" s="1"/>
  <c r="N74" i="1"/>
  <c r="P74" i="1" s="1"/>
  <c r="I74" i="1"/>
  <c r="K74" i="1" s="1"/>
  <c r="D74" i="1"/>
  <c r="F74" i="1" s="1"/>
  <c r="N73" i="1"/>
  <c r="P73" i="1" s="1"/>
  <c r="I73" i="1"/>
  <c r="K73" i="1" s="1"/>
  <c r="D73" i="1"/>
  <c r="F73" i="1" s="1"/>
  <c r="N72" i="1"/>
  <c r="P72" i="1" s="1"/>
  <c r="I72" i="1"/>
  <c r="J72" i="1" s="1"/>
  <c r="L72" i="1" s="1"/>
  <c r="M72" i="1" s="1"/>
  <c r="D72" i="1"/>
  <c r="F72" i="1" s="1"/>
  <c r="N71" i="1"/>
  <c r="P71" i="1" s="1"/>
  <c r="I71" i="1"/>
  <c r="K71" i="1" s="1"/>
  <c r="D71" i="1"/>
  <c r="F71" i="1" s="1"/>
  <c r="N70" i="1"/>
  <c r="P70" i="1" s="1"/>
  <c r="I70" i="1"/>
  <c r="K70" i="1" s="1"/>
  <c r="D70" i="1"/>
  <c r="F70" i="1" s="1"/>
  <c r="N69" i="1"/>
  <c r="P69" i="1" s="1"/>
  <c r="I69" i="1"/>
  <c r="K69" i="1" s="1"/>
  <c r="D69" i="1"/>
  <c r="F69" i="1" s="1"/>
  <c r="N68" i="1"/>
  <c r="P68" i="1" s="1"/>
  <c r="I68" i="1"/>
  <c r="J68" i="1" s="1"/>
  <c r="L68" i="1" s="1"/>
  <c r="M68" i="1" s="1"/>
  <c r="D68" i="1"/>
  <c r="F68" i="1" s="1"/>
  <c r="N67" i="1"/>
  <c r="P67" i="1" s="1"/>
  <c r="I67" i="1"/>
  <c r="K67" i="1" s="1"/>
  <c r="D67" i="1"/>
  <c r="F67" i="1" s="1"/>
  <c r="N66" i="1"/>
  <c r="P66" i="1" s="1"/>
  <c r="I66" i="1"/>
  <c r="K66" i="1" s="1"/>
  <c r="D66" i="1"/>
  <c r="F66" i="1" s="1"/>
  <c r="N65" i="1"/>
  <c r="I65" i="1"/>
  <c r="K65" i="1" s="1"/>
  <c r="D65" i="1"/>
  <c r="F65" i="1" s="1"/>
  <c r="N64" i="1"/>
  <c r="P64" i="1" s="1"/>
  <c r="I64" i="1"/>
  <c r="D64" i="1"/>
  <c r="F64" i="1" s="1"/>
  <c r="N63" i="1"/>
  <c r="P63" i="1" s="1"/>
  <c r="I63" i="1"/>
  <c r="K63" i="1" s="1"/>
  <c r="D63" i="1"/>
  <c r="F63" i="1" s="1"/>
  <c r="N62" i="1"/>
  <c r="P62" i="1" s="1"/>
  <c r="I62" i="1"/>
  <c r="K62" i="1" s="1"/>
  <c r="D62" i="1"/>
  <c r="E62" i="1" s="1"/>
  <c r="G62" i="1" s="1"/>
  <c r="H62" i="1" s="1"/>
  <c r="N61" i="1"/>
  <c r="P61" i="1" s="1"/>
  <c r="I61" i="1"/>
  <c r="J61" i="1" s="1"/>
  <c r="L61" i="1" s="1"/>
  <c r="M61" i="1" s="1"/>
  <c r="D61" i="1"/>
  <c r="F61" i="1" s="1"/>
  <c r="N60" i="1"/>
  <c r="P60" i="1" s="1"/>
  <c r="I60" i="1"/>
  <c r="J60" i="1" s="1"/>
  <c r="L60" i="1" s="1"/>
  <c r="M60" i="1" s="1"/>
  <c r="D60" i="1"/>
  <c r="F60" i="1" s="1"/>
  <c r="N59" i="1"/>
  <c r="P59" i="1" s="1"/>
  <c r="I59" i="1"/>
  <c r="J59" i="1" s="1"/>
  <c r="L59" i="1" s="1"/>
  <c r="M59" i="1" s="1"/>
  <c r="D59" i="1"/>
  <c r="E59" i="1" s="1"/>
  <c r="G59" i="1" s="1"/>
  <c r="H59" i="1" s="1"/>
  <c r="N58" i="1"/>
  <c r="O58" i="1" s="1"/>
  <c r="Q58" i="1" s="1"/>
  <c r="R58" i="1" s="1"/>
  <c r="I58" i="1"/>
  <c r="K58" i="1" s="1"/>
  <c r="D58" i="1"/>
  <c r="F58" i="1" s="1"/>
  <c r="N57" i="1"/>
  <c r="O57" i="1" s="1"/>
  <c r="Q57" i="1" s="1"/>
  <c r="R57" i="1" s="1"/>
  <c r="I57" i="1"/>
  <c r="K57" i="1" s="1"/>
  <c r="D57" i="1"/>
  <c r="F57" i="1" s="1"/>
  <c r="N56" i="1"/>
  <c r="O56" i="1" s="1"/>
  <c r="Q56" i="1" s="1"/>
  <c r="R56" i="1" s="1"/>
  <c r="I56" i="1"/>
  <c r="J56" i="1" s="1"/>
  <c r="L56" i="1" s="1"/>
  <c r="M56" i="1" s="1"/>
  <c r="D56" i="1"/>
  <c r="E56" i="1" s="1"/>
  <c r="G56" i="1" s="1"/>
  <c r="H56" i="1" s="1"/>
  <c r="N55" i="1"/>
  <c r="P55" i="1" s="1"/>
  <c r="I55" i="1"/>
  <c r="D55" i="1"/>
  <c r="E55" i="1" s="1"/>
  <c r="G55" i="1" s="1"/>
  <c r="H55" i="1" s="1"/>
  <c r="N54" i="1"/>
  <c r="P54" i="1" s="1"/>
  <c r="I54" i="1"/>
  <c r="K54" i="1" s="1"/>
  <c r="D54" i="1"/>
  <c r="F54" i="1" s="1"/>
  <c r="N53" i="1"/>
  <c r="O53" i="1" s="1"/>
  <c r="Q53" i="1" s="1"/>
  <c r="R53" i="1" s="1"/>
  <c r="I53" i="1"/>
  <c r="K53" i="1" s="1"/>
  <c r="D53" i="1"/>
  <c r="F53" i="1" s="1"/>
  <c r="N52" i="1"/>
  <c r="P52" i="1" s="1"/>
  <c r="I52" i="1"/>
  <c r="K52" i="1" s="1"/>
  <c r="D52" i="1"/>
  <c r="F52" i="1" s="1"/>
  <c r="N51" i="1"/>
  <c r="P51" i="1" s="1"/>
  <c r="I51" i="1"/>
  <c r="K51" i="1" s="1"/>
  <c r="D51" i="1"/>
  <c r="F51" i="1" s="1"/>
  <c r="N50" i="1"/>
  <c r="P50" i="1" s="1"/>
  <c r="I50" i="1"/>
  <c r="D50" i="1"/>
  <c r="F50" i="1" s="1"/>
  <c r="N49" i="1"/>
  <c r="P49" i="1" s="1"/>
  <c r="I49" i="1"/>
  <c r="K49" i="1" s="1"/>
  <c r="D49" i="1"/>
  <c r="F49" i="1" s="1"/>
  <c r="N48" i="1"/>
  <c r="P48" i="1" s="1"/>
  <c r="I48" i="1"/>
  <c r="K48" i="1" s="1"/>
  <c r="D48" i="1"/>
  <c r="F48" i="1" s="1"/>
  <c r="N47" i="1"/>
  <c r="I47" i="1"/>
  <c r="K47" i="1" s="1"/>
  <c r="D47" i="1"/>
  <c r="F47" i="1" s="1"/>
  <c r="N46" i="1"/>
  <c r="P46" i="1" s="1"/>
  <c r="I46" i="1"/>
  <c r="K46" i="1" s="1"/>
  <c r="D46" i="1"/>
  <c r="N45" i="1"/>
  <c r="P45" i="1" s="1"/>
  <c r="I45" i="1"/>
  <c r="D45" i="1"/>
  <c r="N44" i="1"/>
  <c r="P44" i="1" s="1"/>
  <c r="I44" i="1"/>
  <c r="J44" i="1" s="1"/>
  <c r="L44" i="1" s="1"/>
  <c r="M44" i="1" s="1"/>
  <c r="D44" i="1"/>
  <c r="F44" i="1" s="1"/>
  <c r="N43" i="1"/>
  <c r="P43" i="1" s="1"/>
  <c r="I43" i="1"/>
  <c r="K43" i="1" s="1"/>
  <c r="D43" i="1"/>
  <c r="F43" i="1" s="1"/>
  <c r="N42" i="1"/>
  <c r="P42" i="1" s="1"/>
  <c r="I42" i="1"/>
  <c r="D42" i="1"/>
  <c r="F42" i="1" s="1"/>
  <c r="N41" i="1"/>
  <c r="P41" i="1" s="1"/>
  <c r="I41" i="1"/>
  <c r="K41" i="1" s="1"/>
  <c r="D41" i="1"/>
  <c r="F41" i="1" s="1"/>
  <c r="N40" i="1"/>
  <c r="O40" i="1" s="1"/>
  <c r="Q40" i="1" s="1"/>
  <c r="R40" i="1" s="1"/>
  <c r="I40" i="1"/>
  <c r="K40" i="1" s="1"/>
  <c r="D40" i="1"/>
  <c r="E40" i="1" s="1"/>
  <c r="G40" i="1" s="1"/>
  <c r="H40" i="1" s="1"/>
  <c r="N39" i="1"/>
  <c r="I39" i="1"/>
  <c r="K39" i="1" s="1"/>
  <c r="D39" i="1"/>
  <c r="E39" i="1" s="1"/>
  <c r="G39" i="1" s="1"/>
  <c r="H39" i="1" s="1"/>
  <c r="N38" i="1"/>
  <c r="P38" i="1" s="1"/>
  <c r="I38" i="1"/>
  <c r="K38" i="1" s="1"/>
  <c r="D38" i="1"/>
  <c r="N37" i="1"/>
  <c r="O37" i="1" s="1"/>
  <c r="Q37" i="1" s="1"/>
  <c r="R37" i="1" s="1"/>
  <c r="I37" i="1"/>
  <c r="D37" i="1"/>
  <c r="F37" i="1" s="1"/>
  <c r="N36" i="1"/>
  <c r="P36" i="1" s="1"/>
  <c r="I36" i="1"/>
  <c r="D36" i="1"/>
  <c r="F36" i="1" s="1"/>
  <c r="N35" i="1"/>
  <c r="P35" i="1" s="1"/>
  <c r="I35" i="1"/>
  <c r="J35" i="1" s="1"/>
  <c r="L35" i="1" s="1"/>
  <c r="M35" i="1" s="1"/>
  <c r="D35" i="1"/>
  <c r="N34" i="1"/>
  <c r="O34" i="1" s="1"/>
  <c r="Q34" i="1" s="1"/>
  <c r="R34" i="1" s="1"/>
  <c r="I34" i="1"/>
  <c r="K34" i="1" s="1"/>
  <c r="D34" i="1"/>
  <c r="F34" i="1" s="1"/>
  <c r="N33" i="1"/>
  <c r="O33" i="1" s="1"/>
  <c r="Q33" i="1" s="1"/>
  <c r="R33" i="1" s="1"/>
  <c r="I33" i="1"/>
  <c r="K33" i="1" s="1"/>
  <c r="D33" i="1"/>
  <c r="F33" i="1" s="1"/>
  <c r="N32" i="1"/>
  <c r="P32" i="1" s="1"/>
  <c r="I32" i="1"/>
  <c r="J32" i="1" s="1"/>
  <c r="L32" i="1" s="1"/>
  <c r="M32" i="1" s="1"/>
  <c r="D32" i="1"/>
  <c r="E32" i="1" s="1"/>
  <c r="G32" i="1" s="1"/>
  <c r="H32" i="1" s="1"/>
  <c r="N31" i="1"/>
  <c r="P31" i="1" s="1"/>
  <c r="I31" i="1"/>
  <c r="K31" i="1" s="1"/>
  <c r="D31" i="1"/>
  <c r="E31" i="1" s="1"/>
  <c r="G31" i="1" s="1"/>
  <c r="H31" i="1" s="1"/>
  <c r="N30" i="1"/>
  <c r="P30" i="1" s="1"/>
  <c r="I30" i="1"/>
  <c r="K30" i="1" s="1"/>
  <c r="D30" i="1"/>
  <c r="E30" i="1" s="1"/>
  <c r="G30" i="1" s="1"/>
  <c r="H30" i="1" s="1"/>
  <c r="N29" i="1"/>
  <c r="P29" i="1" s="1"/>
  <c r="I29" i="1"/>
  <c r="J29" i="1" s="1"/>
  <c r="L29" i="1" s="1"/>
  <c r="M29" i="1" s="1"/>
  <c r="D29" i="1"/>
  <c r="F29" i="1" s="1"/>
  <c r="N28" i="1"/>
  <c r="I28" i="1"/>
  <c r="J28" i="1" s="1"/>
  <c r="L28" i="1" s="1"/>
  <c r="M28" i="1" s="1"/>
  <c r="D28" i="1"/>
  <c r="F28" i="1" s="1"/>
  <c r="N27" i="1"/>
  <c r="P27" i="1" s="1"/>
  <c r="I27" i="1"/>
  <c r="K27" i="1" s="1"/>
  <c r="D27" i="1"/>
  <c r="E27" i="1" s="1"/>
  <c r="G27" i="1" s="1"/>
  <c r="H27" i="1" s="1"/>
  <c r="N26" i="1"/>
  <c r="P26" i="1" s="1"/>
  <c r="I26" i="1"/>
  <c r="K26" i="1" s="1"/>
  <c r="D26" i="1"/>
  <c r="F26" i="1" s="1"/>
  <c r="N25" i="1"/>
  <c r="P25" i="1" s="1"/>
  <c r="I25" i="1"/>
  <c r="K25" i="1" s="1"/>
  <c r="D25" i="1"/>
  <c r="F25" i="1" s="1"/>
  <c r="N24" i="1"/>
  <c r="O24" i="1" s="1"/>
  <c r="Q24" i="1" s="1"/>
  <c r="R24" i="1" s="1"/>
  <c r="I24" i="1"/>
  <c r="K24" i="1" s="1"/>
  <c r="D24" i="1"/>
  <c r="F24" i="1" s="1"/>
  <c r="N23" i="1"/>
  <c r="P23" i="1" s="1"/>
  <c r="I23" i="1"/>
  <c r="D23" i="1"/>
  <c r="F23" i="1" s="1"/>
  <c r="N22" i="1"/>
  <c r="P22" i="1" s="1"/>
  <c r="I22" i="1"/>
  <c r="K22" i="1" s="1"/>
  <c r="D22" i="1"/>
  <c r="F22" i="1" s="1"/>
  <c r="N21" i="1"/>
  <c r="O21" i="1" s="1"/>
  <c r="Q21" i="1" s="1"/>
  <c r="R21" i="1" s="1"/>
  <c r="I21" i="1"/>
  <c r="J21" i="1" s="1"/>
  <c r="L21" i="1" s="1"/>
  <c r="M21" i="1" s="1"/>
  <c r="D21" i="1"/>
  <c r="N20" i="1"/>
  <c r="I20" i="1"/>
  <c r="K20" i="1" s="1"/>
  <c r="D20" i="1"/>
  <c r="F20" i="1" s="1"/>
  <c r="N19" i="1"/>
  <c r="P19" i="1" s="1"/>
  <c r="I19" i="1"/>
  <c r="K19" i="1" s="1"/>
  <c r="D19" i="1"/>
  <c r="E19" i="1" s="1"/>
  <c r="G19" i="1" s="1"/>
  <c r="H19" i="1" s="1"/>
  <c r="N18" i="1"/>
  <c r="I18" i="1"/>
  <c r="D18" i="1"/>
  <c r="F18" i="1" s="1"/>
  <c r="N17" i="1"/>
  <c r="O17" i="1" s="1"/>
  <c r="Q17" i="1" s="1"/>
  <c r="R17" i="1" s="1"/>
  <c r="I17" i="1"/>
  <c r="K17" i="1" s="1"/>
  <c r="D17" i="1"/>
  <c r="F17" i="1" s="1"/>
  <c r="N16" i="1"/>
  <c r="P16" i="1" s="1"/>
  <c r="I16" i="1"/>
  <c r="J16" i="1" s="1"/>
  <c r="L16" i="1" s="1"/>
  <c r="M16" i="1" s="1"/>
  <c r="D16" i="1"/>
  <c r="N15" i="1"/>
  <c r="P15" i="1" s="1"/>
  <c r="I15" i="1"/>
  <c r="K15" i="1" s="1"/>
  <c r="D15" i="1"/>
  <c r="E15" i="1" s="1"/>
  <c r="G15" i="1" s="1"/>
  <c r="H15" i="1" s="1"/>
  <c r="N14" i="1"/>
  <c r="P14" i="1" s="1"/>
  <c r="I14" i="1"/>
  <c r="K14" i="1" s="1"/>
  <c r="D14" i="1"/>
  <c r="E14" i="1" s="1"/>
  <c r="G14" i="1" s="1"/>
  <c r="H14" i="1" s="1"/>
  <c r="N13" i="1"/>
  <c r="P13" i="1" s="1"/>
  <c r="I13" i="1"/>
  <c r="J13" i="1" s="1"/>
  <c r="L13" i="1" s="1"/>
  <c r="M13" i="1" s="1"/>
  <c r="D13" i="1"/>
  <c r="F13" i="1" s="1"/>
  <c r="N12" i="1"/>
  <c r="P12" i="1" s="1"/>
  <c r="I12" i="1"/>
  <c r="K12" i="1" s="1"/>
  <c r="D12" i="1"/>
  <c r="F12" i="1" s="1"/>
  <c r="N11" i="1"/>
  <c r="P11" i="1" s="1"/>
  <c r="I11" i="1"/>
  <c r="K11" i="1" s="1"/>
  <c r="D11" i="1"/>
  <c r="F11" i="1" s="1"/>
  <c r="N10" i="1"/>
  <c r="O10" i="1" s="1"/>
  <c r="Q10" i="1" s="1"/>
  <c r="R10" i="1" s="1"/>
  <c r="I10" i="1"/>
  <c r="K10" i="1" s="1"/>
  <c r="D10" i="1"/>
  <c r="F10" i="1" s="1"/>
  <c r="N9" i="1"/>
  <c r="P9" i="1" s="1"/>
  <c r="I9" i="1"/>
  <c r="K9" i="1" s="1"/>
  <c r="D9" i="1"/>
  <c r="F9" i="1" s="1"/>
  <c r="I8" i="1"/>
  <c r="K8" i="1" s="1"/>
  <c r="D8" i="1"/>
  <c r="F8" i="1" s="1"/>
  <c r="I7" i="1"/>
  <c r="K7" i="1" s="1"/>
  <c r="D7" i="1"/>
  <c r="F7" i="1" s="1"/>
  <c r="I6" i="1"/>
  <c r="K6" i="1" s="1"/>
  <c r="D6" i="1"/>
  <c r="F6" i="1" s="1"/>
  <c r="D5" i="1"/>
  <c r="F5" i="1" s="1"/>
  <c r="D4" i="1"/>
  <c r="F4" i="1" s="1"/>
  <c r="F765" i="1" l="1"/>
  <c r="O1200" i="1"/>
  <c r="Q1200" i="1" s="1"/>
  <c r="R1200" i="1" s="1"/>
  <c r="E1204" i="1"/>
  <c r="G1204" i="1" s="1"/>
  <c r="H1204" i="1" s="1"/>
  <c r="O146" i="1"/>
  <c r="Q146" i="1" s="1"/>
  <c r="R146" i="1" s="1"/>
  <c r="O1124" i="1"/>
  <c r="Q1124" i="1" s="1"/>
  <c r="R1124" i="1" s="1"/>
  <c r="K686" i="1"/>
  <c r="F1027" i="1"/>
  <c r="P1131" i="1"/>
  <c r="E1142" i="1"/>
  <c r="G1142" i="1" s="1"/>
  <c r="H1142" i="1" s="1"/>
  <c r="F1143" i="1"/>
  <c r="E1144" i="1"/>
  <c r="G1144" i="1" s="1"/>
  <c r="H1144" i="1" s="1"/>
  <c r="O1147" i="1"/>
  <c r="Q1147" i="1" s="1"/>
  <c r="R1147" i="1" s="1"/>
  <c r="K1191" i="1"/>
  <c r="O1265" i="1"/>
  <c r="Q1265" i="1" s="1"/>
  <c r="K1261" i="1"/>
  <c r="P157" i="1"/>
  <c r="K577" i="1"/>
  <c r="F581" i="1"/>
  <c r="K1255" i="1"/>
  <c r="O1257" i="1"/>
  <c r="Q1257" i="1" s="1"/>
  <c r="R1257" i="1" s="1"/>
  <c r="E1260" i="1"/>
  <c r="G1260" i="1" s="1"/>
  <c r="H1260" i="1" s="1"/>
  <c r="P1266" i="1"/>
  <c r="P1263" i="1"/>
  <c r="P1262" i="1"/>
  <c r="K1262" i="1"/>
  <c r="P1264" i="1"/>
  <c r="K1263" i="1"/>
  <c r="F509" i="1"/>
  <c r="J758" i="1"/>
  <c r="L758" i="1" s="1"/>
  <c r="M758" i="1" s="1"/>
  <c r="K942" i="1"/>
  <c r="K1217" i="1"/>
  <c r="F785" i="1"/>
  <c r="J859" i="1"/>
  <c r="L859" i="1" s="1"/>
  <c r="M859" i="1" s="1"/>
  <c r="K892" i="1"/>
  <c r="F928" i="1"/>
  <c r="F929" i="1"/>
  <c r="O973" i="1"/>
  <c r="Q973" i="1" s="1"/>
  <c r="R973" i="1" s="1"/>
  <c r="P974" i="1"/>
  <c r="O1028" i="1"/>
  <c r="Q1028" i="1" s="1"/>
  <c r="R1028" i="1" s="1"/>
  <c r="E18" i="1"/>
  <c r="G18" i="1" s="1"/>
  <c r="H18" i="1" s="1"/>
  <c r="O36" i="1"/>
  <c r="Q36" i="1" s="1"/>
  <c r="R36" i="1" s="1"/>
  <c r="P37" i="1"/>
  <c r="J53" i="1"/>
  <c r="L53" i="1" s="1"/>
  <c r="M53" i="1" s="1"/>
  <c r="J291" i="1"/>
  <c r="L291" i="1" s="1"/>
  <c r="M291" i="1" s="1"/>
  <c r="F295" i="1"/>
  <c r="E296" i="1"/>
  <c r="G296" i="1" s="1"/>
  <c r="H296" i="1" s="1"/>
  <c r="P354" i="1"/>
  <c r="P355" i="1"/>
  <c r="E573" i="1"/>
  <c r="G573" i="1" s="1"/>
  <c r="H573" i="1" s="1"/>
  <c r="F625" i="1"/>
  <c r="E648" i="1"/>
  <c r="G648" i="1" s="1"/>
  <c r="H648" i="1" s="1"/>
  <c r="K666" i="1"/>
  <c r="O693" i="1"/>
  <c r="Q693" i="1" s="1"/>
  <c r="R693" i="1" s="1"/>
  <c r="E983" i="1"/>
  <c r="G983" i="1" s="1"/>
  <c r="H983" i="1" s="1"/>
  <c r="E984" i="1"/>
  <c r="G984" i="1" s="1"/>
  <c r="H984" i="1" s="1"/>
  <c r="O995" i="1"/>
  <c r="Q995" i="1" s="1"/>
  <c r="R995" i="1" s="1"/>
  <c r="J423" i="1"/>
  <c r="L423" i="1" s="1"/>
  <c r="M423" i="1" s="1"/>
  <c r="F637" i="1"/>
  <c r="F638" i="1"/>
  <c r="F784" i="1"/>
  <c r="J860" i="1"/>
  <c r="L860" i="1" s="1"/>
  <c r="M860" i="1" s="1"/>
  <c r="F209" i="1"/>
  <c r="J243" i="1"/>
  <c r="L243" i="1" s="1"/>
  <c r="M243" i="1" s="1"/>
  <c r="O253" i="1"/>
  <c r="Q253" i="1" s="1"/>
  <c r="R253" i="1" s="1"/>
  <c r="E307" i="1"/>
  <c r="G307" i="1" s="1"/>
  <c r="H307" i="1" s="1"/>
  <c r="F320" i="1"/>
  <c r="E321" i="1"/>
  <c r="G321" i="1" s="1"/>
  <c r="H321" i="1" s="1"/>
  <c r="O378" i="1"/>
  <c r="Q378" i="1" s="1"/>
  <c r="R378" i="1" s="1"/>
  <c r="O574" i="1"/>
  <c r="Q574" i="1" s="1"/>
  <c r="R574" i="1" s="1"/>
  <c r="E764" i="1"/>
  <c r="G764" i="1" s="1"/>
  <c r="H764" i="1" s="1"/>
  <c r="E7" i="1"/>
  <c r="G7" i="1" s="1"/>
  <c r="H7" i="1" s="1"/>
  <c r="E1172" i="1"/>
  <c r="G1172" i="1" s="1"/>
  <c r="H1172" i="1" s="1"/>
  <c r="E11" i="1"/>
  <c r="G11" i="1" s="1"/>
  <c r="H11" i="1" s="1"/>
  <c r="E13" i="1"/>
  <c r="G13" i="1" s="1"/>
  <c r="H13" i="1" s="1"/>
  <c r="F150" i="1"/>
  <c r="P573" i="1"/>
  <c r="K782" i="1"/>
  <c r="E9" i="1"/>
  <c r="G9" i="1" s="1"/>
  <c r="H9" i="1" s="1"/>
  <c r="J19" i="1"/>
  <c r="L19" i="1" s="1"/>
  <c r="M19" i="1" s="1"/>
  <c r="J20" i="1"/>
  <c r="L20" i="1" s="1"/>
  <c r="M20" i="1" s="1"/>
  <c r="J135" i="1"/>
  <c r="L135" i="1" s="1"/>
  <c r="M135" i="1" s="1"/>
  <c r="J391" i="1"/>
  <c r="L391" i="1" s="1"/>
  <c r="M391" i="1" s="1"/>
  <c r="J473" i="1"/>
  <c r="L473" i="1" s="1"/>
  <c r="M473" i="1" s="1"/>
  <c r="F501" i="1"/>
  <c r="J503" i="1"/>
  <c r="L503" i="1" s="1"/>
  <c r="M503" i="1" s="1"/>
  <c r="K504" i="1"/>
  <c r="O549" i="1"/>
  <c r="Q549" i="1" s="1"/>
  <c r="R549" i="1" s="1"/>
  <c r="O558" i="1"/>
  <c r="Q558" i="1" s="1"/>
  <c r="R558" i="1" s="1"/>
  <c r="P638" i="1"/>
  <c r="E683" i="1"/>
  <c r="G683" i="1" s="1"/>
  <c r="H683" i="1" s="1"/>
  <c r="F689" i="1"/>
  <c r="O742" i="1"/>
  <c r="Q742" i="1" s="1"/>
  <c r="R742" i="1" s="1"/>
  <c r="J746" i="1"/>
  <c r="L746" i="1" s="1"/>
  <c r="M746" i="1" s="1"/>
  <c r="O856" i="1"/>
  <c r="Q856" i="1" s="1"/>
  <c r="R856" i="1" s="1"/>
  <c r="E861" i="1"/>
  <c r="G861" i="1" s="1"/>
  <c r="H861" i="1" s="1"/>
  <c r="P931" i="1"/>
  <c r="E955" i="1"/>
  <c r="G955" i="1" s="1"/>
  <c r="H955" i="1" s="1"/>
  <c r="K998" i="1"/>
  <c r="E1056" i="1"/>
  <c r="G1056" i="1" s="1"/>
  <c r="H1056" i="1" s="1"/>
  <c r="O1149" i="1"/>
  <c r="Q1149" i="1" s="1"/>
  <c r="R1149" i="1" s="1"/>
  <c r="E1152" i="1"/>
  <c r="G1152" i="1" s="1"/>
  <c r="H1152" i="1" s="1"/>
  <c r="F1190" i="1"/>
  <c r="E26" i="1"/>
  <c r="G26" i="1" s="1"/>
  <c r="H26" i="1" s="1"/>
  <c r="E54" i="1"/>
  <c r="G54" i="1" s="1"/>
  <c r="H54" i="1" s="1"/>
  <c r="E95" i="1"/>
  <c r="G95" i="1" s="1"/>
  <c r="H95" i="1" s="1"/>
  <c r="P187" i="1"/>
  <c r="P217" i="1"/>
  <c r="K221" i="1"/>
  <c r="O541" i="1"/>
  <c r="Q541" i="1" s="1"/>
  <c r="R541" i="1" s="1"/>
  <c r="E548" i="1"/>
  <c r="G548" i="1" s="1"/>
  <c r="H548" i="1" s="1"/>
  <c r="E563" i="1"/>
  <c r="G563" i="1" s="1"/>
  <c r="H563" i="1" s="1"/>
  <c r="J569" i="1"/>
  <c r="L569" i="1" s="1"/>
  <c r="M569" i="1" s="1"/>
  <c r="J570" i="1"/>
  <c r="L570" i="1" s="1"/>
  <c r="M570" i="1" s="1"/>
  <c r="J575" i="1"/>
  <c r="L575" i="1" s="1"/>
  <c r="M575" i="1" s="1"/>
  <c r="F621" i="1"/>
  <c r="J706" i="1"/>
  <c r="L706" i="1" s="1"/>
  <c r="M706" i="1" s="1"/>
  <c r="E752" i="1"/>
  <c r="G752" i="1" s="1"/>
  <c r="H752" i="1" s="1"/>
  <c r="E753" i="1"/>
  <c r="G753" i="1" s="1"/>
  <c r="H753" i="1" s="1"/>
  <c r="E760" i="1"/>
  <c r="G760" i="1" s="1"/>
  <c r="H760" i="1" s="1"/>
  <c r="E776" i="1"/>
  <c r="G776" i="1" s="1"/>
  <c r="H776" i="1" s="1"/>
  <c r="F805" i="1"/>
  <c r="E826" i="1"/>
  <c r="G826" i="1" s="1"/>
  <c r="H826" i="1" s="1"/>
  <c r="J1009" i="1"/>
  <c r="L1009" i="1" s="1"/>
  <c r="M1009" i="1" s="1"/>
  <c r="F1017" i="1"/>
  <c r="E1028" i="1"/>
  <c r="G1028" i="1" s="1"/>
  <c r="H1028" i="1" s="1"/>
  <c r="K1243" i="1"/>
  <c r="K1244" i="1"/>
  <c r="F1252" i="1"/>
  <c r="E1198" i="1"/>
  <c r="G1198" i="1" s="1"/>
  <c r="H1198" i="1" s="1"/>
  <c r="K941" i="1"/>
  <c r="K1161" i="1"/>
  <c r="E85" i="1"/>
  <c r="G85" i="1" s="1"/>
  <c r="H85" i="1" s="1"/>
  <c r="K120" i="1"/>
  <c r="O144" i="1"/>
  <c r="Q144" i="1" s="1"/>
  <c r="R144" i="1" s="1"/>
  <c r="E288" i="1"/>
  <c r="G288" i="1" s="1"/>
  <c r="H288" i="1" s="1"/>
  <c r="P339" i="1"/>
  <c r="K388" i="1"/>
  <c r="K389" i="1"/>
  <c r="F398" i="1"/>
  <c r="F415" i="1"/>
  <c r="O422" i="1"/>
  <c r="Q422" i="1" s="1"/>
  <c r="R422" i="1" s="1"/>
  <c r="P453" i="1"/>
  <c r="E460" i="1"/>
  <c r="G460" i="1" s="1"/>
  <c r="H460" i="1" s="1"/>
  <c r="F469" i="1"/>
  <c r="F470" i="1"/>
  <c r="F476" i="1"/>
  <c r="F485" i="1"/>
  <c r="E486" i="1"/>
  <c r="G486" i="1" s="1"/>
  <c r="H486" i="1" s="1"/>
  <c r="P504" i="1"/>
  <c r="O514" i="1"/>
  <c r="Q514" i="1" s="1"/>
  <c r="R514" i="1" s="1"/>
  <c r="E531" i="1"/>
  <c r="G531" i="1" s="1"/>
  <c r="H531" i="1" s="1"/>
  <c r="O538" i="1"/>
  <c r="Q538" i="1" s="1"/>
  <c r="R538" i="1" s="1"/>
  <c r="J549" i="1"/>
  <c r="L549" i="1" s="1"/>
  <c r="M549" i="1" s="1"/>
  <c r="E550" i="1"/>
  <c r="G550" i="1" s="1"/>
  <c r="H550" i="1" s="1"/>
  <c r="O562" i="1"/>
  <c r="Q562" i="1" s="1"/>
  <c r="R562" i="1" s="1"/>
  <c r="O594" i="1"/>
  <c r="Q594" i="1" s="1"/>
  <c r="R594" i="1" s="1"/>
  <c r="P595" i="1"/>
  <c r="J601" i="1"/>
  <c r="L601" i="1" s="1"/>
  <c r="M601" i="1" s="1"/>
  <c r="J609" i="1"/>
  <c r="L609" i="1" s="1"/>
  <c r="M609" i="1" s="1"/>
  <c r="P615" i="1"/>
  <c r="P616" i="1"/>
  <c r="F630" i="1"/>
  <c r="O650" i="1"/>
  <c r="Q650" i="1" s="1"/>
  <c r="R650" i="1" s="1"/>
  <c r="J682" i="1"/>
  <c r="L682" i="1" s="1"/>
  <c r="M682" i="1" s="1"/>
  <c r="P696" i="1"/>
  <c r="J729" i="1"/>
  <c r="L729" i="1" s="1"/>
  <c r="M729" i="1" s="1"/>
  <c r="J734" i="1"/>
  <c r="L734" i="1" s="1"/>
  <c r="M734" i="1" s="1"/>
  <c r="F749" i="1"/>
  <c r="O772" i="1"/>
  <c r="Q772" i="1" s="1"/>
  <c r="R772" i="1" s="1"/>
  <c r="K783" i="1"/>
  <c r="K794" i="1"/>
  <c r="J797" i="1"/>
  <c r="L797" i="1" s="1"/>
  <c r="M797" i="1" s="1"/>
  <c r="E816" i="1"/>
  <c r="G816" i="1" s="1"/>
  <c r="H816" i="1" s="1"/>
  <c r="J882" i="1"/>
  <c r="L882" i="1" s="1"/>
  <c r="M882" i="1" s="1"/>
  <c r="P903" i="1"/>
  <c r="F948" i="1"/>
  <c r="E963" i="1"/>
  <c r="G963" i="1" s="1"/>
  <c r="H963" i="1" s="1"/>
  <c r="E964" i="1"/>
  <c r="G964" i="1" s="1"/>
  <c r="H964" i="1" s="1"/>
  <c r="K966" i="1"/>
  <c r="P978" i="1"/>
  <c r="P1022" i="1"/>
  <c r="O1057" i="1"/>
  <c r="Q1057" i="1" s="1"/>
  <c r="R1057" i="1" s="1"/>
  <c r="O1066" i="1"/>
  <c r="Q1066" i="1" s="1"/>
  <c r="R1066" i="1" s="1"/>
  <c r="E1088" i="1"/>
  <c r="G1088" i="1" s="1"/>
  <c r="H1088" i="1" s="1"/>
  <c r="O1094" i="1"/>
  <c r="Q1094" i="1" s="1"/>
  <c r="R1094" i="1" s="1"/>
  <c r="E1098" i="1"/>
  <c r="G1098" i="1" s="1"/>
  <c r="H1098" i="1" s="1"/>
  <c r="J1117" i="1"/>
  <c r="L1117" i="1" s="1"/>
  <c r="M1117" i="1" s="1"/>
  <c r="O1166" i="1"/>
  <c r="Q1166" i="1" s="1"/>
  <c r="R1166" i="1" s="1"/>
  <c r="E1169" i="1"/>
  <c r="G1169" i="1" s="1"/>
  <c r="H1169" i="1" s="1"/>
  <c r="K1209" i="1"/>
  <c r="E1234" i="1"/>
  <c r="G1234" i="1" s="1"/>
  <c r="H1234" i="1" s="1"/>
  <c r="K1240" i="1"/>
  <c r="O1248" i="1"/>
  <c r="Q1248" i="1" s="1"/>
  <c r="R1248" i="1" s="1"/>
  <c r="J1252" i="1"/>
  <c r="L1252" i="1" s="1"/>
  <c r="M1252" i="1" s="1"/>
  <c r="F287" i="1"/>
  <c r="F305" i="1"/>
  <c r="P24" i="1"/>
  <c r="P121" i="1"/>
  <c r="E238" i="1"/>
  <c r="G238" i="1" s="1"/>
  <c r="H238" i="1" s="1"/>
  <c r="K278" i="1"/>
  <c r="O301" i="1"/>
  <c r="Q301" i="1" s="1"/>
  <c r="R301" i="1" s="1"/>
  <c r="E371" i="1"/>
  <c r="G371" i="1" s="1"/>
  <c r="H371" i="1" s="1"/>
  <c r="P374" i="1"/>
  <c r="E525" i="1"/>
  <c r="G525" i="1" s="1"/>
  <c r="H525" i="1" s="1"/>
  <c r="O548" i="1"/>
  <c r="Q548" i="1" s="1"/>
  <c r="R548" i="1" s="1"/>
  <c r="E597" i="1"/>
  <c r="G597" i="1" s="1"/>
  <c r="H597" i="1" s="1"/>
  <c r="P600" i="1"/>
  <c r="J602" i="1"/>
  <c r="L602" i="1" s="1"/>
  <c r="M602" i="1" s="1"/>
  <c r="K603" i="1"/>
  <c r="O626" i="1"/>
  <c r="Q626" i="1" s="1"/>
  <c r="R626" i="1" s="1"/>
  <c r="K665" i="1"/>
  <c r="E675" i="1"/>
  <c r="G675" i="1" s="1"/>
  <c r="H675" i="1" s="1"/>
  <c r="P795" i="1"/>
  <c r="P796" i="1"/>
  <c r="P799" i="1"/>
  <c r="O844" i="1"/>
  <c r="Q844" i="1" s="1"/>
  <c r="R844" i="1" s="1"/>
  <c r="E879" i="1"/>
  <c r="G879" i="1" s="1"/>
  <c r="H879" i="1" s="1"/>
  <c r="P900" i="1"/>
  <c r="F903" i="1"/>
  <c r="P955" i="1"/>
  <c r="K1005" i="1"/>
  <c r="O1038" i="1"/>
  <c r="Q1038" i="1" s="1"/>
  <c r="R1038" i="1" s="1"/>
  <c r="E1076" i="1"/>
  <c r="G1076" i="1" s="1"/>
  <c r="H1076" i="1" s="1"/>
  <c r="K1078" i="1"/>
  <c r="O1084" i="1"/>
  <c r="Q1084" i="1" s="1"/>
  <c r="R1084" i="1" s="1"/>
  <c r="P1091" i="1"/>
  <c r="O1092" i="1"/>
  <c r="Q1092" i="1" s="1"/>
  <c r="R1092" i="1" s="1"/>
  <c r="E1106" i="1"/>
  <c r="G1106" i="1" s="1"/>
  <c r="H1106" i="1" s="1"/>
  <c r="J1147" i="1"/>
  <c r="L1147" i="1" s="1"/>
  <c r="M1147" i="1" s="1"/>
  <c r="K1156" i="1"/>
  <c r="K1163" i="1"/>
  <c r="E1193" i="1"/>
  <c r="G1193" i="1" s="1"/>
  <c r="H1193" i="1" s="1"/>
  <c r="O1214" i="1"/>
  <c r="Q1214" i="1" s="1"/>
  <c r="R1214" i="1" s="1"/>
  <c r="P1224" i="1"/>
  <c r="O1249" i="1"/>
  <c r="Q1249" i="1" s="1"/>
  <c r="R1249" i="1" s="1"/>
  <c r="K554" i="1"/>
  <c r="J554" i="1"/>
  <c r="L554" i="1" s="1"/>
  <c r="M554" i="1" s="1"/>
  <c r="P677" i="1"/>
  <c r="O677" i="1"/>
  <c r="Q677" i="1" s="1"/>
  <c r="R677" i="1" s="1"/>
  <c r="F884" i="1"/>
  <c r="E884" i="1"/>
  <c r="G884" i="1" s="1"/>
  <c r="H884" i="1" s="1"/>
  <c r="P949" i="1"/>
  <c r="O949" i="1"/>
  <c r="Q949" i="1" s="1"/>
  <c r="R949" i="1" s="1"/>
  <c r="O29" i="1"/>
  <c r="Q29" i="1" s="1"/>
  <c r="R29" i="1" s="1"/>
  <c r="F32" i="1"/>
  <c r="K68" i="1"/>
  <c r="K80" i="1"/>
  <c r="P101" i="1"/>
  <c r="E183" i="1"/>
  <c r="G183" i="1" s="1"/>
  <c r="H183" i="1" s="1"/>
  <c r="E184" i="1"/>
  <c r="G184" i="1" s="1"/>
  <c r="H184" i="1" s="1"/>
  <c r="E185" i="1"/>
  <c r="G185" i="1" s="1"/>
  <c r="H185" i="1" s="1"/>
  <c r="E187" i="1"/>
  <c r="G187" i="1" s="1"/>
  <c r="H187" i="1" s="1"/>
  <c r="E207" i="1"/>
  <c r="G207" i="1" s="1"/>
  <c r="H207" i="1" s="1"/>
  <c r="J224" i="1"/>
  <c r="L224" i="1" s="1"/>
  <c r="M224" i="1" s="1"/>
  <c r="O232" i="1"/>
  <c r="Q232" i="1" s="1"/>
  <c r="R232" i="1" s="1"/>
  <c r="P240" i="1"/>
  <c r="P241" i="1"/>
  <c r="E275" i="1"/>
  <c r="G275" i="1" s="1"/>
  <c r="H275" i="1" s="1"/>
  <c r="P283" i="1"/>
  <c r="O312" i="1"/>
  <c r="Q312" i="1" s="1"/>
  <c r="R312" i="1" s="1"/>
  <c r="F344" i="1"/>
  <c r="E345" i="1"/>
  <c r="G345" i="1" s="1"/>
  <c r="H345" i="1" s="1"/>
  <c r="P362" i="1"/>
  <c r="O363" i="1"/>
  <c r="Q363" i="1" s="1"/>
  <c r="R363" i="1" s="1"/>
  <c r="O382" i="1"/>
  <c r="Q382" i="1" s="1"/>
  <c r="R382" i="1" s="1"/>
  <c r="P382" i="1"/>
  <c r="K418" i="1"/>
  <c r="J418" i="1"/>
  <c r="L418" i="1" s="1"/>
  <c r="M418" i="1" s="1"/>
  <c r="K479" i="1"/>
  <c r="J479" i="1"/>
  <c r="L479" i="1" s="1"/>
  <c r="M479" i="1" s="1"/>
  <c r="E492" i="1"/>
  <c r="G492" i="1" s="1"/>
  <c r="H492" i="1" s="1"/>
  <c r="F492" i="1"/>
  <c r="F533" i="1"/>
  <c r="E533" i="1"/>
  <c r="G533" i="1" s="1"/>
  <c r="H533" i="1" s="1"/>
  <c r="J553" i="1"/>
  <c r="L553" i="1" s="1"/>
  <c r="M553" i="1" s="1"/>
  <c r="K553" i="1"/>
  <c r="J622" i="1"/>
  <c r="L622" i="1" s="1"/>
  <c r="M622" i="1" s="1"/>
  <c r="K622" i="1"/>
  <c r="O667" i="1"/>
  <c r="Q667" i="1" s="1"/>
  <c r="R667" i="1" s="1"/>
  <c r="P667" i="1"/>
  <c r="P719" i="1"/>
  <c r="O719" i="1"/>
  <c r="Q719" i="1" s="1"/>
  <c r="R719" i="1" s="1"/>
  <c r="F730" i="1"/>
  <c r="E730" i="1"/>
  <c r="G730" i="1" s="1"/>
  <c r="H730" i="1" s="1"/>
  <c r="J773" i="1"/>
  <c r="L773" i="1" s="1"/>
  <c r="M773" i="1" s="1"/>
  <c r="K773" i="1"/>
  <c r="J806" i="1"/>
  <c r="L806" i="1" s="1"/>
  <c r="M806" i="1" s="1"/>
  <c r="K806" i="1"/>
  <c r="F822" i="1"/>
  <c r="E822" i="1"/>
  <c r="G822" i="1" s="1"/>
  <c r="H822" i="1" s="1"/>
  <c r="O847" i="1"/>
  <c r="Q847" i="1" s="1"/>
  <c r="R847" i="1" s="1"/>
  <c r="P847" i="1"/>
  <c r="F900" i="1"/>
  <c r="E900" i="1"/>
  <c r="G900" i="1" s="1"/>
  <c r="H900" i="1" s="1"/>
  <c r="K961" i="1"/>
  <c r="J961" i="1"/>
  <c r="L961" i="1" s="1"/>
  <c r="M961" i="1" s="1"/>
  <c r="F1012" i="1"/>
  <c r="E1012" i="1"/>
  <c r="G1012" i="1" s="1"/>
  <c r="H1012" i="1" s="1"/>
  <c r="O1059" i="1"/>
  <c r="Q1059" i="1" s="1"/>
  <c r="R1059" i="1" s="1"/>
  <c r="P1059" i="1"/>
  <c r="F1074" i="1"/>
  <c r="E1074" i="1"/>
  <c r="G1074" i="1" s="1"/>
  <c r="H1074" i="1" s="1"/>
  <c r="F1084" i="1"/>
  <c r="E1084" i="1"/>
  <c r="G1084" i="1" s="1"/>
  <c r="H1084" i="1" s="1"/>
  <c r="P1146" i="1"/>
  <c r="O1146" i="1"/>
  <c r="Q1146" i="1" s="1"/>
  <c r="R1146" i="1" s="1"/>
  <c r="O1155" i="1"/>
  <c r="Q1155" i="1" s="1"/>
  <c r="R1155" i="1" s="1"/>
  <c r="P1155" i="1"/>
  <c r="K1211" i="1"/>
  <c r="J1211" i="1"/>
  <c r="L1211" i="1" s="1"/>
  <c r="M1211" i="1" s="1"/>
  <c r="K749" i="1"/>
  <c r="J749" i="1"/>
  <c r="L749" i="1" s="1"/>
  <c r="M749" i="1" s="1"/>
  <c r="F778" i="1"/>
  <c r="E778" i="1"/>
  <c r="G778" i="1" s="1"/>
  <c r="H778" i="1" s="1"/>
  <c r="F1182" i="1"/>
  <c r="E1182" i="1"/>
  <c r="G1182" i="1" s="1"/>
  <c r="H1182" i="1" s="1"/>
  <c r="E29" i="1"/>
  <c r="G29" i="1" s="1"/>
  <c r="H29" i="1" s="1"/>
  <c r="K72" i="1"/>
  <c r="O74" i="1"/>
  <c r="Q74" i="1" s="1"/>
  <c r="R74" i="1" s="1"/>
  <c r="F88" i="1"/>
  <c r="E130" i="1"/>
  <c r="G130" i="1" s="1"/>
  <c r="H130" i="1" s="1"/>
  <c r="E192" i="1"/>
  <c r="G192" i="1" s="1"/>
  <c r="H192" i="1" s="1"/>
  <c r="F201" i="1"/>
  <c r="F231" i="1"/>
  <c r="E232" i="1"/>
  <c r="G232" i="1" s="1"/>
  <c r="H232" i="1" s="1"/>
  <c r="J236" i="1"/>
  <c r="L236" i="1" s="1"/>
  <c r="M236" i="1" s="1"/>
  <c r="J262" i="1"/>
  <c r="L262" i="1" s="1"/>
  <c r="M262" i="1" s="1"/>
  <c r="E291" i="1"/>
  <c r="G291" i="1" s="1"/>
  <c r="H291" i="1" s="1"/>
  <c r="K300" i="1"/>
  <c r="J301" i="1"/>
  <c r="L301" i="1" s="1"/>
  <c r="M301" i="1" s="1"/>
  <c r="E302" i="1"/>
  <c r="G302" i="1" s="1"/>
  <c r="H302" i="1" s="1"/>
  <c r="P330" i="1"/>
  <c r="O331" i="1"/>
  <c r="Q331" i="1" s="1"/>
  <c r="R331" i="1" s="1"/>
  <c r="J408" i="1"/>
  <c r="L408" i="1" s="1"/>
  <c r="M408" i="1" s="1"/>
  <c r="K408" i="1"/>
  <c r="P525" i="1"/>
  <c r="O525" i="1"/>
  <c r="Q525" i="1" s="1"/>
  <c r="R525" i="1" s="1"/>
  <c r="P586" i="1"/>
  <c r="O586" i="1"/>
  <c r="Q586" i="1" s="1"/>
  <c r="R586" i="1" s="1"/>
  <c r="E661" i="1"/>
  <c r="G661" i="1" s="1"/>
  <c r="H661" i="1" s="1"/>
  <c r="F661" i="1"/>
  <c r="E693" i="1"/>
  <c r="G693" i="1" s="1"/>
  <c r="H693" i="1" s="1"/>
  <c r="F693" i="1"/>
  <c r="J725" i="1"/>
  <c r="L725" i="1" s="1"/>
  <c r="M725" i="1" s="1"/>
  <c r="K725" i="1"/>
  <c r="J934" i="1"/>
  <c r="L934" i="1" s="1"/>
  <c r="M934" i="1" s="1"/>
  <c r="K934" i="1"/>
  <c r="F1001" i="1"/>
  <c r="E1001" i="1"/>
  <c r="G1001" i="1" s="1"/>
  <c r="H1001" i="1" s="1"/>
  <c r="K1034" i="1"/>
  <c r="J1034" i="1"/>
  <c r="L1034" i="1" s="1"/>
  <c r="M1034" i="1" s="1"/>
  <c r="O1052" i="1"/>
  <c r="Q1052" i="1" s="1"/>
  <c r="R1052" i="1" s="1"/>
  <c r="P1052" i="1"/>
  <c r="F1069" i="1"/>
  <c r="E1069" i="1"/>
  <c r="G1069" i="1" s="1"/>
  <c r="H1069" i="1" s="1"/>
  <c r="P1081" i="1"/>
  <c r="O1081" i="1"/>
  <c r="Q1081" i="1" s="1"/>
  <c r="R1081" i="1" s="1"/>
  <c r="K1141" i="1"/>
  <c r="J1141" i="1"/>
  <c r="L1141" i="1" s="1"/>
  <c r="M1141" i="1" s="1"/>
  <c r="O1174" i="1"/>
  <c r="Q1174" i="1" s="1"/>
  <c r="R1174" i="1" s="1"/>
  <c r="P1174" i="1"/>
  <c r="O1182" i="1"/>
  <c r="Q1182" i="1" s="1"/>
  <c r="R1182" i="1" s="1"/>
  <c r="P1182" i="1"/>
  <c r="E1219" i="1"/>
  <c r="G1219" i="1" s="1"/>
  <c r="H1219" i="1" s="1"/>
  <c r="F1219" i="1"/>
  <c r="E1239" i="1"/>
  <c r="G1239" i="1" s="1"/>
  <c r="H1239" i="1" s="1"/>
  <c r="F1239" i="1"/>
  <c r="P394" i="1"/>
  <c r="O394" i="1"/>
  <c r="Q394" i="1" s="1"/>
  <c r="R394" i="1" s="1"/>
  <c r="O420" i="1"/>
  <c r="Q420" i="1" s="1"/>
  <c r="R420" i="1" s="1"/>
  <c r="P420" i="1"/>
  <c r="E606" i="1"/>
  <c r="G606" i="1" s="1"/>
  <c r="H606" i="1" s="1"/>
  <c r="F606" i="1"/>
  <c r="J807" i="1"/>
  <c r="L807" i="1" s="1"/>
  <c r="M807" i="1" s="1"/>
  <c r="K807" i="1"/>
  <c r="F837" i="1"/>
  <c r="E837" i="1"/>
  <c r="G837" i="1" s="1"/>
  <c r="H837" i="1" s="1"/>
  <c r="P852" i="1"/>
  <c r="O852" i="1"/>
  <c r="Q852" i="1" s="1"/>
  <c r="R852" i="1" s="1"/>
  <c r="F1048" i="1"/>
  <c r="E1048" i="1"/>
  <c r="G1048" i="1" s="1"/>
  <c r="H1048" i="1" s="1"/>
  <c r="P1079" i="1"/>
  <c r="O1079" i="1"/>
  <c r="Q1079" i="1" s="1"/>
  <c r="R1079" i="1" s="1"/>
  <c r="F1226" i="1"/>
  <c r="E1226" i="1"/>
  <c r="G1226" i="1" s="1"/>
  <c r="H1226" i="1" s="1"/>
  <c r="F406" i="1"/>
  <c r="E406" i="1"/>
  <c r="G406" i="1" s="1"/>
  <c r="H406" i="1" s="1"/>
  <c r="P543" i="1"/>
  <c r="O543" i="1"/>
  <c r="Q543" i="1" s="1"/>
  <c r="R543" i="1" s="1"/>
  <c r="F570" i="1"/>
  <c r="E570" i="1"/>
  <c r="G570" i="1" s="1"/>
  <c r="H570" i="1" s="1"/>
  <c r="F656" i="1"/>
  <c r="E656" i="1"/>
  <c r="G656" i="1" s="1"/>
  <c r="H656" i="1" s="1"/>
  <c r="F692" i="1"/>
  <c r="E692" i="1"/>
  <c r="G692" i="1" s="1"/>
  <c r="H692" i="1" s="1"/>
  <c r="K766" i="1"/>
  <c r="J766" i="1"/>
  <c r="L766" i="1" s="1"/>
  <c r="M766" i="1" s="1"/>
  <c r="K789" i="1"/>
  <c r="J789" i="1"/>
  <c r="L789" i="1" s="1"/>
  <c r="M789" i="1" s="1"/>
  <c r="P818" i="1"/>
  <c r="O818" i="1"/>
  <c r="Q818" i="1" s="1"/>
  <c r="R818" i="1" s="1"/>
  <c r="E830" i="1"/>
  <c r="G830" i="1" s="1"/>
  <c r="H830" i="1" s="1"/>
  <c r="F830" i="1"/>
  <c r="F838" i="1"/>
  <c r="E838" i="1"/>
  <c r="G838" i="1" s="1"/>
  <c r="H838" i="1" s="1"/>
  <c r="K890" i="1"/>
  <c r="J890" i="1"/>
  <c r="L890" i="1" s="1"/>
  <c r="M890" i="1" s="1"/>
  <c r="F952" i="1"/>
  <c r="E952" i="1"/>
  <c r="G952" i="1" s="1"/>
  <c r="H952" i="1" s="1"/>
  <c r="K1033" i="1"/>
  <c r="J1033" i="1"/>
  <c r="L1033" i="1" s="1"/>
  <c r="M1033" i="1" s="1"/>
  <c r="F1124" i="1"/>
  <c r="E1124" i="1"/>
  <c r="G1124" i="1" s="1"/>
  <c r="H1124" i="1" s="1"/>
  <c r="J1140" i="1"/>
  <c r="L1140" i="1" s="1"/>
  <c r="M1140" i="1" s="1"/>
  <c r="K1140" i="1"/>
  <c r="O470" i="1"/>
  <c r="Q470" i="1" s="1"/>
  <c r="R470" i="1" s="1"/>
  <c r="K475" i="1"/>
  <c r="K496" i="1"/>
  <c r="J515" i="1"/>
  <c r="L515" i="1" s="1"/>
  <c r="M515" i="1" s="1"/>
  <c r="E536" i="1"/>
  <c r="G536" i="1" s="1"/>
  <c r="H536" i="1" s="1"/>
  <c r="O546" i="1"/>
  <c r="Q546" i="1" s="1"/>
  <c r="R546" i="1" s="1"/>
  <c r="J632" i="1"/>
  <c r="L632" i="1" s="1"/>
  <c r="M632" i="1" s="1"/>
  <c r="F721" i="1"/>
  <c r="K1155" i="1"/>
  <c r="F1164" i="1"/>
  <c r="J1169" i="1"/>
  <c r="L1169" i="1" s="1"/>
  <c r="M1169" i="1" s="1"/>
  <c r="O1190" i="1"/>
  <c r="Q1190" i="1" s="1"/>
  <c r="R1190" i="1" s="1"/>
  <c r="P1193" i="1"/>
  <c r="E1206" i="1"/>
  <c r="G1206" i="1" s="1"/>
  <c r="H1206" i="1" s="1"/>
  <c r="P1216" i="1"/>
  <c r="P1220" i="1"/>
  <c r="K1260" i="1"/>
  <c r="P619" i="1"/>
  <c r="O621" i="1"/>
  <c r="Q621" i="1" s="1"/>
  <c r="R621" i="1" s="1"/>
  <c r="J835" i="1"/>
  <c r="L835" i="1" s="1"/>
  <c r="M835" i="1" s="1"/>
  <c r="K836" i="1"/>
  <c r="O873" i="1"/>
  <c r="Q873" i="1" s="1"/>
  <c r="R873" i="1" s="1"/>
  <c r="O879" i="1"/>
  <c r="Q879" i="1" s="1"/>
  <c r="R879" i="1" s="1"/>
  <c r="K899" i="1"/>
  <c r="J920" i="1"/>
  <c r="L920" i="1" s="1"/>
  <c r="M920" i="1" s="1"/>
  <c r="J1000" i="1"/>
  <c r="L1000" i="1" s="1"/>
  <c r="M1000" i="1" s="1"/>
  <c r="O1014" i="1"/>
  <c r="Q1014" i="1" s="1"/>
  <c r="R1014" i="1" s="1"/>
  <c r="J1068" i="1"/>
  <c r="L1068" i="1" s="1"/>
  <c r="M1068" i="1" s="1"/>
  <c r="J1071" i="1"/>
  <c r="L1071" i="1" s="1"/>
  <c r="M1071" i="1" s="1"/>
  <c r="J1073" i="1"/>
  <c r="L1073" i="1" s="1"/>
  <c r="M1073" i="1" s="1"/>
  <c r="F1081" i="1"/>
  <c r="J1119" i="1"/>
  <c r="L1119" i="1" s="1"/>
  <c r="M1119" i="1" s="1"/>
  <c r="E1129" i="1"/>
  <c r="G1129" i="1" s="1"/>
  <c r="H1129" i="1" s="1"/>
  <c r="P1134" i="1"/>
  <c r="E1137" i="1"/>
  <c r="G1137" i="1" s="1"/>
  <c r="H1137" i="1" s="1"/>
  <c r="F1180" i="1"/>
  <c r="E123" i="1"/>
  <c r="G123" i="1" s="1"/>
  <c r="H123" i="1" s="1"/>
  <c r="F123" i="1"/>
  <c r="K138" i="1"/>
  <c r="J138" i="1"/>
  <c r="L138" i="1" s="1"/>
  <c r="M138" i="1" s="1"/>
  <c r="F243" i="1"/>
  <c r="E243" i="1"/>
  <c r="G243" i="1" s="1"/>
  <c r="H243" i="1" s="1"/>
  <c r="F254" i="1"/>
  <c r="E254" i="1"/>
  <c r="G254" i="1" s="1"/>
  <c r="H254" i="1" s="1"/>
  <c r="P323" i="1"/>
  <c r="O323" i="1"/>
  <c r="Q323" i="1" s="1"/>
  <c r="R323" i="1" s="1"/>
  <c r="E361" i="1"/>
  <c r="G361" i="1" s="1"/>
  <c r="H361" i="1" s="1"/>
  <c r="F361" i="1"/>
  <c r="K560" i="1"/>
  <c r="J560" i="1"/>
  <c r="L560" i="1" s="1"/>
  <c r="M560" i="1" s="1"/>
  <c r="K598" i="1"/>
  <c r="J598" i="1"/>
  <c r="L598" i="1" s="1"/>
  <c r="M598" i="1" s="1"/>
  <c r="K621" i="1"/>
  <c r="J621" i="1"/>
  <c r="L621" i="1" s="1"/>
  <c r="M621" i="1" s="1"/>
  <c r="J626" i="1"/>
  <c r="L626" i="1" s="1"/>
  <c r="M626" i="1" s="1"/>
  <c r="K626" i="1"/>
  <c r="P632" i="1"/>
  <c r="O632" i="1"/>
  <c r="Q632" i="1" s="1"/>
  <c r="R632" i="1" s="1"/>
  <c r="O654" i="1"/>
  <c r="Q654" i="1" s="1"/>
  <c r="R654" i="1" s="1"/>
  <c r="P654" i="1"/>
  <c r="K693" i="1"/>
  <c r="J693" i="1"/>
  <c r="L693" i="1" s="1"/>
  <c r="M693" i="1" s="1"/>
  <c r="K751" i="1"/>
  <c r="J751" i="1"/>
  <c r="L751" i="1" s="1"/>
  <c r="M751" i="1" s="1"/>
  <c r="J1196" i="1"/>
  <c r="L1196" i="1" s="1"/>
  <c r="M1196" i="1" s="1"/>
  <c r="K1196" i="1"/>
  <c r="K1222" i="1"/>
  <c r="J1222" i="1"/>
  <c r="L1222" i="1" s="1"/>
  <c r="M1222" i="1" s="1"/>
  <c r="F14" i="1"/>
  <c r="O31" i="1"/>
  <c r="Q31" i="1" s="1"/>
  <c r="R31" i="1" s="1"/>
  <c r="P33" i="1"/>
  <c r="F59" i="1"/>
  <c r="J100" i="1"/>
  <c r="L100" i="1" s="1"/>
  <c r="M100" i="1" s="1"/>
  <c r="E115" i="1"/>
  <c r="G115" i="1" s="1"/>
  <c r="H115" i="1" s="1"/>
  <c r="O133" i="1"/>
  <c r="Q133" i="1" s="1"/>
  <c r="R133" i="1" s="1"/>
  <c r="P133" i="1"/>
  <c r="J192" i="1"/>
  <c r="L192" i="1" s="1"/>
  <c r="M192" i="1" s="1"/>
  <c r="J232" i="1"/>
  <c r="L232" i="1" s="1"/>
  <c r="M232" i="1" s="1"/>
  <c r="F241" i="1"/>
  <c r="E241" i="1"/>
  <c r="G241" i="1" s="1"/>
  <c r="H241" i="1" s="1"/>
  <c r="K253" i="1"/>
  <c r="J253" i="1"/>
  <c r="L253" i="1" s="1"/>
  <c r="M253" i="1" s="1"/>
  <c r="J259" i="1"/>
  <c r="L259" i="1" s="1"/>
  <c r="M259" i="1" s="1"/>
  <c r="E262" i="1"/>
  <c r="G262" i="1" s="1"/>
  <c r="H262" i="1" s="1"/>
  <c r="F262" i="1"/>
  <c r="K275" i="1"/>
  <c r="J275" i="1"/>
  <c r="L275" i="1" s="1"/>
  <c r="M275" i="1" s="1"/>
  <c r="O322" i="1"/>
  <c r="Q322" i="1" s="1"/>
  <c r="R322" i="1" s="1"/>
  <c r="P322" i="1"/>
  <c r="P369" i="1"/>
  <c r="P370" i="1"/>
  <c r="J380" i="1"/>
  <c r="L380" i="1" s="1"/>
  <c r="M380" i="1" s="1"/>
  <c r="K380" i="1"/>
  <c r="J412" i="1"/>
  <c r="L412" i="1" s="1"/>
  <c r="M412" i="1" s="1"/>
  <c r="K412" i="1"/>
  <c r="O433" i="1"/>
  <c r="Q433" i="1" s="1"/>
  <c r="R433" i="1" s="1"/>
  <c r="P433" i="1"/>
  <c r="O441" i="1"/>
  <c r="Q441" i="1" s="1"/>
  <c r="R441" i="1" s="1"/>
  <c r="P441" i="1"/>
  <c r="K460" i="1"/>
  <c r="O462" i="1"/>
  <c r="Q462" i="1" s="1"/>
  <c r="R462" i="1" s="1"/>
  <c r="K501" i="1"/>
  <c r="J501" i="1"/>
  <c r="L501" i="1" s="1"/>
  <c r="M501" i="1" s="1"/>
  <c r="F526" i="1"/>
  <c r="E526" i="1"/>
  <c r="G526" i="1" s="1"/>
  <c r="H526" i="1" s="1"/>
  <c r="E539" i="1"/>
  <c r="G539" i="1" s="1"/>
  <c r="H539" i="1" s="1"/>
  <c r="E557" i="1"/>
  <c r="G557" i="1" s="1"/>
  <c r="H557" i="1" s="1"/>
  <c r="F557" i="1"/>
  <c r="O579" i="1"/>
  <c r="Q579" i="1" s="1"/>
  <c r="R579" i="1" s="1"/>
  <c r="K589" i="1"/>
  <c r="J589" i="1"/>
  <c r="L589" i="1" s="1"/>
  <c r="M589" i="1" s="1"/>
  <c r="E611" i="1"/>
  <c r="G611" i="1" s="1"/>
  <c r="H611" i="1" s="1"/>
  <c r="K618" i="1"/>
  <c r="J618" i="1"/>
  <c r="L618" i="1" s="1"/>
  <c r="M618" i="1" s="1"/>
  <c r="J625" i="1"/>
  <c r="L625" i="1" s="1"/>
  <c r="M625" i="1" s="1"/>
  <c r="K625" i="1"/>
  <c r="J638" i="1"/>
  <c r="L638" i="1" s="1"/>
  <c r="M638" i="1" s="1"/>
  <c r="K638" i="1"/>
  <c r="O643" i="1"/>
  <c r="Q643" i="1" s="1"/>
  <c r="R643" i="1" s="1"/>
  <c r="P643" i="1"/>
  <c r="O691" i="1"/>
  <c r="Q691" i="1" s="1"/>
  <c r="R691" i="1" s="1"/>
  <c r="P691" i="1"/>
  <c r="P735" i="1"/>
  <c r="E768" i="1"/>
  <c r="G768" i="1" s="1"/>
  <c r="H768" i="1" s="1"/>
  <c r="F768" i="1"/>
  <c r="K790" i="1"/>
  <c r="J824" i="1"/>
  <c r="L824" i="1" s="1"/>
  <c r="M824" i="1" s="1"/>
  <c r="K824" i="1"/>
  <c r="P910" i="1"/>
  <c r="O910" i="1"/>
  <c r="Q910" i="1" s="1"/>
  <c r="R910" i="1" s="1"/>
  <c r="F916" i="1"/>
  <c r="E916" i="1"/>
  <c r="G916" i="1" s="1"/>
  <c r="H916" i="1" s="1"/>
  <c r="P1002" i="1"/>
  <c r="O1002" i="1"/>
  <c r="Q1002" i="1" s="1"/>
  <c r="R1002" i="1" s="1"/>
  <c r="F1066" i="1"/>
  <c r="E1066" i="1"/>
  <c r="G1066" i="1" s="1"/>
  <c r="H1066" i="1" s="1"/>
  <c r="P1116" i="1"/>
  <c r="O1116" i="1"/>
  <c r="Q1116" i="1" s="1"/>
  <c r="R1116" i="1" s="1"/>
  <c r="K1153" i="1"/>
  <c r="P1160" i="1"/>
  <c r="J1171" i="1"/>
  <c r="L1171" i="1" s="1"/>
  <c r="M1171" i="1" s="1"/>
  <c r="K1171" i="1"/>
  <c r="F1188" i="1"/>
  <c r="E1188" i="1"/>
  <c r="G1188" i="1" s="1"/>
  <c r="H1188" i="1" s="1"/>
  <c r="K1227" i="1"/>
  <c r="J1227" i="1"/>
  <c r="L1227" i="1" s="1"/>
  <c r="M1227" i="1" s="1"/>
  <c r="K1235" i="1"/>
  <c r="J1235" i="1"/>
  <c r="L1235" i="1" s="1"/>
  <c r="M1235" i="1" s="1"/>
  <c r="F1254" i="1"/>
  <c r="E1254" i="1"/>
  <c r="G1254" i="1" s="1"/>
  <c r="H1254" i="1" s="1"/>
  <c r="O13" i="1"/>
  <c r="Q13" i="1" s="1"/>
  <c r="R13" i="1" s="1"/>
  <c r="J24" i="1"/>
  <c r="L24" i="1" s="1"/>
  <c r="M24" i="1" s="1"/>
  <c r="O26" i="1"/>
  <c r="Q26" i="1" s="1"/>
  <c r="R26" i="1" s="1"/>
  <c r="J27" i="1"/>
  <c r="L27" i="1" s="1"/>
  <c r="M27" i="1" s="1"/>
  <c r="F31" i="1"/>
  <c r="J58" i="1"/>
  <c r="L58" i="1" s="1"/>
  <c r="M58" i="1" s="1"/>
  <c r="E70" i="1"/>
  <c r="G70" i="1" s="1"/>
  <c r="H70" i="1" s="1"/>
  <c r="F78" i="1"/>
  <c r="F79" i="1"/>
  <c r="E82" i="1"/>
  <c r="G82" i="1" s="1"/>
  <c r="H82" i="1" s="1"/>
  <c r="E99" i="1"/>
  <c r="G99" i="1" s="1"/>
  <c r="H99" i="1" s="1"/>
  <c r="J109" i="1"/>
  <c r="L109" i="1" s="1"/>
  <c r="M109" i="1" s="1"/>
  <c r="K109" i="1"/>
  <c r="P132" i="1"/>
  <c r="O132" i="1"/>
  <c r="Q132" i="1" s="1"/>
  <c r="R132" i="1" s="1"/>
  <c r="J187" i="1"/>
  <c r="L187" i="1" s="1"/>
  <c r="M187" i="1" s="1"/>
  <c r="K187" i="1"/>
  <c r="J206" i="1"/>
  <c r="L206" i="1" s="1"/>
  <c r="M206" i="1" s="1"/>
  <c r="P209" i="1"/>
  <c r="O209" i="1"/>
  <c r="Q209" i="1" s="1"/>
  <c r="R209" i="1" s="1"/>
  <c r="J228" i="1"/>
  <c r="L228" i="1" s="1"/>
  <c r="M228" i="1" s="1"/>
  <c r="K228" i="1"/>
  <c r="P249" i="1"/>
  <c r="J252" i="1"/>
  <c r="L252" i="1" s="1"/>
  <c r="M252" i="1" s="1"/>
  <c r="K252" i="1"/>
  <c r="J283" i="1"/>
  <c r="L283" i="1" s="1"/>
  <c r="M283" i="1" s="1"/>
  <c r="K283" i="1"/>
  <c r="J318" i="1"/>
  <c r="L318" i="1" s="1"/>
  <c r="M318" i="1" s="1"/>
  <c r="K318" i="1"/>
  <c r="K334" i="1"/>
  <c r="J334" i="1"/>
  <c r="L334" i="1" s="1"/>
  <c r="M334" i="1" s="1"/>
  <c r="E352" i="1"/>
  <c r="G352" i="1" s="1"/>
  <c r="H352" i="1" s="1"/>
  <c r="F352" i="1"/>
  <c r="K366" i="1"/>
  <c r="J366" i="1"/>
  <c r="L366" i="1" s="1"/>
  <c r="M366" i="1" s="1"/>
  <c r="P389" i="1"/>
  <c r="O389" i="1"/>
  <c r="Q389" i="1" s="1"/>
  <c r="R389" i="1" s="1"/>
  <c r="F423" i="1"/>
  <c r="K427" i="1"/>
  <c r="P428" i="1"/>
  <c r="O428" i="1"/>
  <c r="Q428" i="1" s="1"/>
  <c r="R428" i="1" s="1"/>
  <c r="O440" i="1"/>
  <c r="Q440" i="1" s="1"/>
  <c r="R440" i="1" s="1"/>
  <c r="P440" i="1"/>
  <c r="O446" i="1"/>
  <c r="Q446" i="1" s="1"/>
  <c r="R446" i="1" s="1"/>
  <c r="J457" i="1"/>
  <c r="L457" i="1" s="1"/>
  <c r="M457" i="1" s="1"/>
  <c r="K457" i="1"/>
  <c r="E484" i="1"/>
  <c r="G484" i="1" s="1"/>
  <c r="H484" i="1" s="1"/>
  <c r="F484" i="1"/>
  <c r="E491" i="1"/>
  <c r="G491" i="1" s="1"/>
  <c r="H491" i="1" s="1"/>
  <c r="P496" i="1"/>
  <c r="O496" i="1"/>
  <c r="Q496" i="1" s="1"/>
  <c r="R496" i="1" s="1"/>
  <c r="K507" i="1"/>
  <c r="J507" i="1"/>
  <c r="L507" i="1" s="1"/>
  <c r="M507" i="1" s="1"/>
  <c r="K525" i="1"/>
  <c r="J525" i="1"/>
  <c r="L525" i="1" s="1"/>
  <c r="M525" i="1" s="1"/>
  <c r="K531" i="1"/>
  <c r="J531" i="1"/>
  <c r="L531" i="1" s="1"/>
  <c r="M531" i="1" s="1"/>
  <c r="K537" i="1"/>
  <c r="J537" i="1"/>
  <c r="L537" i="1" s="1"/>
  <c r="M537" i="1" s="1"/>
  <c r="J545" i="1"/>
  <c r="L545" i="1" s="1"/>
  <c r="M545" i="1" s="1"/>
  <c r="K545" i="1"/>
  <c r="P554" i="1"/>
  <c r="O554" i="1"/>
  <c r="Q554" i="1" s="1"/>
  <c r="R554" i="1" s="1"/>
  <c r="K562" i="1"/>
  <c r="J562" i="1"/>
  <c r="L562" i="1" s="1"/>
  <c r="M562" i="1" s="1"/>
  <c r="F587" i="1"/>
  <c r="E587" i="1"/>
  <c r="G587" i="1" s="1"/>
  <c r="H587" i="1" s="1"/>
  <c r="O605" i="1"/>
  <c r="Q605" i="1" s="1"/>
  <c r="R605" i="1" s="1"/>
  <c r="O606" i="1"/>
  <c r="Q606" i="1" s="1"/>
  <c r="R606" i="1" s="1"/>
  <c r="P606" i="1"/>
  <c r="P623" i="1"/>
  <c r="O624" i="1"/>
  <c r="Q624" i="1" s="1"/>
  <c r="R624" i="1" s="1"/>
  <c r="F633" i="1"/>
  <c r="E643" i="1"/>
  <c r="G643" i="1" s="1"/>
  <c r="H643" i="1" s="1"/>
  <c r="K657" i="1"/>
  <c r="J658" i="1"/>
  <c r="L658" i="1" s="1"/>
  <c r="M658" i="1" s="1"/>
  <c r="E672" i="1"/>
  <c r="G672" i="1" s="1"/>
  <c r="H672" i="1" s="1"/>
  <c r="J680" i="1"/>
  <c r="L680" i="1" s="1"/>
  <c r="M680" i="1" s="1"/>
  <c r="K683" i="1"/>
  <c r="E686" i="1"/>
  <c r="G686" i="1" s="1"/>
  <c r="H686" i="1" s="1"/>
  <c r="F686" i="1"/>
  <c r="P690" i="1"/>
  <c r="O690" i="1"/>
  <c r="Q690" i="1" s="1"/>
  <c r="R690" i="1" s="1"/>
  <c r="E733" i="1"/>
  <c r="G733" i="1" s="1"/>
  <c r="H733" i="1" s="1"/>
  <c r="F733" i="1"/>
  <c r="F741" i="1"/>
  <c r="K744" i="1"/>
  <c r="F762" i="1"/>
  <c r="E762" i="1"/>
  <c r="G762" i="1" s="1"/>
  <c r="H762" i="1" s="1"/>
  <c r="P775" i="1"/>
  <c r="O775" i="1"/>
  <c r="Q775" i="1" s="1"/>
  <c r="R775" i="1" s="1"/>
  <c r="J810" i="1"/>
  <c r="L810" i="1" s="1"/>
  <c r="M810" i="1" s="1"/>
  <c r="K810" i="1"/>
  <c r="E945" i="1"/>
  <c r="G945" i="1" s="1"/>
  <c r="H945" i="1" s="1"/>
  <c r="F945" i="1"/>
  <c r="P958" i="1"/>
  <c r="O958" i="1"/>
  <c r="Q958" i="1" s="1"/>
  <c r="R958" i="1" s="1"/>
  <c r="K981" i="1"/>
  <c r="J981" i="1"/>
  <c r="L981" i="1" s="1"/>
  <c r="M981" i="1" s="1"/>
  <c r="J992" i="1"/>
  <c r="L992" i="1" s="1"/>
  <c r="M992" i="1" s="1"/>
  <c r="F995" i="1"/>
  <c r="E995" i="1"/>
  <c r="G995" i="1" s="1"/>
  <c r="H995" i="1" s="1"/>
  <c r="F1008" i="1"/>
  <c r="E1008" i="1"/>
  <c r="G1008" i="1" s="1"/>
  <c r="H1008" i="1" s="1"/>
  <c r="K1016" i="1"/>
  <c r="J1016" i="1"/>
  <c r="L1016" i="1" s="1"/>
  <c r="M1016" i="1" s="1"/>
  <c r="O1031" i="1"/>
  <c r="Q1031" i="1" s="1"/>
  <c r="R1031" i="1" s="1"/>
  <c r="P1031" i="1"/>
  <c r="J1046" i="1"/>
  <c r="L1046" i="1" s="1"/>
  <c r="M1046" i="1" s="1"/>
  <c r="K1046" i="1"/>
  <c r="P1089" i="1"/>
  <c r="O1089" i="1"/>
  <c r="Q1089" i="1" s="1"/>
  <c r="R1089" i="1" s="1"/>
  <c r="O1098" i="1"/>
  <c r="Q1098" i="1" s="1"/>
  <c r="R1098" i="1" s="1"/>
  <c r="P1098" i="1"/>
  <c r="K1144" i="1"/>
  <c r="J1144" i="1"/>
  <c r="L1144" i="1" s="1"/>
  <c r="M1144" i="1" s="1"/>
  <c r="O1243" i="1"/>
  <c r="Q1243" i="1" s="1"/>
  <c r="R1243" i="1" s="1"/>
  <c r="F1247" i="1"/>
  <c r="K106" i="1"/>
  <c r="J106" i="1"/>
  <c r="L106" i="1" s="1"/>
  <c r="M106" i="1" s="1"/>
  <c r="E224" i="1"/>
  <c r="G224" i="1" s="1"/>
  <c r="H224" i="1" s="1"/>
  <c r="F224" i="1"/>
  <c r="K307" i="1"/>
  <c r="J307" i="1"/>
  <c r="L307" i="1" s="1"/>
  <c r="M307" i="1" s="1"/>
  <c r="J341" i="1"/>
  <c r="L341" i="1" s="1"/>
  <c r="M341" i="1" s="1"/>
  <c r="K341" i="1"/>
  <c r="K381" i="1"/>
  <c r="J381" i="1"/>
  <c r="L381" i="1" s="1"/>
  <c r="M381" i="1" s="1"/>
  <c r="O399" i="1"/>
  <c r="Q399" i="1" s="1"/>
  <c r="R399" i="1" s="1"/>
  <c r="P399" i="1"/>
  <c r="P414" i="1"/>
  <c r="O414" i="1"/>
  <c r="Q414" i="1" s="1"/>
  <c r="R414" i="1" s="1"/>
  <c r="F436" i="1"/>
  <c r="E436" i="1"/>
  <c r="G436" i="1" s="1"/>
  <c r="H436" i="1" s="1"/>
  <c r="P480" i="1"/>
  <c r="O480" i="1"/>
  <c r="Q480" i="1" s="1"/>
  <c r="R480" i="1" s="1"/>
  <c r="F515" i="1"/>
  <c r="E515" i="1"/>
  <c r="G515" i="1" s="1"/>
  <c r="H515" i="1" s="1"/>
  <c r="P536" i="1"/>
  <c r="O536" i="1"/>
  <c r="Q536" i="1" s="1"/>
  <c r="R536" i="1" s="1"/>
  <c r="F540" i="1"/>
  <c r="E540" i="1"/>
  <c r="G540" i="1" s="1"/>
  <c r="H540" i="1" s="1"/>
  <c r="P550" i="1"/>
  <c r="O550" i="1"/>
  <c r="Q550" i="1" s="1"/>
  <c r="R550" i="1" s="1"/>
  <c r="P567" i="1"/>
  <c r="O567" i="1"/>
  <c r="Q567" i="1" s="1"/>
  <c r="R567" i="1" s="1"/>
  <c r="O662" i="1"/>
  <c r="Q662" i="1" s="1"/>
  <c r="R662" i="1" s="1"/>
  <c r="P662" i="1"/>
  <c r="P687" i="1"/>
  <c r="O687" i="1"/>
  <c r="Q687" i="1" s="1"/>
  <c r="R687" i="1" s="1"/>
  <c r="K709" i="1"/>
  <c r="J709" i="1"/>
  <c r="L709" i="1" s="1"/>
  <c r="M709" i="1" s="1"/>
  <c r="J721" i="1"/>
  <c r="L721" i="1" s="1"/>
  <c r="M721" i="1" s="1"/>
  <c r="K721" i="1"/>
  <c r="O762" i="1"/>
  <c r="Q762" i="1" s="1"/>
  <c r="R762" i="1" s="1"/>
  <c r="P762" i="1"/>
  <c r="O828" i="1"/>
  <c r="Q828" i="1" s="1"/>
  <c r="R828" i="1" s="1"/>
  <c r="P828" i="1"/>
  <c r="J918" i="1"/>
  <c r="L918" i="1" s="1"/>
  <c r="M918" i="1" s="1"/>
  <c r="K918" i="1"/>
  <c r="P1118" i="1"/>
  <c r="O1118" i="1"/>
  <c r="Q1118" i="1" s="1"/>
  <c r="R1118" i="1" s="1"/>
  <c r="F15" i="1"/>
  <c r="P21" i="1"/>
  <c r="O25" i="1"/>
  <c r="Q25" i="1" s="1"/>
  <c r="R25" i="1" s="1"/>
  <c r="F30" i="1"/>
  <c r="P34" i="1"/>
  <c r="J40" i="1"/>
  <c r="L40" i="1" s="1"/>
  <c r="M40" i="1" s="1"/>
  <c r="O79" i="1"/>
  <c r="Q79" i="1" s="1"/>
  <c r="R79" i="1" s="1"/>
  <c r="J87" i="1"/>
  <c r="L87" i="1" s="1"/>
  <c r="M87" i="1" s="1"/>
  <c r="J96" i="1"/>
  <c r="L96" i="1" s="1"/>
  <c r="M96" i="1" s="1"/>
  <c r="J99" i="1"/>
  <c r="L99" i="1" s="1"/>
  <c r="M99" i="1" s="1"/>
  <c r="E101" i="1"/>
  <c r="G101" i="1" s="1"/>
  <c r="H101" i="1" s="1"/>
  <c r="F103" i="1"/>
  <c r="F104" i="1"/>
  <c r="J111" i="1"/>
  <c r="L111" i="1" s="1"/>
  <c r="M111" i="1" s="1"/>
  <c r="K116" i="1"/>
  <c r="J116" i="1"/>
  <c r="L116" i="1" s="1"/>
  <c r="M116" i="1" s="1"/>
  <c r="E126" i="1"/>
  <c r="G126" i="1" s="1"/>
  <c r="H126" i="1" s="1"/>
  <c r="F126" i="1"/>
  <c r="F165" i="1"/>
  <c r="E165" i="1"/>
  <c r="G165" i="1" s="1"/>
  <c r="H165" i="1" s="1"/>
  <c r="O191" i="1"/>
  <c r="Q191" i="1" s="1"/>
  <c r="R191" i="1" s="1"/>
  <c r="K193" i="1"/>
  <c r="K214" i="1"/>
  <c r="F223" i="1"/>
  <c r="E223" i="1"/>
  <c r="G223" i="1" s="1"/>
  <c r="H223" i="1" s="1"/>
  <c r="O237" i="1"/>
  <c r="Q237" i="1" s="1"/>
  <c r="R237" i="1" s="1"/>
  <c r="J288" i="1"/>
  <c r="L288" i="1" s="1"/>
  <c r="M288" i="1" s="1"/>
  <c r="F353" i="1"/>
  <c r="E353" i="1"/>
  <c r="G353" i="1" s="1"/>
  <c r="H353" i="1" s="1"/>
  <c r="O392" i="1"/>
  <c r="Q392" i="1" s="1"/>
  <c r="R392" i="1" s="1"/>
  <c r="E450" i="1"/>
  <c r="G450" i="1" s="1"/>
  <c r="H450" i="1" s="1"/>
  <c r="P478" i="1"/>
  <c r="P484" i="1"/>
  <c r="O484" i="1"/>
  <c r="Q484" i="1" s="1"/>
  <c r="R484" i="1" s="1"/>
  <c r="O491" i="1"/>
  <c r="Q491" i="1" s="1"/>
  <c r="R491" i="1" s="1"/>
  <c r="F494" i="1"/>
  <c r="E494" i="1"/>
  <c r="G494" i="1" s="1"/>
  <c r="H494" i="1" s="1"/>
  <c r="O511" i="1"/>
  <c r="Q511" i="1" s="1"/>
  <c r="R511" i="1" s="1"/>
  <c r="P534" i="1"/>
  <c r="O534" i="1"/>
  <c r="Q534" i="1" s="1"/>
  <c r="R534" i="1" s="1"/>
  <c r="K546" i="1"/>
  <c r="J546" i="1"/>
  <c r="L546" i="1" s="1"/>
  <c r="M546" i="1" s="1"/>
  <c r="P575" i="1"/>
  <c r="O578" i="1"/>
  <c r="Q578" i="1" s="1"/>
  <c r="R578" i="1" s="1"/>
  <c r="O629" i="1"/>
  <c r="Q629" i="1" s="1"/>
  <c r="R629" i="1" s="1"/>
  <c r="P686" i="1"/>
  <c r="O686" i="1"/>
  <c r="Q686" i="1" s="1"/>
  <c r="R686" i="1" s="1"/>
  <c r="F702" i="1"/>
  <c r="P720" i="1"/>
  <c r="P739" i="1"/>
  <c r="O739" i="1"/>
  <c r="Q739" i="1" s="1"/>
  <c r="R739" i="1" s="1"/>
  <c r="F745" i="1"/>
  <c r="F746" i="1"/>
  <c r="E781" i="1"/>
  <c r="G781" i="1" s="1"/>
  <c r="H781" i="1" s="1"/>
  <c r="J1055" i="1"/>
  <c r="L1055" i="1" s="1"/>
  <c r="M1055" i="1" s="1"/>
  <c r="F1114" i="1"/>
  <c r="E1114" i="1"/>
  <c r="G1114" i="1" s="1"/>
  <c r="H1114" i="1" s="1"/>
  <c r="E1156" i="1"/>
  <c r="G1156" i="1" s="1"/>
  <c r="H1156" i="1" s="1"/>
  <c r="K1185" i="1"/>
  <c r="J1185" i="1"/>
  <c r="L1185" i="1" s="1"/>
  <c r="M1185" i="1" s="1"/>
  <c r="E42" i="1"/>
  <c r="G42" i="1" s="1"/>
  <c r="H42" i="1" s="1"/>
  <c r="E47" i="1"/>
  <c r="G47" i="1" s="1"/>
  <c r="H47" i="1" s="1"/>
  <c r="E48" i="1"/>
  <c r="G48" i="1" s="1"/>
  <c r="H48" i="1" s="1"/>
  <c r="O48" i="1"/>
  <c r="Q48" i="1" s="1"/>
  <c r="R48" i="1" s="1"/>
  <c r="O49" i="1"/>
  <c r="Q49" i="1" s="1"/>
  <c r="R49" i="1" s="1"/>
  <c r="O50" i="1"/>
  <c r="Q50" i="1" s="1"/>
  <c r="R50" i="1" s="1"/>
  <c r="O55" i="1"/>
  <c r="Q55" i="1" s="1"/>
  <c r="R55" i="1" s="1"/>
  <c r="P56" i="1"/>
  <c r="P57" i="1"/>
  <c r="O60" i="1"/>
  <c r="Q60" i="1" s="1"/>
  <c r="R60" i="1" s="1"/>
  <c r="F75" i="1"/>
  <c r="K77" i="1"/>
  <c r="P85" i="1"/>
  <c r="E90" i="1"/>
  <c r="G90" i="1" s="1"/>
  <c r="H90" i="1" s="1"/>
  <c r="O93" i="1"/>
  <c r="Q93" i="1" s="1"/>
  <c r="R93" i="1" s="1"/>
  <c r="O104" i="1"/>
  <c r="Q104" i="1" s="1"/>
  <c r="R104" i="1" s="1"/>
  <c r="P104" i="1"/>
  <c r="F107" i="1"/>
  <c r="F139" i="1"/>
  <c r="K141" i="1"/>
  <c r="K149" i="1"/>
  <c r="J160" i="1"/>
  <c r="L160" i="1" s="1"/>
  <c r="M160" i="1" s="1"/>
  <c r="K160" i="1"/>
  <c r="O183" i="1"/>
  <c r="Q183" i="1" s="1"/>
  <c r="R183" i="1" s="1"/>
  <c r="O184" i="1"/>
  <c r="Q184" i="1" s="1"/>
  <c r="R184" i="1" s="1"/>
  <c r="P184" i="1"/>
  <c r="P200" i="1"/>
  <c r="O200" i="1"/>
  <c r="Q200" i="1" s="1"/>
  <c r="R200" i="1" s="1"/>
  <c r="P224" i="1"/>
  <c r="O224" i="1"/>
  <c r="Q224" i="1" s="1"/>
  <c r="R224" i="1" s="1"/>
  <c r="P257" i="1"/>
  <c r="O257" i="1"/>
  <c r="Q257" i="1" s="1"/>
  <c r="R257" i="1" s="1"/>
  <c r="O264" i="1"/>
  <c r="Q264" i="1" s="1"/>
  <c r="R264" i="1" s="1"/>
  <c r="K312" i="1"/>
  <c r="J312" i="1"/>
  <c r="L312" i="1" s="1"/>
  <c r="M312" i="1" s="1"/>
  <c r="J333" i="1"/>
  <c r="L333" i="1" s="1"/>
  <c r="M333" i="1" s="1"/>
  <c r="K333" i="1"/>
  <c r="K342" i="1"/>
  <c r="J342" i="1"/>
  <c r="L342" i="1" s="1"/>
  <c r="M342" i="1" s="1"/>
  <c r="J365" i="1"/>
  <c r="L365" i="1" s="1"/>
  <c r="M365" i="1" s="1"/>
  <c r="K365" i="1"/>
  <c r="F383" i="1"/>
  <c r="K385" i="1"/>
  <c r="J385" i="1"/>
  <c r="L385" i="1" s="1"/>
  <c r="M385" i="1" s="1"/>
  <c r="P406" i="1"/>
  <c r="O406" i="1"/>
  <c r="Q406" i="1" s="1"/>
  <c r="R406" i="1" s="1"/>
  <c r="P416" i="1"/>
  <c r="O416" i="1"/>
  <c r="Q416" i="1" s="1"/>
  <c r="R416" i="1" s="1"/>
  <c r="P439" i="1"/>
  <c r="O439" i="1"/>
  <c r="Q439" i="1" s="1"/>
  <c r="R439" i="1" s="1"/>
  <c r="E454" i="1"/>
  <c r="G454" i="1" s="1"/>
  <c r="H454" i="1" s="1"/>
  <c r="F455" i="1"/>
  <c r="J456" i="1"/>
  <c r="L456" i="1" s="1"/>
  <c r="M456" i="1" s="1"/>
  <c r="K456" i="1"/>
  <c r="J469" i="1"/>
  <c r="L469" i="1" s="1"/>
  <c r="M469" i="1" s="1"/>
  <c r="E488" i="1"/>
  <c r="G488" i="1" s="1"/>
  <c r="H488" i="1" s="1"/>
  <c r="O526" i="1"/>
  <c r="Q526" i="1" s="1"/>
  <c r="R526" i="1" s="1"/>
  <c r="P526" i="1"/>
  <c r="F542" i="1"/>
  <c r="E542" i="1"/>
  <c r="G542" i="1" s="1"/>
  <c r="H542" i="1" s="1"/>
  <c r="K561" i="1"/>
  <c r="J561" i="1"/>
  <c r="L561" i="1" s="1"/>
  <c r="M561" i="1" s="1"/>
  <c r="O583" i="1"/>
  <c r="Q583" i="1" s="1"/>
  <c r="R583" i="1" s="1"/>
  <c r="J600" i="1"/>
  <c r="L600" i="1" s="1"/>
  <c r="M600" i="1" s="1"/>
  <c r="E601" i="1"/>
  <c r="G601" i="1" s="1"/>
  <c r="H601" i="1" s="1"/>
  <c r="E605" i="1"/>
  <c r="G605" i="1" s="1"/>
  <c r="H605" i="1" s="1"/>
  <c r="F605" i="1"/>
  <c r="E622" i="1"/>
  <c r="G622" i="1" s="1"/>
  <c r="H622" i="1" s="1"/>
  <c r="F622" i="1"/>
  <c r="E628" i="1"/>
  <c r="G628" i="1" s="1"/>
  <c r="H628" i="1" s="1"/>
  <c r="F641" i="1"/>
  <c r="J642" i="1"/>
  <c r="L642" i="1" s="1"/>
  <c r="M642" i="1" s="1"/>
  <c r="K642" i="1"/>
  <c r="O655" i="1"/>
  <c r="Q655" i="1" s="1"/>
  <c r="R655" i="1" s="1"/>
  <c r="P655" i="1"/>
  <c r="P663" i="1"/>
  <c r="O663" i="1"/>
  <c r="Q663" i="1" s="1"/>
  <c r="R663" i="1" s="1"/>
  <c r="O688" i="1"/>
  <c r="Q688" i="1" s="1"/>
  <c r="R688" i="1" s="1"/>
  <c r="P688" i="1"/>
  <c r="F694" i="1"/>
  <c r="E694" i="1"/>
  <c r="G694" i="1" s="1"/>
  <c r="H694" i="1" s="1"/>
  <c r="E717" i="1"/>
  <c r="G717" i="1" s="1"/>
  <c r="H717" i="1" s="1"/>
  <c r="F717" i="1"/>
  <c r="K726" i="1"/>
  <c r="P729" i="1"/>
  <c r="O729" i="1"/>
  <c r="Q729" i="1" s="1"/>
  <c r="R729" i="1" s="1"/>
  <c r="K740" i="1"/>
  <c r="J740" i="1"/>
  <c r="L740" i="1" s="1"/>
  <c r="M740" i="1" s="1"/>
  <c r="K765" i="1"/>
  <c r="J765" i="1"/>
  <c r="L765" i="1" s="1"/>
  <c r="M765" i="1" s="1"/>
  <c r="P774" i="1"/>
  <c r="O774" i="1"/>
  <c r="Q774" i="1" s="1"/>
  <c r="R774" i="1" s="1"/>
  <c r="F777" i="1"/>
  <c r="E777" i="1"/>
  <c r="G777" i="1" s="1"/>
  <c r="H777" i="1" s="1"/>
  <c r="P786" i="1"/>
  <c r="O786" i="1"/>
  <c r="Q786" i="1" s="1"/>
  <c r="R786" i="1" s="1"/>
  <c r="J802" i="1"/>
  <c r="L802" i="1" s="1"/>
  <c r="M802" i="1" s="1"/>
  <c r="K802" i="1"/>
  <c r="K849" i="1"/>
  <c r="J849" i="1"/>
  <c r="L849" i="1" s="1"/>
  <c r="M849" i="1" s="1"/>
  <c r="P923" i="1"/>
  <c r="O939" i="1"/>
  <c r="Q939" i="1" s="1"/>
  <c r="R939" i="1" s="1"/>
  <c r="P939" i="1"/>
  <c r="K969" i="1"/>
  <c r="J969" i="1"/>
  <c r="L969" i="1" s="1"/>
  <c r="M969" i="1" s="1"/>
  <c r="E1020" i="1"/>
  <c r="G1020" i="1" s="1"/>
  <c r="H1020" i="1" s="1"/>
  <c r="F1021" i="1"/>
  <c r="J1024" i="1"/>
  <c r="L1024" i="1" s="1"/>
  <c r="M1024" i="1" s="1"/>
  <c r="J1025" i="1"/>
  <c r="L1025" i="1" s="1"/>
  <c r="M1025" i="1" s="1"/>
  <c r="O1042" i="1"/>
  <c r="Q1042" i="1" s="1"/>
  <c r="R1042" i="1" s="1"/>
  <c r="P1042" i="1"/>
  <c r="K1074" i="1"/>
  <c r="J1074" i="1"/>
  <c r="L1074" i="1" s="1"/>
  <c r="M1074" i="1" s="1"/>
  <c r="P1142" i="1"/>
  <c r="O1142" i="1"/>
  <c r="Q1142" i="1" s="1"/>
  <c r="R1142" i="1" s="1"/>
  <c r="J1179" i="1"/>
  <c r="L1179" i="1" s="1"/>
  <c r="M1179" i="1" s="1"/>
  <c r="K1179" i="1"/>
  <c r="J1199" i="1"/>
  <c r="L1199" i="1" s="1"/>
  <c r="M1199" i="1" s="1"/>
  <c r="K1199" i="1"/>
  <c r="F1212" i="1"/>
  <c r="E1212" i="1"/>
  <c r="G1212" i="1" s="1"/>
  <c r="H1212" i="1" s="1"/>
  <c r="F1222" i="1"/>
  <c r="E1222" i="1"/>
  <c r="G1222" i="1" s="1"/>
  <c r="H1222" i="1" s="1"/>
  <c r="K1223" i="1"/>
  <c r="J1223" i="1"/>
  <c r="L1223" i="1" s="1"/>
  <c r="M1223" i="1" s="1"/>
  <c r="K831" i="1"/>
  <c r="J831" i="1"/>
  <c r="L831" i="1" s="1"/>
  <c r="M831" i="1" s="1"/>
  <c r="J851" i="1"/>
  <c r="L851" i="1" s="1"/>
  <c r="M851" i="1" s="1"/>
  <c r="K851" i="1"/>
  <c r="K865" i="1"/>
  <c r="J865" i="1"/>
  <c r="L865" i="1" s="1"/>
  <c r="M865" i="1" s="1"/>
  <c r="O908" i="1"/>
  <c r="Q908" i="1" s="1"/>
  <c r="R908" i="1" s="1"/>
  <c r="P908" i="1"/>
  <c r="P938" i="1"/>
  <c r="O938" i="1"/>
  <c r="Q938" i="1" s="1"/>
  <c r="R938" i="1" s="1"/>
  <c r="K953" i="1"/>
  <c r="J953" i="1"/>
  <c r="L953" i="1" s="1"/>
  <c r="M953" i="1" s="1"/>
  <c r="F972" i="1"/>
  <c r="E972" i="1"/>
  <c r="G972" i="1" s="1"/>
  <c r="H972" i="1" s="1"/>
  <c r="F979" i="1"/>
  <c r="E979" i="1"/>
  <c r="G979" i="1" s="1"/>
  <c r="H979" i="1" s="1"/>
  <c r="P998" i="1"/>
  <c r="O998" i="1"/>
  <c r="Q998" i="1" s="1"/>
  <c r="R998" i="1" s="1"/>
  <c r="F1007" i="1"/>
  <c r="E1007" i="1"/>
  <c r="G1007" i="1" s="1"/>
  <c r="H1007" i="1" s="1"/>
  <c r="P1049" i="1"/>
  <c r="O1049" i="1"/>
  <c r="Q1049" i="1" s="1"/>
  <c r="R1049" i="1" s="1"/>
  <c r="K1082" i="1"/>
  <c r="J1082" i="1"/>
  <c r="L1082" i="1" s="1"/>
  <c r="M1082" i="1" s="1"/>
  <c r="K1093" i="1"/>
  <c r="J1093" i="1"/>
  <c r="L1093" i="1" s="1"/>
  <c r="M1093" i="1" s="1"/>
  <c r="K1122" i="1"/>
  <c r="J1122" i="1"/>
  <c r="L1122" i="1" s="1"/>
  <c r="M1122" i="1" s="1"/>
  <c r="E1141" i="1"/>
  <c r="G1141" i="1" s="1"/>
  <c r="H1141" i="1" s="1"/>
  <c r="F1141" i="1"/>
  <c r="P1152" i="1"/>
  <c r="O1152" i="1"/>
  <c r="Q1152" i="1" s="1"/>
  <c r="R1152" i="1" s="1"/>
  <c r="P1184" i="1"/>
  <c r="O1184" i="1"/>
  <c r="Q1184" i="1" s="1"/>
  <c r="R1184" i="1" s="1"/>
  <c r="K1203" i="1"/>
  <c r="J1203" i="1"/>
  <c r="L1203" i="1" s="1"/>
  <c r="M1203" i="1" s="1"/>
  <c r="E1214" i="1"/>
  <c r="G1214" i="1" s="1"/>
  <c r="H1214" i="1" s="1"/>
  <c r="F1214" i="1"/>
  <c r="F1230" i="1"/>
  <c r="E1230" i="1"/>
  <c r="G1230" i="1" s="1"/>
  <c r="H1230" i="1" s="1"/>
  <c r="P1240" i="1"/>
  <c r="O1240" i="1"/>
  <c r="Q1240" i="1" s="1"/>
  <c r="R1240" i="1" s="1"/>
  <c r="O1260" i="1"/>
  <c r="Q1260" i="1" s="1"/>
  <c r="R1260" i="1" s="1"/>
  <c r="P1260" i="1"/>
  <c r="P105" i="1"/>
  <c r="O108" i="1"/>
  <c r="Q108" i="1" s="1"/>
  <c r="R108" i="1" s="1"/>
  <c r="O117" i="1"/>
  <c r="Q117" i="1" s="1"/>
  <c r="R117" i="1" s="1"/>
  <c r="O120" i="1"/>
  <c r="Q120" i="1" s="1"/>
  <c r="R120" i="1" s="1"/>
  <c r="J122" i="1"/>
  <c r="L122" i="1" s="1"/>
  <c r="M122" i="1" s="1"/>
  <c r="K124" i="1"/>
  <c r="K125" i="1"/>
  <c r="J127" i="1"/>
  <c r="L127" i="1" s="1"/>
  <c r="M127" i="1" s="1"/>
  <c r="P130" i="1"/>
  <c r="F163" i="1"/>
  <c r="J183" i="1"/>
  <c r="L183" i="1" s="1"/>
  <c r="M183" i="1" s="1"/>
  <c r="E199" i="1"/>
  <c r="G199" i="1" s="1"/>
  <c r="H199" i="1" s="1"/>
  <c r="E200" i="1"/>
  <c r="G200" i="1" s="1"/>
  <c r="H200" i="1" s="1"/>
  <c r="F248" i="1"/>
  <c r="E259" i="1"/>
  <c r="G259" i="1" s="1"/>
  <c r="H259" i="1" s="1"/>
  <c r="J264" i="1"/>
  <c r="L264" i="1" s="1"/>
  <c r="M264" i="1" s="1"/>
  <c r="P273" i="1"/>
  <c r="F278" i="1"/>
  <c r="F280" i="1"/>
  <c r="O288" i="1"/>
  <c r="Q288" i="1" s="1"/>
  <c r="R288" i="1" s="1"/>
  <c r="J410" i="1"/>
  <c r="L410" i="1" s="1"/>
  <c r="M410" i="1" s="1"/>
  <c r="O442" i="1"/>
  <c r="Q442" i="1" s="1"/>
  <c r="R442" i="1" s="1"/>
  <c r="P449" i="1"/>
  <c r="K450" i="1"/>
  <c r="K451" i="1"/>
  <c r="K465" i="1"/>
  <c r="F479" i="1"/>
  <c r="K483" i="1"/>
  <c r="P489" i="1"/>
  <c r="J491" i="1"/>
  <c r="L491" i="1" s="1"/>
  <c r="M491" i="1" s="1"/>
  <c r="J505" i="1"/>
  <c r="L505" i="1" s="1"/>
  <c r="M505" i="1" s="1"/>
  <c r="P518" i="1"/>
  <c r="E580" i="1"/>
  <c r="G580" i="1" s="1"/>
  <c r="H580" i="1" s="1"/>
  <c r="J629" i="1"/>
  <c r="L629" i="1" s="1"/>
  <c r="M629" i="1" s="1"/>
  <c r="K633" i="1"/>
  <c r="P640" i="1"/>
  <c r="J643" i="1"/>
  <c r="L643" i="1" s="1"/>
  <c r="M643" i="1" s="1"/>
  <c r="F660" i="1"/>
  <c r="O701" i="1"/>
  <c r="Q701" i="1" s="1"/>
  <c r="R701" i="1" s="1"/>
  <c r="O703" i="1"/>
  <c r="Q703" i="1" s="1"/>
  <c r="R703" i="1" s="1"/>
  <c r="O790" i="1"/>
  <c r="Q790" i="1" s="1"/>
  <c r="R790" i="1" s="1"/>
  <c r="O791" i="1"/>
  <c r="Q791" i="1" s="1"/>
  <c r="R791" i="1" s="1"/>
  <c r="O823" i="1"/>
  <c r="Q823" i="1" s="1"/>
  <c r="R823" i="1" s="1"/>
  <c r="P823" i="1"/>
  <c r="K850" i="1"/>
  <c r="J850" i="1"/>
  <c r="L850" i="1" s="1"/>
  <c r="M850" i="1" s="1"/>
  <c r="F863" i="1"/>
  <c r="E863" i="1"/>
  <c r="G863" i="1" s="1"/>
  <c r="H863" i="1" s="1"/>
  <c r="F871" i="1"/>
  <c r="E871" i="1"/>
  <c r="G871" i="1" s="1"/>
  <c r="H871" i="1" s="1"/>
  <c r="P897" i="1"/>
  <c r="O912" i="1"/>
  <c r="Q912" i="1" s="1"/>
  <c r="R912" i="1" s="1"/>
  <c r="K952" i="1"/>
  <c r="J952" i="1"/>
  <c r="L952" i="1" s="1"/>
  <c r="M952" i="1" s="1"/>
  <c r="P986" i="1"/>
  <c r="O986" i="1"/>
  <c r="Q986" i="1" s="1"/>
  <c r="R986" i="1" s="1"/>
  <c r="K1013" i="1"/>
  <c r="J1013" i="1"/>
  <c r="L1013" i="1" s="1"/>
  <c r="M1013" i="1" s="1"/>
  <c r="O1017" i="1"/>
  <c r="Q1017" i="1" s="1"/>
  <c r="R1017" i="1" s="1"/>
  <c r="O1018" i="1"/>
  <c r="Q1018" i="1" s="1"/>
  <c r="R1018" i="1" s="1"/>
  <c r="O1019" i="1"/>
  <c r="Q1019" i="1" s="1"/>
  <c r="R1019" i="1" s="1"/>
  <c r="E1042" i="1"/>
  <c r="G1042" i="1" s="1"/>
  <c r="H1042" i="1" s="1"/>
  <c r="F1042" i="1"/>
  <c r="E1064" i="1"/>
  <c r="G1064" i="1" s="1"/>
  <c r="H1064" i="1" s="1"/>
  <c r="F1064" i="1"/>
  <c r="J1077" i="1"/>
  <c r="L1077" i="1" s="1"/>
  <c r="M1077" i="1" s="1"/>
  <c r="J1090" i="1"/>
  <c r="L1090" i="1" s="1"/>
  <c r="M1090" i="1" s="1"/>
  <c r="O1114" i="1"/>
  <c r="Q1114" i="1" s="1"/>
  <c r="R1114" i="1" s="1"/>
  <c r="F1116" i="1"/>
  <c r="E1116" i="1"/>
  <c r="G1116" i="1" s="1"/>
  <c r="H1116" i="1" s="1"/>
  <c r="K1134" i="1"/>
  <c r="J1134" i="1"/>
  <c r="L1134" i="1" s="1"/>
  <c r="M1134" i="1" s="1"/>
  <c r="E1145" i="1"/>
  <c r="G1145" i="1" s="1"/>
  <c r="H1145" i="1" s="1"/>
  <c r="F1174" i="1"/>
  <c r="J1177" i="1"/>
  <c r="L1177" i="1" s="1"/>
  <c r="M1177" i="1" s="1"/>
  <c r="J1187" i="1"/>
  <c r="L1187" i="1" s="1"/>
  <c r="M1187" i="1" s="1"/>
  <c r="F1201" i="1"/>
  <c r="E1201" i="1"/>
  <c r="G1201" i="1" s="1"/>
  <c r="H1201" i="1" s="1"/>
  <c r="O1254" i="1"/>
  <c r="Q1254" i="1" s="1"/>
  <c r="R1254" i="1" s="1"/>
  <c r="O830" i="1"/>
  <c r="Q830" i="1" s="1"/>
  <c r="R830" i="1" s="1"/>
  <c r="O840" i="1"/>
  <c r="Q840" i="1" s="1"/>
  <c r="R840" i="1" s="1"/>
  <c r="P841" i="1"/>
  <c r="E868" i="1"/>
  <c r="G868" i="1" s="1"/>
  <c r="H868" i="1" s="1"/>
  <c r="E869" i="1"/>
  <c r="G869" i="1" s="1"/>
  <c r="H869" i="1" s="1"/>
  <c r="P905" i="1"/>
  <c r="E908" i="1"/>
  <c r="G908" i="1" s="1"/>
  <c r="H908" i="1" s="1"/>
  <c r="F910" i="1"/>
  <c r="F921" i="1"/>
  <c r="J925" i="1"/>
  <c r="L925" i="1" s="1"/>
  <c r="M925" i="1" s="1"/>
  <c r="O929" i="1"/>
  <c r="Q929" i="1" s="1"/>
  <c r="R929" i="1" s="1"/>
  <c r="P930" i="1"/>
  <c r="J976" i="1"/>
  <c r="L976" i="1" s="1"/>
  <c r="M976" i="1" s="1"/>
  <c r="J989" i="1"/>
  <c r="L989" i="1" s="1"/>
  <c r="M989" i="1" s="1"/>
  <c r="O1232" i="1"/>
  <c r="Q1232" i="1" s="1"/>
  <c r="R1232" i="1" s="1"/>
  <c r="P1236" i="1"/>
  <c r="P189" i="1"/>
  <c r="O189" i="1"/>
  <c r="Q189" i="1" s="1"/>
  <c r="R189" i="1" s="1"/>
  <c r="K230" i="1"/>
  <c r="J230" i="1"/>
  <c r="L230" i="1" s="1"/>
  <c r="M230" i="1" s="1"/>
  <c r="F247" i="1"/>
  <c r="E247" i="1"/>
  <c r="G247" i="1" s="1"/>
  <c r="H247" i="1" s="1"/>
  <c r="P251" i="1"/>
  <c r="O251" i="1"/>
  <c r="Q251" i="1" s="1"/>
  <c r="R251" i="1" s="1"/>
  <c r="F312" i="1"/>
  <c r="E312" i="1"/>
  <c r="G312" i="1" s="1"/>
  <c r="H312" i="1" s="1"/>
  <c r="E336" i="1"/>
  <c r="G336" i="1" s="1"/>
  <c r="H336" i="1" s="1"/>
  <c r="F336" i="1"/>
  <c r="K350" i="1"/>
  <c r="J350" i="1"/>
  <c r="L350" i="1" s="1"/>
  <c r="M350" i="1" s="1"/>
  <c r="P396" i="1"/>
  <c r="O396" i="1"/>
  <c r="Q396" i="1" s="1"/>
  <c r="R396" i="1" s="1"/>
  <c r="O431" i="1"/>
  <c r="Q431" i="1" s="1"/>
  <c r="R431" i="1" s="1"/>
  <c r="P431" i="1"/>
  <c r="O448" i="1"/>
  <c r="Q448" i="1" s="1"/>
  <c r="R448" i="1" s="1"/>
  <c r="P448" i="1"/>
  <c r="O455" i="1"/>
  <c r="Q455" i="1" s="1"/>
  <c r="R455" i="1" s="1"/>
  <c r="P455" i="1"/>
  <c r="J466" i="1"/>
  <c r="L466" i="1" s="1"/>
  <c r="M466" i="1" s="1"/>
  <c r="K466" i="1"/>
  <c r="O481" i="1"/>
  <c r="Q481" i="1" s="1"/>
  <c r="R481" i="1" s="1"/>
  <c r="P481" i="1"/>
  <c r="F538" i="1"/>
  <c r="E538" i="1"/>
  <c r="G538" i="1" s="1"/>
  <c r="H538" i="1" s="1"/>
  <c r="E598" i="1"/>
  <c r="G598" i="1" s="1"/>
  <c r="H598" i="1" s="1"/>
  <c r="F598" i="1"/>
  <c r="F1100" i="1"/>
  <c r="E1100" i="1"/>
  <c r="G1100" i="1" s="1"/>
  <c r="H1100" i="1" s="1"/>
  <c r="K1131" i="1"/>
  <c r="J1131" i="1"/>
  <c r="L1131" i="1" s="1"/>
  <c r="M1131" i="1" s="1"/>
  <c r="F1140" i="1"/>
  <c r="E1140" i="1"/>
  <c r="G1140" i="1" s="1"/>
  <c r="H1140" i="1" s="1"/>
  <c r="K1158" i="1"/>
  <c r="J1158" i="1"/>
  <c r="L1158" i="1" s="1"/>
  <c r="M1158" i="1" s="1"/>
  <c r="E1191" i="1"/>
  <c r="G1191" i="1" s="1"/>
  <c r="H1191" i="1" s="1"/>
  <c r="F1191" i="1"/>
  <c r="P1208" i="1"/>
  <c r="O1208" i="1"/>
  <c r="Q1208" i="1" s="1"/>
  <c r="R1208" i="1" s="1"/>
  <c r="J8" i="1"/>
  <c r="L8" i="1" s="1"/>
  <c r="M8" i="1" s="1"/>
  <c r="E22" i="1"/>
  <c r="G22" i="1" s="1"/>
  <c r="H22" i="1" s="1"/>
  <c r="K28" i="1"/>
  <c r="E34" i="1"/>
  <c r="G34" i="1" s="1"/>
  <c r="H34" i="1" s="1"/>
  <c r="E37" i="1"/>
  <c r="G37" i="1" s="1"/>
  <c r="H37" i="1" s="1"/>
  <c r="F39" i="1"/>
  <c r="O41" i="1"/>
  <c r="Q41" i="1" s="1"/>
  <c r="R41" i="1" s="1"/>
  <c r="J43" i="1"/>
  <c r="L43" i="1" s="1"/>
  <c r="M43" i="1" s="1"/>
  <c r="K44" i="1"/>
  <c r="J51" i="1"/>
  <c r="L51" i="1" s="1"/>
  <c r="M51" i="1" s="1"/>
  <c r="J52" i="1"/>
  <c r="L52" i="1" s="1"/>
  <c r="M52" i="1" s="1"/>
  <c r="E53" i="1"/>
  <c r="G53" i="1" s="1"/>
  <c r="H53" i="1" s="1"/>
  <c r="F55" i="1"/>
  <c r="K56" i="1"/>
  <c r="E58" i="1"/>
  <c r="G58" i="1" s="1"/>
  <c r="H58" i="1" s="1"/>
  <c r="P58" i="1"/>
  <c r="K59" i="1"/>
  <c r="K60" i="1"/>
  <c r="F62" i="1"/>
  <c r="E71" i="1"/>
  <c r="G71" i="1" s="1"/>
  <c r="H71" i="1" s="1"/>
  <c r="E72" i="1"/>
  <c r="G72" i="1" s="1"/>
  <c r="H72" i="1" s="1"/>
  <c r="J75" i="1"/>
  <c r="L75" i="1" s="1"/>
  <c r="M75" i="1" s="1"/>
  <c r="E77" i="1"/>
  <c r="G77" i="1" s="1"/>
  <c r="H77" i="1" s="1"/>
  <c r="P77" i="1"/>
  <c r="J79" i="1"/>
  <c r="L79" i="1" s="1"/>
  <c r="M79" i="1" s="1"/>
  <c r="F80" i="1"/>
  <c r="P80" i="1"/>
  <c r="P81" i="1"/>
  <c r="K83" i="1"/>
  <c r="E96" i="1"/>
  <c r="G96" i="1" s="1"/>
  <c r="H96" i="1" s="1"/>
  <c r="J101" i="1"/>
  <c r="L101" i="1" s="1"/>
  <c r="M101" i="1" s="1"/>
  <c r="J117" i="1"/>
  <c r="L117" i="1" s="1"/>
  <c r="M117" i="1" s="1"/>
  <c r="O122" i="1"/>
  <c r="Q122" i="1" s="1"/>
  <c r="R122" i="1" s="1"/>
  <c r="K128" i="1"/>
  <c r="E133" i="1"/>
  <c r="G133" i="1" s="1"/>
  <c r="H133" i="1" s="1"/>
  <c r="F135" i="1"/>
  <c r="P136" i="1"/>
  <c r="J147" i="1"/>
  <c r="L147" i="1" s="1"/>
  <c r="M147" i="1" s="1"/>
  <c r="J148" i="1"/>
  <c r="L148" i="1" s="1"/>
  <c r="M148" i="1" s="1"/>
  <c r="E149" i="1"/>
  <c r="G149" i="1" s="1"/>
  <c r="H149" i="1" s="1"/>
  <c r="F151" i="1"/>
  <c r="F152" i="1"/>
  <c r="O152" i="1"/>
  <c r="Q152" i="1" s="1"/>
  <c r="R152" i="1" s="1"/>
  <c r="J154" i="1"/>
  <c r="L154" i="1" s="1"/>
  <c r="M154" i="1" s="1"/>
  <c r="F155" i="1"/>
  <c r="F160" i="1"/>
  <c r="P162" i="1"/>
  <c r="J167" i="1"/>
  <c r="L167" i="1" s="1"/>
  <c r="M167" i="1" s="1"/>
  <c r="E168" i="1"/>
  <c r="G168" i="1" s="1"/>
  <c r="H168" i="1" s="1"/>
  <c r="P168" i="1"/>
  <c r="P169" i="1"/>
  <c r="J170" i="1"/>
  <c r="L170" i="1" s="1"/>
  <c r="M170" i="1" s="1"/>
  <c r="O172" i="1"/>
  <c r="Q172" i="1" s="1"/>
  <c r="R172" i="1" s="1"/>
  <c r="J173" i="1"/>
  <c r="L173" i="1" s="1"/>
  <c r="M173" i="1" s="1"/>
  <c r="F174" i="1"/>
  <c r="E175" i="1"/>
  <c r="G175" i="1" s="1"/>
  <c r="H175" i="1" s="1"/>
  <c r="J175" i="1"/>
  <c r="L175" i="1" s="1"/>
  <c r="M175" i="1" s="1"/>
  <c r="E176" i="1"/>
  <c r="G176" i="1" s="1"/>
  <c r="H176" i="1" s="1"/>
  <c r="P178" i="1"/>
  <c r="O178" i="1"/>
  <c r="Q178" i="1" s="1"/>
  <c r="R178" i="1" s="1"/>
  <c r="F195" i="1"/>
  <c r="E195" i="1"/>
  <c r="G195" i="1" s="1"/>
  <c r="H195" i="1" s="1"/>
  <c r="K198" i="1"/>
  <c r="J198" i="1"/>
  <c r="L198" i="1" s="1"/>
  <c r="M198" i="1" s="1"/>
  <c r="K208" i="1"/>
  <c r="J208" i="1"/>
  <c r="L208" i="1" s="1"/>
  <c r="M208" i="1" s="1"/>
  <c r="J211" i="1"/>
  <c r="L211" i="1" s="1"/>
  <c r="M211" i="1" s="1"/>
  <c r="K211" i="1"/>
  <c r="K212" i="1"/>
  <c r="J212" i="1"/>
  <c r="L212" i="1" s="1"/>
  <c r="M212" i="1" s="1"/>
  <c r="P213" i="1"/>
  <c r="O213" i="1"/>
  <c r="Q213" i="1" s="1"/>
  <c r="R213" i="1" s="1"/>
  <c r="P216" i="1"/>
  <c r="E222" i="1"/>
  <c r="G222" i="1" s="1"/>
  <c r="H222" i="1" s="1"/>
  <c r="F222" i="1"/>
  <c r="F227" i="1"/>
  <c r="E227" i="1"/>
  <c r="G227" i="1" s="1"/>
  <c r="H227" i="1" s="1"/>
  <c r="O243" i="1"/>
  <c r="Q243" i="1" s="1"/>
  <c r="R243" i="1" s="1"/>
  <c r="P243" i="1"/>
  <c r="K248" i="1"/>
  <c r="J248" i="1"/>
  <c r="L248" i="1" s="1"/>
  <c r="M248" i="1" s="1"/>
  <c r="P258" i="1"/>
  <c r="E265" i="1"/>
  <c r="G265" i="1" s="1"/>
  <c r="H265" i="1" s="1"/>
  <c r="F265" i="1"/>
  <c r="P267" i="1"/>
  <c r="O267" i="1"/>
  <c r="Q267" i="1" s="1"/>
  <c r="R267" i="1" s="1"/>
  <c r="O282" i="1"/>
  <c r="Q282" i="1" s="1"/>
  <c r="R282" i="1" s="1"/>
  <c r="P282" i="1"/>
  <c r="F286" i="1"/>
  <c r="E286" i="1"/>
  <c r="G286" i="1" s="1"/>
  <c r="H286" i="1" s="1"/>
  <c r="K294" i="1"/>
  <c r="J294" i="1"/>
  <c r="L294" i="1" s="1"/>
  <c r="M294" i="1" s="1"/>
  <c r="E311" i="1"/>
  <c r="G311" i="1" s="1"/>
  <c r="H311" i="1" s="1"/>
  <c r="F311" i="1"/>
  <c r="P315" i="1"/>
  <c r="O315" i="1"/>
  <c r="Q315" i="1" s="1"/>
  <c r="R315" i="1" s="1"/>
  <c r="J349" i="1"/>
  <c r="L349" i="1" s="1"/>
  <c r="M349" i="1" s="1"/>
  <c r="K349" i="1"/>
  <c r="K358" i="1"/>
  <c r="J358" i="1"/>
  <c r="L358" i="1" s="1"/>
  <c r="M358" i="1" s="1"/>
  <c r="F382" i="1"/>
  <c r="E382" i="1"/>
  <c r="G382" i="1" s="1"/>
  <c r="H382" i="1" s="1"/>
  <c r="J387" i="1"/>
  <c r="L387" i="1" s="1"/>
  <c r="M387" i="1" s="1"/>
  <c r="K387" i="1"/>
  <c r="O409" i="1"/>
  <c r="Q409" i="1" s="1"/>
  <c r="R409" i="1" s="1"/>
  <c r="P409" i="1"/>
  <c r="F442" i="1"/>
  <c r="E442" i="1"/>
  <c r="G442" i="1" s="1"/>
  <c r="H442" i="1" s="1"/>
  <c r="P447" i="1"/>
  <c r="O447" i="1"/>
  <c r="Q447" i="1" s="1"/>
  <c r="R447" i="1" s="1"/>
  <c r="O471" i="1"/>
  <c r="Q471" i="1" s="1"/>
  <c r="R471" i="1" s="1"/>
  <c r="P471" i="1"/>
  <c r="F474" i="1"/>
  <c r="E474" i="1"/>
  <c r="G474" i="1" s="1"/>
  <c r="H474" i="1" s="1"/>
  <c r="F478" i="1"/>
  <c r="E478" i="1"/>
  <c r="G478" i="1" s="1"/>
  <c r="H478" i="1" s="1"/>
  <c r="F496" i="1"/>
  <c r="E496" i="1"/>
  <c r="G496" i="1" s="1"/>
  <c r="H496" i="1" s="1"/>
  <c r="F517" i="1"/>
  <c r="E517" i="1"/>
  <c r="G517" i="1" s="1"/>
  <c r="H517" i="1" s="1"/>
  <c r="F523" i="1"/>
  <c r="E523" i="1"/>
  <c r="G523" i="1" s="1"/>
  <c r="H523" i="1" s="1"/>
  <c r="P535" i="1"/>
  <c r="O535" i="1"/>
  <c r="Q535" i="1" s="1"/>
  <c r="R535" i="1" s="1"/>
  <c r="E565" i="1"/>
  <c r="G565" i="1" s="1"/>
  <c r="H565" i="1" s="1"/>
  <c r="F565" i="1"/>
  <c r="P603" i="1"/>
  <c r="O603" i="1"/>
  <c r="Q603" i="1" s="1"/>
  <c r="R603" i="1" s="1"/>
  <c r="K653" i="1"/>
  <c r="J653" i="1"/>
  <c r="L653" i="1" s="1"/>
  <c r="M653" i="1" s="1"/>
  <c r="O664" i="1"/>
  <c r="Q664" i="1" s="1"/>
  <c r="R664" i="1" s="1"/>
  <c r="P664" i="1"/>
  <c r="J697" i="1"/>
  <c r="L697" i="1" s="1"/>
  <c r="M697" i="1" s="1"/>
  <c r="K697" i="1"/>
  <c r="E708" i="1"/>
  <c r="G708" i="1" s="1"/>
  <c r="H708" i="1" s="1"/>
  <c r="F708" i="1"/>
  <c r="O723" i="1"/>
  <c r="Q723" i="1" s="1"/>
  <c r="R723" i="1" s="1"/>
  <c r="P723" i="1"/>
  <c r="O756" i="1"/>
  <c r="Q756" i="1" s="1"/>
  <c r="R756" i="1" s="1"/>
  <c r="P756" i="1"/>
  <c r="P771" i="1"/>
  <c r="O771" i="1"/>
  <c r="Q771" i="1" s="1"/>
  <c r="R771" i="1" s="1"/>
  <c r="O778" i="1"/>
  <c r="Q778" i="1" s="1"/>
  <c r="R778" i="1" s="1"/>
  <c r="P778" i="1"/>
  <c r="P794" i="1"/>
  <c r="O794" i="1"/>
  <c r="Q794" i="1" s="1"/>
  <c r="R794" i="1" s="1"/>
  <c r="E801" i="1"/>
  <c r="G801" i="1" s="1"/>
  <c r="H801" i="1" s="1"/>
  <c r="F801" i="1"/>
  <c r="O824" i="1"/>
  <c r="Q824" i="1" s="1"/>
  <c r="R824" i="1" s="1"/>
  <c r="P824" i="1"/>
  <c r="P839" i="1"/>
  <c r="O839" i="1"/>
  <c r="Q839" i="1" s="1"/>
  <c r="R839" i="1" s="1"/>
  <c r="K178" i="1"/>
  <c r="J178" i="1"/>
  <c r="L178" i="1" s="1"/>
  <c r="M178" i="1" s="1"/>
  <c r="E208" i="1"/>
  <c r="G208" i="1" s="1"/>
  <c r="H208" i="1" s="1"/>
  <c r="F208" i="1"/>
  <c r="P274" i="1"/>
  <c r="O274" i="1"/>
  <c r="Q274" i="1" s="1"/>
  <c r="R274" i="1" s="1"/>
  <c r="J419" i="1"/>
  <c r="L419" i="1" s="1"/>
  <c r="M419" i="1" s="1"/>
  <c r="K419" i="1"/>
  <c r="E462" i="1"/>
  <c r="G462" i="1" s="1"/>
  <c r="H462" i="1" s="1"/>
  <c r="F462" i="1"/>
  <c r="E487" i="1"/>
  <c r="G487" i="1" s="1"/>
  <c r="H487" i="1" s="1"/>
  <c r="F487" i="1"/>
  <c r="F507" i="1"/>
  <c r="E507" i="1"/>
  <c r="G507" i="1" s="1"/>
  <c r="H507" i="1" s="1"/>
  <c r="J1180" i="1"/>
  <c r="L1180" i="1" s="1"/>
  <c r="M1180" i="1" s="1"/>
  <c r="K1180" i="1"/>
  <c r="K1248" i="1"/>
  <c r="J1248" i="1"/>
  <c r="L1248" i="1" s="1"/>
  <c r="M1248" i="1" s="1"/>
  <c r="K13" i="1"/>
  <c r="E23" i="1"/>
  <c r="G23" i="1" s="1"/>
  <c r="H23" i="1" s="1"/>
  <c r="J26" i="1"/>
  <c r="L26" i="1" s="1"/>
  <c r="M26" i="1" s="1"/>
  <c r="O15" i="1"/>
  <c r="Q15" i="1" s="1"/>
  <c r="R15" i="1" s="1"/>
  <c r="O16" i="1"/>
  <c r="Q16" i="1" s="1"/>
  <c r="R16" i="1" s="1"/>
  <c r="E24" i="1"/>
  <c r="G24" i="1" s="1"/>
  <c r="H24" i="1" s="1"/>
  <c r="F27" i="1"/>
  <c r="K29" i="1"/>
  <c r="J31" i="1"/>
  <c r="L31" i="1" s="1"/>
  <c r="M31" i="1" s="1"/>
  <c r="O32" i="1"/>
  <c r="Q32" i="1" s="1"/>
  <c r="R32" i="1" s="1"/>
  <c r="O42" i="1"/>
  <c r="Q42" i="1" s="1"/>
  <c r="R42" i="1" s="1"/>
  <c r="O45" i="1"/>
  <c r="Q45" i="1" s="1"/>
  <c r="R45" i="1" s="1"/>
  <c r="J48" i="1"/>
  <c r="L48" i="1" s="1"/>
  <c r="M48" i="1" s="1"/>
  <c r="E51" i="1"/>
  <c r="G51" i="1" s="1"/>
  <c r="H51" i="1" s="1"/>
  <c r="P53" i="1"/>
  <c r="F56" i="1"/>
  <c r="K61" i="1"/>
  <c r="J63" i="1"/>
  <c r="L63" i="1" s="1"/>
  <c r="M63" i="1" s="1"/>
  <c r="E67" i="1"/>
  <c r="G67" i="1" s="1"/>
  <c r="H67" i="1" s="1"/>
  <c r="J69" i="1"/>
  <c r="L69" i="1" s="1"/>
  <c r="M69" i="1" s="1"/>
  <c r="O69" i="1"/>
  <c r="Q69" i="1" s="1"/>
  <c r="R69" i="1" s="1"/>
  <c r="O72" i="1"/>
  <c r="Q72" i="1" s="1"/>
  <c r="R72" i="1" s="1"/>
  <c r="O73" i="1"/>
  <c r="Q73" i="1" s="1"/>
  <c r="R73" i="1" s="1"/>
  <c r="J74" i="1"/>
  <c r="L74" i="1" s="1"/>
  <c r="M74" i="1" s="1"/>
  <c r="K76" i="1"/>
  <c r="P82" i="1"/>
  <c r="O84" i="1"/>
  <c r="Q84" i="1" s="1"/>
  <c r="R84" i="1" s="1"/>
  <c r="K85" i="1"/>
  <c r="F86" i="1"/>
  <c r="F87" i="1"/>
  <c r="P88" i="1"/>
  <c r="O96" i="1"/>
  <c r="Q96" i="1" s="1"/>
  <c r="R96" i="1" s="1"/>
  <c r="O97" i="1"/>
  <c r="Q97" i="1" s="1"/>
  <c r="R97" i="1" s="1"/>
  <c r="O98" i="1"/>
  <c r="Q98" i="1" s="1"/>
  <c r="R98" i="1" s="1"/>
  <c r="E102" i="1"/>
  <c r="G102" i="1" s="1"/>
  <c r="H102" i="1" s="1"/>
  <c r="O103" i="1"/>
  <c r="Q103" i="1" s="1"/>
  <c r="R103" i="1" s="1"/>
  <c r="K104" i="1"/>
  <c r="E106" i="1"/>
  <c r="G106" i="1" s="1"/>
  <c r="H106" i="1" s="1"/>
  <c r="P106" i="1"/>
  <c r="K107" i="1"/>
  <c r="K108" i="1"/>
  <c r="F110" i="1"/>
  <c r="E118" i="1"/>
  <c r="G118" i="1" s="1"/>
  <c r="H118" i="1" s="1"/>
  <c r="E119" i="1"/>
  <c r="G119" i="1" s="1"/>
  <c r="H119" i="1" s="1"/>
  <c r="E120" i="1"/>
  <c r="G120" i="1" s="1"/>
  <c r="H120" i="1" s="1"/>
  <c r="J123" i="1"/>
  <c r="L123" i="1" s="1"/>
  <c r="M123" i="1" s="1"/>
  <c r="E125" i="1"/>
  <c r="G125" i="1" s="1"/>
  <c r="H125" i="1" s="1"/>
  <c r="O127" i="1"/>
  <c r="Q127" i="1" s="1"/>
  <c r="R127" i="1" s="1"/>
  <c r="P129" i="1"/>
  <c r="K131" i="1"/>
  <c r="F136" i="1"/>
  <c r="E138" i="1"/>
  <c r="G138" i="1" s="1"/>
  <c r="H138" i="1" s="1"/>
  <c r="E141" i="1"/>
  <c r="G141" i="1" s="1"/>
  <c r="H141" i="1" s="1"/>
  <c r="K144" i="1"/>
  <c r="E147" i="1"/>
  <c r="G147" i="1" s="1"/>
  <c r="H147" i="1" s="1"/>
  <c r="P149" i="1"/>
  <c r="P153" i="1"/>
  <c r="K157" i="1"/>
  <c r="E158" i="1"/>
  <c r="G158" i="1" s="1"/>
  <c r="H158" i="1" s="1"/>
  <c r="O160" i="1"/>
  <c r="Q160" i="1" s="1"/>
  <c r="R160" i="1" s="1"/>
  <c r="K163" i="1"/>
  <c r="J164" i="1"/>
  <c r="L164" i="1" s="1"/>
  <c r="M164" i="1" s="1"/>
  <c r="O164" i="1"/>
  <c r="Q164" i="1" s="1"/>
  <c r="R164" i="1" s="1"/>
  <c r="J165" i="1"/>
  <c r="L165" i="1" s="1"/>
  <c r="M165" i="1" s="1"/>
  <c r="E167" i="1"/>
  <c r="G167" i="1" s="1"/>
  <c r="H167" i="1" s="1"/>
  <c r="P176" i="1"/>
  <c r="P177" i="1"/>
  <c r="E179" i="1"/>
  <c r="G179" i="1" s="1"/>
  <c r="H179" i="1" s="1"/>
  <c r="F179" i="1"/>
  <c r="P181" i="1"/>
  <c r="O181" i="1"/>
  <c r="Q181" i="1" s="1"/>
  <c r="R181" i="1" s="1"/>
  <c r="F189" i="1"/>
  <c r="E189" i="1"/>
  <c r="G189" i="1" s="1"/>
  <c r="H189" i="1" s="1"/>
  <c r="K195" i="1"/>
  <c r="J195" i="1"/>
  <c r="L195" i="1" s="1"/>
  <c r="M195" i="1" s="1"/>
  <c r="P208" i="1"/>
  <c r="O208" i="1"/>
  <c r="Q208" i="1" s="1"/>
  <c r="R208" i="1" s="1"/>
  <c r="O210" i="1"/>
  <c r="Q210" i="1" s="1"/>
  <c r="R210" i="1" s="1"/>
  <c r="P210" i="1"/>
  <c r="K222" i="1"/>
  <c r="J222" i="1"/>
  <c r="L222" i="1" s="1"/>
  <c r="M222" i="1" s="1"/>
  <c r="K227" i="1"/>
  <c r="J227" i="1"/>
  <c r="L227" i="1" s="1"/>
  <c r="M227" i="1" s="1"/>
  <c r="K237" i="1"/>
  <c r="K246" i="1"/>
  <c r="P248" i="1"/>
  <c r="O248" i="1"/>
  <c r="Q248" i="1" s="1"/>
  <c r="R248" i="1" s="1"/>
  <c r="E256" i="1"/>
  <c r="G256" i="1" s="1"/>
  <c r="H256" i="1" s="1"/>
  <c r="F256" i="1"/>
  <c r="F257" i="1"/>
  <c r="F264" i="1"/>
  <c r="E264" i="1"/>
  <c r="G264" i="1" s="1"/>
  <c r="H264" i="1" s="1"/>
  <c r="K269" i="1"/>
  <c r="J269" i="1"/>
  <c r="L269" i="1" s="1"/>
  <c r="M269" i="1" s="1"/>
  <c r="J293" i="1"/>
  <c r="L293" i="1" s="1"/>
  <c r="M293" i="1" s="1"/>
  <c r="K293" i="1"/>
  <c r="P296" i="1"/>
  <c r="O296" i="1"/>
  <c r="Q296" i="1" s="1"/>
  <c r="R296" i="1" s="1"/>
  <c r="O314" i="1"/>
  <c r="Q314" i="1" s="1"/>
  <c r="R314" i="1" s="1"/>
  <c r="P314" i="1"/>
  <c r="F329" i="1"/>
  <c r="E329" i="1"/>
  <c r="G329" i="1" s="1"/>
  <c r="H329" i="1" s="1"/>
  <c r="J357" i="1"/>
  <c r="L357" i="1" s="1"/>
  <c r="M357" i="1" s="1"/>
  <c r="K357" i="1"/>
  <c r="K397" i="1"/>
  <c r="J397" i="1"/>
  <c r="L397" i="1" s="1"/>
  <c r="M397" i="1" s="1"/>
  <c r="O407" i="1"/>
  <c r="Q407" i="1" s="1"/>
  <c r="R407" i="1" s="1"/>
  <c r="P407" i="1"/>
  <c r="P423" i="1"/>
  <c r="O423" i="1"/>
  <c r="Q423" i="1" s="1"/>
  <c r="R423" i="1" s="1"/>
  <c r="E451" i="1"/>
  <c r="G451" i="1" s="1"/>
  <c r="H451" i="1" s="1"/>
  <c r="F451" i="1"/>
  <c r="J458" i="1"/>
  <c r="L458" i="1" s="1"/>
  <c r="M458" i="1" s="1"/>
  <c r="K458" i="1"/>
  <c r="K461" i="1"/>
  <c r="J461" i="1"/>
  <c r="L461" i="1" s="1"/>
  <c r="M461" i="1" s="1"/>
  <c r="E477" i="1"/>
  <c r="G477" i="1" s="1"/>
  <c r="H477" i="1" s="1"/>
  <c r="F477" i="1"/>
  <c r="F480" i="1"/>
  <c r="E480" i="1"/>
  <c r="G480" i="1" s="1"/>
  <c r="H480" i="1" s="1"/>
  <c r="P488" i="1"/>
  <c r="O488" i="1"/>
  <c r="Q488" i="1" s="1"/>
  <c r="R488" i="1" s="1"/>
  <c r="K499" i="1"/>
  <c r="J499" i="1"/>
  <c r="L499" i="1" s="1"/>
  <c r="M499" i="1" s="1"/>
  <c r="P508" i="1"/>
  <c r="O508" i="1"/>
  <c r="Q508" i="1" s="1"/>
  <c r="R508" i="1" s="1"/>
  <c r="O519" i="1"/>
  <c r="Q519" i="1" s="1"/>
  <c r="R519" i="1" s="1"/>
  <c r="P519" i="1"/>
  <c r="J547" i="1"/>
  <c r="L547" i="1" s="1"/>
  <c r="M547" i="1" s="1"/>
  <c r="K547" i="1"/>
  <c r="E564" i="1"/>
  <c r="G564" i="1" s="1"/>
  <c r="H564" i="1" s="1"/>
  <c r="F564" i="1"/>
  <c r="P572" i="1"/>
  <c r="O572" i="1"/>
  <c r="Q572" i="1" s="1"/>
  <c r="R572" i="1" s="1"/>
  <c r="F592" i="1"/>
  <c r="E592" i="1"/>
  <c r="G592" i="1" s="1"/>
  <c r="H592" i="1" s="1"/>
  <c r="P599" i="1"/>
  <c r="O599" i="1"/>
  <c r="Q599" i="1" s="1"/>
  <c r="R599" i="1" s="1"/>
  <c r="E614" i="1"/>
  <c r="G614" i="1" s="1"/>
  <c r="H614" i="1" s="1"/>
  <c r="F614" i="1"/>
  <c r="J627" i="1"/>
  <c r="L627" i="1" s="1"/>
  <c r="M627" i="1" s="1"/>
  <c r="K627" i="1"/>
  <c r="O648" i="1"/>
  <c r="Q648" i="1" s="1"/>
  <c r="R648" i="1" s="1"/>
  <c r="P648" i="1"/>
  <c r="P194" i="1"/>
  <c r="O194" i="1"/>
  <c r="Q194" i="1" s="1"/>
  <c r="R194" i="1" s="1"/>
  <c r="F198" i="1"/>
  <c r="E198" i="1"/>
  <c r="G198" i="1" s="1"/>
  <c r="H198" i="1" s="1"/>
  <c r="J213" i="1"/>
  <c r="L213" i="1" s="1"/>
  <c r="M213" i="1" s="1"/>
  <c r="K213" i="1"/>
  <c r="O233" i="1"/>
  <c r="Q233" i="1" s="1"/>
  <c r="R233" i="1" s="1"/>
  <c r="P233" i="1"/>
  <c r="E240" i="1"/>
  <c r="G240" i="1" s="1"/>
  <c r="H240" i="1" s="1"/>
  <c r="F240" i="1"/>
  <c r="E246" i="1"/>
  <c r="G246" i="1" s="1"/>
  <c r="H246" i="1" s="1"/>
  <c r="F246" i="1"/>
  <c r="O272" i="1"/>
  <c r="Q272" i="1" s="1"/>
  <c r="R272" i="1" s="1"/>
  <c r="P272" i="1"/>
  <c r="J284" i="1"/>
  <c r="L284" i="1" s="1"/>
  <c r="M284" i="1" s="1"/>
  <c r="K284" i="1"/>
  <c r="P379" i="1"/>
  <c r="O379" i="1"/>
  <c r="Q379" i="1" s="1"/>
  <c r="R379" i="1" s="1"/>
  <c r="F445" i="1"/>
  <c r="E445" i="1"/>
  <c r="G445" i="1" s="1"/>
  <c r="H445" i="1" s="1"/>
  <c r="P454" i="1"/>
  <c r="O454" i="1"/>
  <c r="Q454" i="1" s="1"/>
  <c r="R454" i="1" s="1"/>
  <c r="P472" i="1"/>
  <c r="O472" i="1"/>
  <c r="Q472" i="1" s="1"/>
  <c r="R472" i="1" s="1"/>
  <c r="O492" i="1"/>
  <c r="Q492" i="1" s="1"/>
  <c r="R492" i="1" s="1"/>
  <c r="P492" i="1"/>
  <c r="P498" i="1"/>
  <c r="O498" i="1"/>
  <c r="Q498" i="1" s="1"/>
  <c r="R498" i="1" s="1"/>
  <c r="K152" i="1"/>
  <c r="P154" i="1"/>
  <c r="J155" i="1"/>
  <c r="L155" i="1" s="1"/>
  <c r="M155" i="1" s="1"/>
  <c r="O167" i="1"/>
  <c r="Q167" i="1" s="1"/>
  <c r="R167" i="1" s="1"/>
  <c r="E170" i="1"/>
  <c r="G170" i="1" s="1"/>
  <c r="H170" i="1" s="1"/>
  <c r="O170" i="1"/>
  <c r="Q170" i="1" s="1"/>
  <c r="R170" i="1" s="1"/>
  <c r="K171" i="1"/>
  <c r="K172" i="1"/>
  <c r="E173" i="1"/>
  <c r="G173" i="1" s="1"/>
  <c r="H173" i="1" s="1"/>
  <c r="O175" i="1"/>
  <c r="Q175" i="1" s="1"/>
  <c r="R175" i="1" s="1"/>
  <c r="F178" i="1"/>
  <c r="E178" i="1"/>
  <c r="G178" i="1" s="1"/>
  <c r="H178" i="1" s="1"/>
  <c r="K179" i="1"/>
  <c r="J179" i="1"/>
  <c r="L179" i="1" s="1"/>
  <c r="M179" i="1" s="1"/>
  <c r="K189" i="1"/>
  <c r="J189" i="1"/>
  <c r="L189" i="1" s="1"/>
  <c r="M189" i="1" s="1"/>
  <c r="O190" i="1"/>
  <c r="Q190" i="1" s="1"/>
  <c r="R190" i="1" s="1"/>
  <c r="P190" i="1"/>
  <c r="K194" i="1"/>
  <c r="J194" i="1"/>
  <c r="L194" i="1" s="1"/>
  <c r="M194" i="1" s="1"/>
  <c r="P195" i="1"/>
  <c r="O195" i="1"/>
  <c r="Q195" i="1" s="1"/>
  <c r="R195" i="1" s="1"/>
  <c r="K196" i="1"/>
  <c r="P197" i="1"/>
  <c r="O197" i="1"/>
  <c r="Q197" i="1" s="1"/>
  <c r="R197" i="1" s="1"/>
  <c r="F203" i="1"/>
  <c r="E203" i="1"/>
  <c r="G203" i="1" s="1"/>
  <c r="H203" i="1" s="1"/>
  <c r="P211" i="1"/>
  <c r="F214" i="1"/>
  <c r="K216" i="1"/>
  <c r="J216" i="1"/>
  <c r="L216" i="1" s="1"/>
  <c r="M216" i="1" s="1"/>
  <c r="P219" i="1"/>
  <c r="O219" i="1"/>
  <c r="Q219" i="1" s="1"/>
  <c r="R219" i="1" s="1"/>
  <c r="K220" i="1"/>
  <c r="O227" i="1"/>
  <c r="Q227" i="1" s="1"/>
  <c r="R227" i="1" s="1"/>
  <c r="P227" i="1"/>
  <c r="O234" i="1"/>
  <c r="Q234" i="1" s="1"/>
  <c r="R234" i="1" s="1"/>
  <c r="P234" i="1"/>
  <c r="P235" i="1"/>
  <c r="P242" i="1"/>
  <c r="O242" i="1"/>
  <c r="Q242" i="1" s="1"/>
  <c r="R242" i="1" s="1"/>
  <c r="E249" i="1"/>
  <c r="G249" i="1" s="1"/>
  <c r="H249" i="1" s="1"/>
  <c r="F249" i="1"/>
  <c r="E255" i="1"/>
  <c r="G255" i="1" s="1"/>
  <c r="H255" i="1" s="1"/>
  <c r="F255" i="1"/>
  <c r="J261" i="1"/>
  <c r="L261" i="1" s="1"/>
  <c r="M261" i="1" s="1"/>
  <c r="K261" i="1"/>
  <c r="F263" i="1"/>
  <c r="K268" i="1"/>
  <c r="J268" i="1"/>
  <c r="L268" i="1" s="1"/>
  <c r="M268" i="1" s="1"/>
  <c r="P269" i="1"/>
  <c r="O269" i="1"/>
  <c r="Q269" i="1" s="1"/>
  <c r="R269" i="1" s="1"/>
  <c r="O280" i="1"/>
  <c r="Q280" i="1" s="1"/>
  <c r="R280" i="1" s="1"/>
  <c r="P280" i="1"/>
  <c r="K285" i="1"/>
  <c r="J285" i="1"/>
  <c r="L285" i="1" s="1"/>
  <c r="M285" i="1" s="1"/>
  <c r="P299" i="1"/>
  <c r="O299" i="1"/>
  <c r="Q299" i="1" s="1"/>
  <c r="R299" i="1" s="1"/>
  <c r="K310" i="1"/>
  <c r="J310" i="1"/>
  <c r="L310" i="1" s="1"/>
  <c r="M310" i="1" s="1"/>
  <c r="E328" i="1"/>
  <c r="G328" i="1" s="1"/>
  <c r="H328" i="1" s="1"/>
  <c r="F328" i="1"/>
  <c r="F337" i="1"/>
  <c r="E337" i="1"/>
  <c r="G337" i="1" s="1"/>
  <c r="H337" i="1" s="1"/>
  <c r="E377" i="1"/>
  <c r="G377" i="1" s="1"/>
  <c r="H377" i="1" s="1"/>
  <c r="F377" i="1"/>
  <c r="P384" i="1"/>
  <c r="O384" i="1"/>
  <c r="Q384" i="1" s="1"/>
  <c r="R384" i="1" s="1"/>
  <c r="F388" i="1"/>
  <c r="E388" i="1"/>
  <c r="G388" i="1" s="1"/>
  <c r="H388" i="1" s="1"/>
  <c r="P438" i="1"/>
  <c r="O438" i="1"/>
  <c r="Q438" i="1" s="1"/>
  <c r="R438" i="1" s="1"/>
  <c r="E446" i="1"/>
  <c r="G446" i="1" s="1"/>
  <c r="H446" i="1" s="1"/>
  <c r="F446" i="1"/>
  <c r="O463" i="1"/>
  <c r="Q463" i="1" s="1"/>
  <c r="R463" i="1" s="1"/>
  <c r="P463" i="1"/>
  <c r="J494" i="1"/>
  <c r="L494" i="1" s="1"/>
  <c r="M494" i="1" s="1"/>
  <c r="K494" i="1"/>
  <c r="F504" i="1"/>
  <c r="E504" i="1"/>
  <c r="G504" i="1" s="1"/>
  <c r="H504" i="1" s="1"/>
  <c r="J513" i="1"/>
  <c r="L513" i="1" s="1"/>
  <c r="M513" i="1" s="1"/>
  <c r="K513" i="1"/>
  <c r="K528" i="1"/>
  <c r="J528" i="1"/>
  <c r="L528" i="1" s="1"/>
  <c r="M528" i="1" s="1"/>
  <c r="K539" i="1"/>
  <c r="J539" i="1"/>
  <c r="L539" i="1" s="1"/>
  <c r="M539" i="1" s="1"/>
  <c r="J585" i="1"/>
  <c r="L585" i="1" s="1"/>
  <c r="M585" i="1" s="1"/>
  <c r="K585" i="1"/>
  <c r="P598" i="1"/>
  <c r="O598" i="1"/>
  <c r="Q598" i="1" s="1"/>
  <c r="R598" i="1" s="1"/>
  <c r="K606" i="1"/>
  <c r="J606" i="1"/>
  <c r="L606" i="1" s="1"/>
  <c r="M606" i="1" s="1"/>
  <c r="K607" i="1"/>
  <c r="J607" i="1"/>
  <c r="L607" i="1" s="1"/>
  <c r="M607" i="1" s="1"/>
  <c r="P618" i="1"/>
  <c r="O618" i="1"/>
  <c r="Q618" i="1" s="1"/>
  <c r="R618" i="1" s="1"/>
  <c r="O646" i="1"/>
  <c r="Q646" i="1" s="1"/>
  <c r="R646" i="1" s="1"/>
  <c r="P646" i="1"/>
  <c r="K650" i="1"/>
  <c r="J650" i="1"/>
  <c r="L650" i="1" s="1"/>
  <c r="M650" i="1" s="1"/>
  <c r="P658" i="1"/>
  <c r="O658" i="1"/>
  <c r="Q658" i="1" s="1"/>
  <c r="R658" i="1" s="1"/>
  <c r="P661" i="1"/>
  <c r="O661" i="1"/>
  <c r="Q661" i="1" s="1"/>
  <c r="R661" i="1" s="1"/>
  <c r="O679" i="1"/>
  <c r="Q679" i="1" s="1"/>
  <c r="R679" i="1" s="1"/>
  <c r="P679" i="1"/>
  <c r="E685" i="1"/>
  <c r="G685" i="1" s="1"/>
  <c r="H685" i="1" s="1"/>
  <c r="F685" i="1"/>
  <c r="F699" i="1"/>
  <c r="E699" i="1"/>
  <c r="G699" i="1" s="1"/>
  <c r="H699" i="1" s="1"/>
  <c r="O704" i="1"/>
  <c r="Q704" i="1" s="1"/>
  <c r="R704" i="1" s="1"/>
  <c r="P704" i="1"/>
  <c r="F712" i="1"/>
  <c r="E712" i="1"/>
  <c r="G712" i="1" s="1"/>
  <c r="H712" i="1" s="1"/>
  <c r="P714" i="1"/>
  <c r="O714" i="1"/>
  <c r="Q714" i="1" s="1"/>
  <c r="R714" i="1" s="1"/>
  <c r="P722" i="1"/>
  <c r="O722" i="1"/>
  <c r="Q722" i="1" s="1"/>
  <c r="R722" i="1" s="1"/>
  <c r="F732" i="1"/>
  <c r="E732" i="1"/>
  <c r="G732" i="1" s="1"/>
  <c r="H732" i="1" s="1"/>
  <c r="O755" i="1"/>
  <c r="Q755" i="1" s="1"/>
  <c r="R755" i="1" s="1"/>
  <c r="P755" i="1"/>
  <c r="K769" i="1"/>
  <c r="J769" i="1"/>
  <c r="L769" i="1" s="1"/>
  <c r="M769" i="1" s="1"/>
  <c r="P770" i="1"/>
  <c r="O770" i="1"/>
  <c r="Q770" i="1" s="1"/>
  <c r="R770" i="1" s="1"/>
  <c r="F800" i="1"/>
  <c r="E800" i="1"/>
  <c r="G800" i="1" s="1"/>
  <c r="H800" i="1" s="1"/>
  <c r="K1063" i="1"/>
  <c r="J1063" i="1"/>
  <c r="L1063" i="1" s="1"/>
  <c r="M1063" i="1" s="1"/>
  <c r="J612" i="1"/>
  <c r="L612" i="1" s="1"/>
  <c r="M612" i="1" s="1"/>
  <c r="K612" i="1"/>
  <c r="F619" i="1"/>
  <c r="E619" i="1"/>
  <c r="G619" i="1" s="1"/>
  <c r="H619" i="1" s="1"/>
  <c r="F635" i="1"/>
  <c r="E635" i="1"/>
  <c r="G635" i="1" s="1"/>
  <c r="H635" i="1" s="1"/>
  <c r="J649" i="1"/>
  <c r="L649" i="1" s="1"/>
  <c r="M649" i="1" s="1"/>
  <c r="K649" i="1"/>
  <c r="F664" i="1"/>
  <c r="E664" i="1"/>
  <c r="G664" i="1" s="1"/>
  <c r="H664" i="1" s="1"/>
  <c r="F667" i="1"/>
  <c r="E667" i="1"/>
  <c r="G667" i="1" s="1"/>
  <c r="H667" i="1" s="1"/>
  <c r="P671" i="1"/>
  <c r="O671" i="1"/>
  <c r="Q671" i="1" s="1"/>
  <c r="R671" i="1" s="1"/>
  <c r="E684" i="1"/>
  <c r="G684" i="1" s="1"/>
  <c r="H684" i="1" s="1"/>
  <c r="F684" i="1"/>
  <c r="P695" i="1"/>
  <c r="O695" i="1"/>
  <c r="Q695" i="1" s="1"/>
  <c r="R695" i="1" s="1"/>
  <c r="J707" i="1"/>
  <c r="L707" i="1" s="1"/>
  <c r="M707" i="1" s="1"/>
  <c r="K707" i="1"/>
  <c r="E739" i="1"/>
  <c r="G739" i="1" s="1"/>
  <c r="H739" i="1" s="1"/>
  <c r="F739" i="1"/>
  <c r="P751" i="1"/>
  <c r="O751" i="1"/>
  <c r="Q751" i="1" s="1"/>
  <c r="R751" i="1" s="1"/>
  <c r="K767" i="1"/>
  <c r="J767" i="1"/>
  <c r="L767" i="1" s="1"/>
  <c r="M767" i="1" s="1"/>
  <c r="J799" i="1"/>
  <c r="L799" i="1" s="1"/>
  <c r="M799" i="1" s="1"/>
  <c r="K799" i="1"/>
  <c r="P1036" i="1"/>
  <c r="O1036" i="1"/>
  <c r="Q1036" i="1" s="1"/>
  <c r="R1036" i="1" s="1"/>
  <c r="P1041" i="1"/>
  <c r="O1041" i="1"/>
  <c r="Q1041" i="1" s="1"/>
  <c r="R1041" i="1" s="1"/>
  <c r="E1045" i="1"/>
  <c r="G1045" i="1" s="1"/>
  <c r="H1045" i="1" s="1"/>
  <c r="F1045" i="1"/>
  <c r="K1047" i="1"/>
  <c r="J1047" i="1"/>
  <c r="L1047" i="1" s="1"/>
  <c r="M1047" i="1" s="1"/>
  <c r="K267" i="1"/>
  <c r="E270" i="1"/>
  <c r="G270" i="1" s="1"/>
  <c r="H270" i="1" s="1"/>
  <c r="F273" i="1"/>
  <c r="K277" i="1"/>
  <c r="F281" i="1"/>
  <c r="O285" i="1"/>
  <c r="Q285" i="1" s="1"/>
  <c r="R285" i="1" s="1"/>
  <c r="P289" i="1"/>
  <c r="O290" i="1"/>
  <c r="Q290" i="1" s="1"/>
  <c r="R290" i="1" s="1"/>
  <c r="J296" i="1"/>
  <c r="L296" i="1" s="1"/>
  <c r="M296" i="1" s="1"/>
  <c r="F297" i="1"/>
  <c r="K299" i="1"/>
  <c r="F304" i="1"/>
  <c r="P305" i="1"/>
  <c r="O306" i="1"/>
  <c r="Q306" i="1" s="1"/>
  <c r="R306" i="1" s="1"/>
  <c r="P307" i="1"/>
  <c r="F310" i="1"/>
  <c r="K317" i="1"/>
  <c r="K325" i="1"/>
  <c r="J326" i="1"/>
  <c r="L326" i="1" s="1"/>
  <c r="M326" i="1" s="1"/>
  <c r="P338" i="1"/>
  <c r="P346" i="1"/>
  <c r="O347" i="1"/>
  <c r="Q347" i="1" s="1"/>
  <c r="R347" i="1" s="1"/>
  <c r="F360" i="1"/>
  <c r="F368" i="1"/>
  <c r="E369" i="1"/>
  <c r="G369" i="1" s="1"/>
  <c r="H369" i="1" s="1"/>
  <c r="P371" i="1"/>
  <c r="F374" i="1"/>
  <c r="E376" i="1"/>
  <c r="G376" i="1" s="1"/>
  <c r="H376" i="1" s="1"/>
  <c r="O376" i="1"/>
  <c r="Q376" i="1" s="1"/>
  <c r="R376" i="1" s="1"/>
  <c r="J377" i="1"/>
  <c r="L377" i="1" s="1"/>
  <c r="M377" i="1" s="1"/>
  <c r="O381" i="1"/>
  <c r="Q381" i="1" s="1"/>
  <c r="R381" i="1" s="1"/>
  <c r="J384" i="1"/>
  <c r="L384" i="1" s="1"/>
  <c r="M384" i="1" s="1"/>
  <c r="P387" i="1"/>
  <c r="E392" i="1"/>
  <c r="G392" i="1" s="1"/>
  <c r="H392" i="1" s="1"/>
  <c r="J402" i="1"/>
  <c r="L402" i="1" s="1"/>
  <c r="M402" i="1" s="1"/>
  <c r="J407" i="1"/>
  <c r="L407" i="1" s="1"/>
  <c r="M407" i="1" s="1"/>
  <c r="F414" i="1"/>
  <c r="F422" i="1"/>
  <c r="E428" i="1"/>
  <c r="G428" i="1" s="1"/>
  <c r="H428" i="1" s="1"/>
  <c r="E430" i="1"/>
  <c r="G430" i="1" s="1"/>
  <c r="H430" i="1" s="1"/>
  <c r="F439" i="1"/>
  <c r="J447" i="1"/>
  <c r="L447" i="1" s="1"/>
  <c r="M447" i="1" s="1"/>
  <c r="F452" i="1"/>
  <c r="J455" i="1"/>
  <c r="L455" i="1" s="1"/>
  <c r="M455" i="1" s="1"/>
  <c r="E458" i="1"/>
  <c r="G458" i="1" s="1"/>
  <c r="H458" i="1" s="1"/>
  <c r="O458" i="1"/>
  <c r="Q458" i="1" s="1"/>
  <c r="R458" i="1" s="1"/>
  <c r="J459" i="1"/>
  <c r="L459" i="1" s="1"/>
  <c r="M459" i="1" s="1"/>
  <c r="F461" i="1"/>
  <c r="E464" i="1"/>
  <c r="G464" i="1" s="1"/>
  <c r="H464" i="1" s="1"/>
  <c r="E466" i="1"/>
  <c r="G466" i="1" s="1"/>
  <c r="H466" i="1" s="1"/>
  <c r="O466" i="1"/>
  <c r="Q466" i="1" s="1"/>
  <c r="R466" i="1" s="1"/>
  <c r="J467" i="1"/>
  <c r="L467" i="1" s="1"/>
  <c r="M467" i="1" s="1"/>
  <c r="K468" i="1"/>
  <c r="J471" i="1"/>
  <c r="L471" i="1" s="1"/>
  <c r="M471" i="1" s="1"/>
  <c r="P473" i="1"/>
  <c r="O476" i="1"/>
  <c r="Q476" i="1" s="1"/>
  <c r="R476" i="1" s="1"/>
  <c r="P486" i="1"/>
  <c r="J487" i="1"/>
  <c r="L487" i="1" s="1"/>
  <c r="M487" i="1" s="1"/>
  <c r="O495" i="1"/>
  <c r="Q495" i="1" s="1"/>
  <c r="R495" i="1" s="1"/>
  <c r="K497" i="1"/>
  <c r="J498" i="1"/>
  <c r="L498" i="1" s="1"/>
  <c r="M498" i="1" s="1"/>
  <c r="F499" i="1"/>
  <c r="P502" i="1"/>
  <c r="O506" i="1"/>
  <c r="Q506" i="1" s="1"/>
  <c r="R506" i="1" s="1"/>
  <c r="O509" i="1"/>
  <c r="Q509" i="1" s="1"/>
  <c r="R509" i="1" s="1"/>
  <c r="F604" i="1"/>
  <c r="E604" i="1"/>
  <c r="G604" i="1" s="1"/>
  <c r="H604" i="1" s="1"/>
  <c r="P613" i="1"/>
  <c r="O613" i="1"/>
  <c r="Q613" i="1" s="1"/>
  <c r="R613" i="1" s="1"/>
  <c r="F629" i="1"/>
  <c r="E629" i="1"/>
  <c r="G629" i="1" s="1"/>
  <c r="H629" i="1" s="1"/>
  <c r="K640" i="1"/>
  <c r="J640" i="1"/>
  <c r="L640" i="1" s="1"/>
  <c r="M640" i="1" s="1"/>
  <c r="J659" i="1"/>
  <c r="L659" i="1" s="1"/>
  <c r="M659" i="1" s="1"/>
  <c r="K659" i="1"/>
  <c r="O670" i="1"/>
  <c r="Q670" i="1" s="1"/>
  <c r="R670" i="1" s="1"/>
  <c r="P670" i="1"/>
  <c r="J674" i="1"/>
  <c r="L674" i="1" s="1"/>
  <c r="M674" i="1" s="1"/>
  <c r="K674" i="1"/>
  <c r="J698" i="1"/>
  <c r="L698" i="1" s="1"/>
  <c r="M698" i="1" s="1"/>
  <c r="K698" i="1"/>
  <c r="F701" i="1"/>
  <c r="E701" i="1"/>
  <c r="G701" i="1" s="1"/>
  <c r="H701" i="1" s="1"/>
  <c r="P717" i="1"/>
  <c r="O717" i="1"/>
  <c r="Q717" i="1" s="1"/>
  <c r="R717" i="1" s="1"/>
  <c r="P747" i="1"/>
  <c r="O747" i="1"/>
  <c r="Q747" i="1" s="1"/>
  <c r="R747" i="1" s="1"/>
  <c r="E755" i="1"/>
  <c r="G755" i="1" s="1"/>
  <c r="H755" i="1" s="1"/>
  <c r="F755" i="1"/>
  <c r="K786" i="1"/>
  <c r="J786" i="1"/>
  <c r="L786" i="1" s="1"/>
  <c r="M786" i="1" s="1"/>
  <c r="J798" i="1"/>
  <c r="L798" i="1" s="1"/>
  <c r="M798" i="1" s="1"/>
  <c r="K798" i="1"/>
  <c r="P857" i="1"/>
  <c r="O857" i="1"/>
  <c r="Q857" i="1" s="1"/>
  <c r="R857" i="1" s="1"/>
  <c r="K873" i="1"/>
  <c r="J873" i="1"/>
  <c r="L873" i="1" s="1"/>
  <c r="M873" i="1" s="1"/>
  <c r="E877" i="1"/>
  <c r="G877" i="1" s="1"/>
  <c r="H877" i="1" s="1"/>
  <c r="F877" i="1"/>
  <c r="F893" i="1"/>
  <c r="E893" i="1"/>
  <c r="G893" i="1" s="1"/>
  <c r="H893" i="1" s="1"/>
  <c r="F898" i="1"/>
  <c r="E898" i="1"/>
  <c r="G898" i="1" s="1"/>
  <c r="H898" i="1" s="1"/>
  <c r="K915" i="1"/>
  <c r="J915" i="1"/>
  <c r="L915" i="1" s="1"/>
  <c r="M915" i="1" s="1"/>
  <c r="P918" i="1"/>
  <c r="O918" i="1"/>
  <c r="Q918" i="1" s="1"/>
  <c r="R918" i="1" s="1"/>
  <c r="F923" i="1"/>
  <c r="E923" i="1"/>
  <c r="G923" i="1" s="1"/>
  <c r="H923" i="1" s="1"/>
  <c r="F935" i="1"/>
  <c r="E935" i="1"/>
  <c r="G935" i="1" s="1"/>
  <c r="H935" i="1" s="1"/>
  <c r="K984" i="1"/>
  <c r="J984" i="1"/>
  <c r="L984" i="1" s="1"/>
  <c r="M984" i="1" s="1"/>
  <c r="F988" i="1"/>
  <c r="E988" i="1"/>
  <c r="G988" i="1" s="1"/>
  <c r="H988" i="1" s="1"/>
  <c r="F1009" i="1"/>
  <c r="E1009" i="1"/>
  <c r="G1009" i="1" s="1"/>
  <c r="H1009" i="1" s="1"/>
  <c r="K1014" i="1"/>
  <c r="J1014" i="1"/>
  <c r="L1014" i="1" s="1"/>
  <c r="M1014" i="1" s="1"/>
  <c r="K1020" i="1"/>
  <c r="J1020" i="1"/>
  <c r="L1020" i="1" s="1"/>
  <c r="M1020" i="1" s="1"/>
  <c r="P1033" i="1"/>
  <c r="O1033" i="1"/>
  <c r="Q1033" i="1" s="1"/>
  <c r="R1033" i="1" s="1"/>
  <c r="F780" i="1"/>
  <c r="E780" i="1"/>
  <c r="G780" i="1" s="1"/>
  <c r="H780" i="1" s="1"/>
  <c r="K785" i="1"/>
  <c r="J785" i="1"/>
  <c r="L785" i="1" s="1"/>
  <c r="M785" i="1" s="1"/>
  <c r="E794" i="1"/>
  <c r="G794" i="1" s="1"/>
  <c r="H794" i="1" s="1"/>
  <c r="F794" i="1"/>
  <c r="K834" i="1"/>
  <c r="J834" i="1"/>
  <c r="L834" i="1" s="1"/>
  <c r="M834" i="1" s="1"/>
  <c r="F842" i="1"/>
  <c r="E842" i="1"/>
  <c r="G842" i="1" s="1"/>
  <c r="H842" i="1" s="1"/>
  <c r="J856" i="1"/>
  <c r="L856" i="1" s="1"/>
  <c r="M856" i="1" s="1"/>
  <c r="K856" i="1"/>
  <c r="F882" i="1"/>
  <c r="E882" i="1"/>
  <c r="G882" i="1" s="1"/>
  <c r="H882" i="1" s="1"/>
  <c r="P894" i="1"/>
  <c r="O894" i="1"/>
  <c r="Q894" i="1" s="1"/>
  <c r="R894" i="1" s="1"/>
  <c r="J914" i="1"/>
  <c r="L914" i="1" s="1"/>
  <c r="M914" i="1" s="1"/>
  <c r="K914" i="1"/>
  <c r="O916" i="1"/>
  <c r="Q916" i="1" s="1"/>
  <c r="R916" i="1" s="1"/>
  <c r="P916" i="1"/>
  <c r="F939" i="1"/>
  <c r="E939" i="1"/>
  <c r="G939" i="1" s="1"/>
  <c r="H939" i="1" s="1"/>
  <c r="K944" i="1"/>
  <c r="J944" i="1"/>
  <c r="L944" i="1" s="1"/>
  <c r="M944" i="1" s="1"/>
  <c r="F960" i="1"/>
  <c r="E960" i="1"/>
  <c r="G960" i="1" s="1"/>
  <c r="H960" i="1" s="1"/>
  <c r="J973" i="1"/>
  <c r="L973" i="1" s="1"/>
  <c r="M973" i="1" s="1"/>
  <c r="K973" i="1"/>
  <c r="F987" i="1"/>
  <c r="E987" i="1"/>
  <c r="G987" i="1" s="1"/>
  <c r="H987" i="1" s="1"/>
  <c r="O990" i="1"/>
  <c r="Q990" i="1" s="1"/>
  <c r="R990" i="1" s="1"/>
  <c r="P990" i="1"/>
  <c r="F1000" i="1"/>
  <c r="E1000" i="1"/>
  <c r="G1000" i="1" s="1"/>
  <c r="H1000" i="1" s="1"/>
  <c r="E1024" i="1"/>
  <c r="G1024" i="1" s="1"/>
  <c r="H1024" i="1" s="1"/>
  <c r="F1024" i="1"/>
  <c r="F1044" i="1"/>
  <c r="E1044" i="1"/>
  <c r="G1044" i="1" s="1"/>
  <c r="H1044" i="1" s="1"/>
  <c r="P1051" i="1"/>
  <c r="O1051" i="1"/>
  <c r="Q1051" i="1" s="1"/>
  <c r="R1051" i="1" s="1"/>
  <c r="J1062" i="1"/>
  <c r="L1062" i="1" s="1"/>
  <c r="M1062" i="1" s="1"/>
  <c r="K1062" i="1"/>
  <c r="P1074" i="1"/>
  <c r="O1074" i="1"/>
  <c r="Q1074" i="1" s="1"/>
  <c r="R1074" i="1" s="1"/>
  <c r="F1077" i="1"/>
  <c r="E1077" i="1"/>
  <c r="G1077" i="1" s="1"/>
  <c r="H1077" i="1" s="1"/>
  <c r="P1095" i="1"/>
  <c r="O1095" i="1"/>
  <c r="Q1095" i="1" s="1"/>
  <c r="R1095" i="1" s="1"/>
  <c r="P1106" i="1"/>
  <c r="O1106" i="1"/>
  <c r="Q1106" i="1" s="1"/>
  <c r="R1106" i="1" s="1"/>
  <c r="K1109" i="1"/>
  <c r="J1109" i="1"/>
  <c r="L1109" i="1" s="1"/>
  <c r="M1109" i="1" s="1"/>
  <c r="F1112" i="1"/>
  <c r="E1112" i="1"/>
  <c r="G1112" i="1" s="1"/>
  <c r="H1112" i="1" s="1"/>
  <c r="P1128" i="1"/>
  <c r="O1128" i="1"/>
  <c r="Q1128" i="1" s="1"/>
  <c r="R1128" i="1" s="1"/>
  <c r="K1174" i="1"/>
  <c r="J1174" i="1"/>
  <c r="L1174" i="1" s="1"/>
  <c r="M1174" i="1" s="1"/>
  <c r="P1176" i="1"/>
  <c r="O1176" i="1"/>
  <c r="Q1176" i="1" s="1"/>
  <c r="R1176" i="1" s="1"/>
  <c r="K1224" i="1"/>
  <c r="J1224" i="1"/>
  <c r="L1224" i="1" s="1"/>
  <c r="M1224" i="1" s="1"/>
  <c r="F1242" i="1"/>
  <c r="E1242" i="1"/>
  <c r="G1242" i="1" s="1"/>
  <c r="H1242" i="1" s="1"/>
  <c r="K1247" i="1"/>
  <c r="J1247" i="1"/>
  <c r="L1247" i="1" s="1"/>
  <c r="M1247" i="1" s="1"/>
  <c r="P759" i="1"/>
  <c r="O759" i="1"/>
  <c r="Q759" i="1" s="1"/>
  <c r="R759" i="1" s="1"/>
  <c r="F793" i="1"/>
  <c r="E793" i="1"/>
  <c r="G793" i="1" s="1"/>
  <c r="H793" i="1" s="1"/>
  <c r="E796" i="1"/>
  <c r="G796" i="1" s="1"/>
  <c r="H796" i="1" s="1"/>
  <c r="E797" i="1"/>
  <c r="G797" i="1" s="1"/>
  <c r="H797" i="1" s="1"/>
  <c r="F797" i="1"/>
  <c r="P810" i="1"/>
  <c r="O810" i="1"/>
  <c r="Q810" i="1" s="1"/>
  <c r="R810" i="1" s="1"/>
  <c r="K813" i="1"/>
  <c r="J813" i="1"/>
  <c r="L813" i="1" s="1"/>
  <c r="M813" i="1" s="1"/>
  <c r="E818" i="1"/>
  <c r="G818" i="1" s="1"/>
  <c r="H818" i="1" s="1"/>
  <c r="F818" i="1"/>
  <c r="K827" i="1"/>
  <c r="J827" i="1"/>
  <c r="L827" i="1" s="1"/>
  <c r="M827" i="1" s="1"/>
  <c r="J840" i="1"/>
  <c r="L840" i="1" s="1"/>
  <c r="M840" i="1" s="1"/>
  <c r="K840" i="1"/>
  <c r="F846" i="1"/>
  <c r="E846" i="1"/>
  <c r="G846" i="1" s="1"/>
  <c r="H846" i="1" s="1"/>
  <c r="P862" i="1"/>
  <c r="O862" i="1"/>
  <c r="Q862" i="1" s="1"/>
  <c r="R862" i="1" s="1"/>
  <c r="K868" i="1"/>
  <c r="J868" i="1"/>
  <c r="L868" i="1" s="1"/>
  <c r="M868" i="1" s="1"/>
  <c r="J876" i="1"/>
  <c r="L876" i="1" s="1"/>
  <c r="M876" i="1" s="1"/>
  <c r="K876" i="1"/>
  <c r="K913" i="1"/>
  <c r="J913" i="1"/>
  <c r="L913" i="1" s="1"/>
  <c r="M913" i="1" s="1"/>
  <c r="E937" i="1"/>
  <c r="G937" i="1" s="1"/>
  <c r="H937" i="1" s="1"/>
  <c r="F937" i="1"/>
  <c r="P989" i="1"/>
  <c r="O989" i="1"/>
  <c r="Q989" i="1" s="1"/>
  <c r="R989" i="1" s="1"/>
  <c r="K993" i="1"/>
  <c r="J993" i="1"/>
  <c r="L993" i="1" s="1"/>
  <c r="M993" i="1" s="1"/>
  <c r="P997" i="1"/>
  <c r="O997" i="1"/>
  <c r="Q997" i="1" s="1"/>
  <c r="R997" i="1" s="1"/>
  <c r="P1006" i="1"/>
  <c r="O1006" i="1"/>
  <c r="Q1006" i="1" s="1"/>
  <c r="R1006" i="1" s="1"/>
  <c r="P1010" i="1"/>
  <c r="O1010" i="1"/>
  <c r="Q1010" i="1" s="1"/>
  <c r="R1010" i="1" s="1"/>
  <c r="F1016" i="1"/>
  <c r="E1016" i="1"/>
  <c r="G1016" i="1" s="1"/>
  <c r="H1016" i="1" s="1"/>
  <c r="F1023" i="1"/>
  <c r="E1023" i="1"/>
  <c r="G1023" i="1" s="1"/>
  <c r="H1023" i="1" s="1"/>
  <c r="F1032" i="1"/>
  <c r="E1032" i="1"/>
  <c r="G1032" i="1" s="1"/>
  <c r="H1032" i="1" s="1"/>
  <c r="F1041" i="1"/>
  <c r="E1041" i="1"/>
  <c r="G1041" i="1" s="1"/>
  <c r="H1041" i="1" s="1"/>
  <c r="P1050" i="1"/>
  <c r="O1050" i="1"/>
  <c r="Q1050" i="1" s="1"/>
  <c r="R1050" i="1" s="1"/>
  <c r="K1061" i="1"/>
  <c r="J1061" i="1"/>
  <c r="L1061" i="1" s="1"/>
  <c r="M1061" i="1" s="1"/>
  <c r="F1079" i="1"/>
  <c r="E1079" i="1"/>
  <c r="G1079" i="1" s="1"/>
  <c r="H1079" i="1" s="1"/>
  <c r="F1122" i="1"/>
  <c r="E1122" i="1"/>
  <c r="G1122" i="1" s="1"/>
  <c r="H1122" i="1" s="1"/>
  <c r="F1125" i="1"/>
  <c r="E1125" i="1"/>
  <c r="G1125" i="1" s="1"/>
  <c r="H1125" i="1" s="1"/>
  <c r="P1171" i="1"/>
  <c r="O1171" i="1"/>
  <c r="Q1171" i="1" s="1"/>
  <c r="R1171" i="1" s="1"/>
  <c r="O1196" i="1"/>
  <c r="Q1196" i="1" s="1"/>
  <c r="R1196" i="1" s="1"/>
  <c r="P1196" i="1"/>
  <c r="J1220" i="1"/>
  <c r="L1220" i="1" s="1"/>
  <c r="M1220" i="1" s="1"/>
  <c r="K1220" i="1"/>
  <c r="F1238" i="1"/>
  <c r="E1238" i="1"/>
  <c r="G1238" i="1" s="1"/>
  <c r="H1238" i="1" s="1"/>
  <c r="P631" i="1"/>
  <c r="O634" i="1"/>
  <c r="Q634" i="1" s="1"/>
  <c r="R634" i="1" s="1"/>
  <c r="E640" i="1"/>
  <c r="G640" i="1" s="1"/>
  <c r="H640" i="1" s="1"/>
  <c r="K646" i="1"/>
  <c r="F649" i="1"/>
  <c r="J651" i="1"/>
  <c r="L651" i="1" s="1"/>
  <c r="M651" i="1" s="1"/>
  <c r="F652" i="1"/>
  <c r="F653" i="1"/>
  <c r="E659" i="1"/>
  <c r="G659" i="1" s="1"/>
  <c r="H659" i="1" s="1"/>
  <c r="J661" i="1"/>
  <c r="L661" i="1" s="1"/>
  <c r="M661" i="1" s="1"/>
  <c r="F662" i="1"/>
  <c r="J664" i="1"/>
  <c r="L664" i="1" s="1"/>
  <c r="M664" i="1" s="1"/>
  <c r="O666" i="1"/>
  <c r="Q666" i="1" s="1"/>
  <c r="R666" i="1" s="1"/>
  <c r="K667" i="1"/>
  <c r="K670" i="1"/>
  <c r="P672" i="1"/>
  <c r="F677" i="1"/>
  <c r="F681" i="1"/>
  <c r="J685" i="1"/>
  <c r="L685" i="1" s="1"/>
  <c r="M685" i="1" s="1"/>
  <c r="O698" i="1"/>
  <c r="Q698" i="1" s="1"/>
  <c r="R698" i="1" s="1"/>
  <c r="J704" i="1"/>
  <c r="L704" i="1" s="1"/>
  <c r="M704" i="1" s="1"/>
  <c r="F705" i="1"/>
  <c r="E707" i="1"/>
  <c r="G707" i="1" s="1"/>
  <c r="H707" i="1" s="1"/>
  <c r="P707" i="1"/>
  <c r="P710" i="1"/>
  <c r="P711" i="1"/>
  <c r="J712" i="1"/>
  <c r="L712" i="1" s="1"/>
  <c r="M712" i="1" s="1"/>
  <c r="K713" i="1"/>
  <c r="K714" i="1"/>
  <c r="E715" i="1"/>
  <c r="G715" i="1" s="1"/>
  <c r="H715" i="1" s="1"/>
  <c r="F716" i="1"/>
  <c r="J717" i="1"/>
  <c r="L717" i="1" s="1"/>
  <c r="M717" i="1" s="1"/>
  <c r="F718" i="1"/>
  <c r="F724" i="1"/>
  <c r="O727" i="1"/>
  <c r="Q727" i="1" s="1"/>
  <c r="R727" i="1" s="1"/>
  <c r="J732" i="1"/>
  <c r="L732" i="1" s="1"/>
  <c r="M732" i="1" s="1"/>
  <c r="O734" i="1"/>
  <c r="Q734" i="1" s="1"/>
  <c r="R734" i="1" s="1"/>
  <c r="J737" i="1"/>
  <c r="L737" i="1" s="1"/>
  <c r="M737" i="1" s="1"/>
  <c r="J753" i="1"/>
  <c r="L753" i="1" s="1"/>
  <c r="M753" i="1" s="1"/>
  <c r="E757" i="1"/>
  <c r="G757" i="1" s="1"/>
  <c r="H757" i="1" s="1"/>
  <c r="F761" i="1"/>
  <c r="E761" i="1"/>
  <c r="G761" i="1" s="1"/>
  <c r="H761" i="1" s="1"/>
  <c r="K770" i="1"/>
  <c r="J770" i="1"/>
  <c r="L770" i="1" s="1"/>
  <c r="M770" i="1" s="1"/>
  <c r="K781" i="1"/>
  <c r="J781" i="1"/>
  <c r="L781" i="1" s="1"/>
  <c r="M781" i="1" s="1"/>
  <c r="O787" i="1"/>
  <c r="Q787" i="1" s="1"/>
  <c r="R787" i="1" s="1"/>
  <c r="P788" i="1"/>
  <c r="E792" i="1"/>
  <c r="G792" i="1" s="1"/>
  <c r="H792" i="1" s="1"/>
  <c r="E817" i="1"/>
  <c r="G817" i="1" s="1"/>
  <c r="H817" i="1" s="1"/>
  <c r="F817" i="1"/>
  <c r="O825" i="1"/>
  <c r="Q825" i="1" s="1"/>
  <c r="R825" i="1" s="1"/>
  <c r="P825" i="1"/>
  <c r="E835" i="1"/>
  <c r="G835" i="1" s="1"/>
  <c r="H835" i="1" s="1"/>
  <c r="F835" i="1"/>
  <c r="E845" i="1"/>
  <c r="G845" i="1" s="1"/>
  <c r="H845" i="1" s="1"/>
  <c r="F845" i="1"/>
  <c r="K866" i="1"/>
  <c r="J866" i="1"/>
  <c r="L866" i="1" s="1"/>
  <c r="M866" i="1" s="1"/>
  <c r="P871" i="1"/>
  <c r="O871" i="1"/>
  <c r="Q871" i="1" s="1"/>
  <c r="R871" i="1" s="1"/>
  <c r="J883" i="1"/>
  <c r="L883" i="1" s="1"/>
  <c r="M883" i="1" s="1"/>
  <c r="K883" i="1"/>
  <c r="P889" i="1"/>
  <c r="O889" i="1"/>
  <c r="Q889" i="1" s="1"/>
  <c r="R889" i="1" s="1"/>
  <c r="K929" i="1"/>
  <c r="J929" i="1"/>
  <c r="L929" i="1" s="1"/>
  <c r="M929" i="1" s="1"/>
  <c r="P933" i="1"/>
  <c r="O933" i="1"/>
  <c r="Q933" i="1" s="1"/>
  <c r="R933" i="1" s="1"/>
  <c r="E936" i="1"/>
  <c r="G936" i="1" s="1"/>
  <c r="H936" i="1" s="1"/>
  <c r="F936" i="1"/>
  <c r="K957" i="1"/>
  <c r="J957" i="1"/>
  <c r="L957" i="1" s="1"/>
  <c r="M957" i="1" s="1"/>
  <c r="P970" i="1"/>
  <c r="O970" i="1"/>
  <c r="Q970" i="1" s="1"/>
  <c r="R970" i="1" s="1"/>
  <c r="F976" i="1"/>
  <c r="E976" i="1"/>
  <c r="G976" i="1" s="1"/>
  <c r="H976" i="1" s="1"/>
  <c r="K985" i="1"/>
  <c r="J985" i="1"/>
  <c r="L985" i="1" s="1"/>
  <c r="M985" i="1" s="1"/>
  <c r="K1001" i="1"/>
  <c r="J1001" i="1"/>
  <c r="L1001" i="1" s="1"/>
  <c r="M1001" i="1" s="1"/>
  <c r="E1029" i="1"/>
  <c r="G1029" i="1" s="1"/>
  <c r="H1029" i="1" s="1"/>
  <c r="F1029" i="1"/>
  <c r="J1031" i="1"/>
  <c r="L1031" i="1" s="1"/>
  <c r="M1031" i="1" s="1"/>
  <c r="K1031" i="1"/>
  <c r="F1040" i="1"/>
  <c r="E1040" i="1"/>
  <c r="G1040" i="1" s="1"/>
  <c r="H1040" i="1" s="1"/>
  <c r="K1060" i="1"/>
  <c r="J1060" i="1"/>
  <c r="L1060" i="1" s="1"/>
  <c r="M1060" i="1" s="1"/>
  <c r="K1081" i="1"/>
  <c r="J1081" i="1"/>
  <c r="L1081" i="1" s="1"/>
  <c r="M1081" i="1" s="1"/>
  <c r="K1111" i="1"/>
  <c r="J1111" i="1"/>
  <c r="L1111" i="1" s="1"/>
  <c r="M1111" i="1" s="1"/>
  <c r="P1119" i="1"/>
  <c r="O1119" i="1"/>
  <c r="Q1119" i="1" s="1"/>
  <c r="R1119" i="1" s="1"/>
  <c r="F1150" i="1"/>
  <c r="E1150" i="1"/>
  <c r="G1150" i="1" s="1"/>
  <c r="H1150" i="1" s="1"/>
  <c r="J1164" i="1"/>
  <c r="L1164" i="1" s="1"/>
  <c r="M1164" i="1" s="1"/>
  <c r="K1164" i="1"/>
  <c r="J1212" i="1"/>
  <c r="L1212" i="1" s="1"/>
  <c r="M1212" i="1" s="1"/>
  <c r="K1212" i="1"/>
  <c r="K1219" i="1"/>
  <c r="J1219" i="1"/>
  <c r="L1219" i="1" s="1"/>
  <c r="M1219" i="1" s="1"/>
  <c r="F1235" i="1"/>
  <c r="E1235" i="1"/>
  <c r="G1235" i="1" s="1"/>
  <c r="H1235" i="1" s="1"/>
  <c r="F1251" i="1"/>
  <c r="E1251" i="1"/>
  <c r="G1251" i="1" s="1"/>
  <c r="H1251" i="1" s="1"/>
  <c r="P1253" i="1"/>
  <c r="O1253" i="1"/>
  <c r="Q1253" i="1" s="1"/>
  <c r="R1253" i="1" s="1"/>
  <c r="F1259" i="1"/>
  <c r="E1259" i="1"/>
  <c r="G1259" i="1" s="1"/>
  <c r="H1259" i="1" s="1"/>
  <c r="K1114" i="1"/>
  <c r="J1114" i="1"/>
  <c r="L1114" i="1" s="1"/>
  <c r="M1114" i="1" s="1"/>
  <c r="F1117" i="1"/>
  <c r="E1117" i="1"/>
  <c r="G1117" i="1" s="1"/>
  <c r="H1117" i="1" s="1"/>
  <c r="K1124" i="1"/>
  <c r="J1124" i="1"/>
  <c r="L1124" i="1" s="1"/>
  <c r="M1124" i="1" s="1"/>
  <c r="K1130" i="1"/>
  <c r="J1130" i="1"/>
  <c r="L1130" i="1" s="1"/>
  <c r="M1130" i="1" s="1"/>
  <c r="P1136" i="1"/>
  <c r="O1136" i="1"/>
  <c r="Q1136" i="1" s="1"/>
  <c r="R1136" i="1" s="1"/>
  <c r="K1149" i="1"/>
  <c r="J1149" i="1"/>
  <c r="L1149" i="1" s="1"/>
  <c r="M1149" i="1" s="1"/>
  <c r="F1155" i="1"/>
  <c r="E1155" i="1"/>
  <c r="G1155" i="1" s="1"/>
  <c r="H1155" i="1" s="1"/>
  <c r="P1163" i="1"/>
  <c r="O1163" i="1"/>
  <c r="Q1163" i="1" s="1"/>
  <c r="R1163" i="1" s="1"/>
  <c r="P1179" i="1"/>
  <c r="O1179" i="1"/>
  <c r="Q1179" i="1" s="1"/>
  <c r="R1179" i="1" s="1"/>
  <c r="J1190" i="1"/>
  <c r="L1190" i="1" s="1"/>
  <c r="M1190" i="1" s="1"/>
  <c r="K1190" i="1"/>
  <c r="F1250" i="1"/>
  <c r="E1250" i="1"/>
  <c r="G1250" i="1" s="1"/>
  <c r="H1250" i="1" s="1"/>
  <c r="O1252" i="1"/>
  <c r="Q1252" i="1" s="1"/>
  <c r="R1252" i="1" s="1"/>
  <c r="P1252" i="1"/>
  <c r="F802" i="1"/>
  <c r="O802" i="1"/>
  <c r="Q802" i="1" s="1"/>
  <c r="R802" i="1" s="1"/>
  <c r="P804" i="1"/>
  <c r="J805" i="1"/>
  <c r="L805" i="1" s="1"/>
  <c r="M805" i="1" s="1"/>
  <c r="E808" i="1"/>
  <c r="G808" i="1" s="1"/>
  <c r="H808" i="1" s="1"/>
  <c r="P811" i="1"/>
  <c r="P812" i="1"/>
  <c r="P815" i="1"/>
  <c r="J823" i="1"/>
  <c r="L823" i="1" s="1"/>
  <c r="M823" i="1" s="1"/>
  <c r="E829" i="1"/>
  <c r="G829" i="1" s="1"/>
  <c r="H829" i="1" s="1"/>
  <c r="F831" i="1"/>
  <c r="O832" i="1"/>
  <c r="Q832" i="1" s="1"/>
  <c r="R832" i="1" s="1"/>
  <c r="J839" i="1"/>
  <c r="L839" i="1" s="1"/>
  <c r="M839" i="1" s="1"/>
  <c r="K847" i="1"/>
  <c r="E854" i="1"/>
  <c r="G854" i="1" s="1"/>
  <c r="H854" i="1" s="1"/>
  <c r="O855" i="1"/>
  <c r="Q855" i="1" s="1"/>
  <c r="R855" i="1" s="1"/>
  <c r="J858" i="1"/>
  <c r="L858" i="1" s="1"/>
  <c r="M858" i="1" s="1"/>
  <c r="F859" i="1"/>
  <c r="O863" i="1"/>
  <c r="Q863" i="1" s="1"/>
  <c r="R863" i="1" s="1"/>
  <c r="O865" i="1"/>
  <c r="Q865" i="1" s="1"/>
  <c r="R865" i="1" s="1"/>
  <c r="J871" i="1"/>
  <c r="L871" i="1" s="1"/>
  <c r="M871" i="1" s="1"/>
  <c r="P872" i="1"/>
  <c r="J874" i="1"/>
  <c r="L874" i="1" s="1"/>
  <c r="M874" i="1" s="1"/>
  <c r="O881" i="1"/>
  <c r="Q881" i="1" s="1"/>
  <c r="R881" i="1" s="1"/>
  <c r="F887" i="1"/>
  <c r="P887" i="1"/>
  <c r="O892" i="1"/>
  <c r="Q892" i="1" s="1"/>
  <c r="R892" i="1" s="1"/>
  <c r="F894" i="1"/>
  <c r="F901" i="1"/>
  <c r="E902" i="1"/>
  <c r="G902" i="1" s="1"/>
  <c r="H902" i="1" s="1"/>
  <c r="O902" i="1"/>
  <c r="Q902" i="1" s="1"/>
  <c r="R902" i="1" s="1"/>
  <c r="J906" i="1"/>
  <c r="L906" i="1" s="1"/>
  <c r="M906" i="1" s="1"/>
  <c r="J911" i="1"/>
  <c r="L911" i="1" s="1"/>
  <c r="M911" i="1" s="1"/>
  <c r="J916" i="1"/>
  <c r="L916" i="1" s="1"/>
  <c r="M916" i="1" s="1"/>
  <c r="E920" i="1"/>
  <c r="G920" i="1" s="1"/>
  <c r="H920" i="1" s="1"/>
  <c r="J921" i="1"/>
  <c r="L921" i="1" s="1"/>
  <c r="M921" i="1" s="1"/>
  <c r="E924" i="1"/>
  <c r="G924" i="1" s="1"/>
  <c r="H924" i="1" s="1"/>
  <c r="O925" i="1"/>
  <c r="Q925" i="1" s="1"/>
  <c r="R925" i="1" s="1"/>
  <c r="O926" i="1"/>
  <c r="Q926" i="1" s="1"/>
  <c r="R926" i="1" s="1"/>
  <c r="E932" i="1"/>
  <c r="G932" i="1" s="1"/>
  <c r="H932" i="1" s="1"/>
  <c r="O934" i="1"/>
  <c r="Q934" i="1" s="1"/>
  <c r="R934" i="1" s="1"/>
  <c r="E940" i="1"/>
  <c r="G940" i="1" s="1"/>
  <c r="H940" i="1" s="1"/>
  <c r="O942" i="1"/>
  <c r="Q942" i="1" s="1"/>
  <c r="R942" i="1" s="1"/>
  <c r="O946" i="1"/>
  <c r="Q946" i="1" s="1"/>
  <c r="R946" i="1" s="1"/>
  <c r="K950" i="1"/>
  <c r="F953" i="1"/>
  <c r="O954" i="1"/>
  <c r="Q954" i="1" s="1"/>
  <c r="R954" i="1" s="1"/>
  <c r="F961" i="1"/>
  <c r="O962" i="1"/>
  <c r="Q962" i="1" s="1"/>
  <c r="R962" i="1" s="1"/>
  <c r="E968" i="1"/>
  <c r="G968" i="1" s="1"/>
  <c r="H968" i="1" s="1"/>
  <c r="F969" i="1"/>
  <c r="K974" i="1"/>
  <c r="O981" i="1"/>
  <c r="Q981" i="1" s="1"/>
  <c r="R981" i="1" s="1"/>
  <c r="E993" i="1"/>
  <c r="G993" i="1" s="1"/>
  <c r="H993" i="1" s="1"/>
  <c r="E996" i="1"/>
  <c r="G996" i="1" s="1"/>
  <c r="H996" i="1" s="1"/>
  <c r="E1003" i="1"/>
  <c r="G1003" i="1" s="1"/>
  <c r="H1003" i="1" s="1"/>
  <c r="E1004" i="1"/>
  <c r="G1004" i="1" s="1"/>
  <c r="H1004" i="1" s="1"/>
  <c r="E1025" i="1"/>
  <c r="G1025" i="1" s="1"/>
  <c r="H1025" i="1" s="1"/>
  <c r="J1030" i="1"/>
  <c r="L1030" i="1" s="1"/>
  <c r="M1030" i="1" s="1"/>
  <c r="O1030" i="1"/>
  <c r="Q1030" i="1" s="1"/>
  <c r="R1030" i="1" s="1"/>
  <c r="O1035" i="1"/>
  <c r="Q1035" i="1" s="1"/>
  <c r="R1035" i="1" s="1"/>
  <c r="E1036" i="1"/>
  <c r="G1036" i="1" s="1"/>
  <c r="H1036" i="1" s="1"/>
  <c r="J1037" i="1"/>
  <c r="L1037" i="1" s="1"/>
  <c r="M1037" i="1" s="1"/>
  <c r="P1047" i="1"/>
  <c r="J1049" i="1"/>
  <c r="L1049" i="1" s="1"/>
  <c r="M1049" i="1" s="1"/>
  <c r="E1055" i="1"/>
  <c r="G1055" i="1" s="1"/>
  <c r="H1055" i="1" s="1"/>
  <c r="J1057" i="1"/>
  <c r="L1057" i="1" s="1"/>
  <c r="M1057" i="1" s="1"/>
  <c r="P1063" i="1"/>
  <c r="O1065" i="1"/>
  <c r="Q1065" i="1" s="1"/>
  <c r="R1065" i="1" s="1"/>
  <c r="E1068" i="1"/>
  <c r="G1068" i="1" s="1"/>
  <c r="H1068" i="1" s="1"/>
  <c r="O1068" i="1"/>
  <c r="Q1068" i="1" s="1"/>
  <c r="R1068" i="1" s="1"/>
  <c r="K1070" i="1"/>
  <c r="P1075" i="1"/>
  <c r="J1076" i="1"/>
  <c r="L1076" i="1" s="1"/>
  <c r="M1076" i="1" s="1"/>
  <c r="E1080" i="1"/>
  <c r="G1080" i="1" s="1"/>
  <c r="H1080" i="1" s="1"/>
  <c r="E1082" i="1"/>
  <c r="G1082" i="1" s="1"/>
  <c r="H1082" i="1" s="1"/>
  <c r="J1085" i="1"/>
  <c r="L1085" i="1" s="1"/>
  <c r="M1085" i="1" s="1"/>
  <c r="K1089" i="1"/>
  <c r="E1090" i="1"/>
  <c r="G1090" i="1" s="1"/>
  <c r="H1090" i="1" s="1"/>
  <c r="J1092" i="1"/>
  <c r="L1092" i="1" s="1"/>
  <c r="M1092" i="1" s="1"/>
  <c r="O1097" i="1"/>
  <c r="Q1097" i="1" s="1"/>
  <c r="R1097" i="1" s="1"/>
  <c r="K1100" i="1"/>
  <c r="J1100" i="1"/>
  <c r="L1100" i="1" s="1"/>
  <c r="M1100" i="1" s="1"/>
  <c r="P1102" i="1"/>
  <c r="O1110" i="1"/>
  <c r="Q1110" i="1" s="1"/>
  <c r="R1110" i="1" s="1"/>
  <c r="P1111" i="1"/>
  <c r="O1111" i="1"/>
  <c r="Q1111" i="1" s="1"/>
  <c r="R1111" i="1" s="1"/>
  <c r="K1116" i="1"/>
  <c r="J1116" i="1"/>
  <c r="L1116" i="1" s="1"/>
  <c r="M1116" i="1" s="1"/>
  <c r="E1120" i="1"/>
  <c r="G1120" i="1" s="1"/>
  <c r="H1120" i="1" s="1"/>
  <c r="K1125" i="1"/>
  <c r="P1126" i="1"/>
  <c r="O1126" i="1"/>
  <c r="Q1126" i="1" s="1"/>
  <c r="R1126" i="1" s="1"/>
  <c r="F1134" i="1"/>
  <c r="E1134" i="1"/>
  <c r="G1134" i="1" s="1"/>
  <c r="H1134" i="1" s="1"/>
  <c r="K1139" i="1"/>
  <c r="J1139" i="1"/>
  <c r="L1139" i="1" s="1"/>
  <c r="M1139" i="1" s="1"/>
  <c r="F1147" i="1"/>
  <c r="E1147" i="1"/>
  <c r="G1147" i="1" s="1"/>
  <c r="H1147" i="1" s="1"/>
  <c r="J1150" i="1"/>
  <c r="L1150" i="1" s="1"/>
  <c r="M1150" i="1" s="1"/>
  <c r="J1152" i="1"/>
  <c r="L1152" i="1" s="1"/>
  <c r="M1152" i="1" s="1"/>
  <c r="E1153" i="1"/>
  <c r="G1153" i="1" s="1"/>
  <c r="H1153" i="1" s="1"/>
  <c r="O1158" i="1"/>
  <c r="Q1158" i="1" s="1"/>
  <c r="R1158" i="1" s="1"/>
  <c r="F1161" i="1"/>
  <c r="E1161" i="1"/>
  <c r="G1161" i="1" s="1"/>
  <c r="H1161" i="1" s="1"/>
  <c r="E1166" i="1"/>
  <c r="G1166" i="1" s="1"/>
  <c r="H1166" i="1" s="1"/>
  <c r="F1176" i="1"/>
  <c r="E1176" i="1"/>
  <c r="G1176" i="1" s="1"/>
  <c r="H1176" i="1" s="1"/>
  <c r="J1188" i="1"/>
  <c r="L1188" i="1" s="1"/>
  <c r="M1188" i="1" s="1"/>
  <c r="K1188" i="1"/>
  <c r="F1194" i="1"/>
  <c r="K1195" i="1"/>
  <c r="J1195" i="1"/>
  <c r="L1195" i="1" s="1"/>
  <c r="M1195" i="1" s="1"/>
  <c r="F1199" i="1"/>
  <c r="J1201" i="1"/>
  <c r="L1201" i="1" s="1"/>
  <c r="M1201" i="1" s="1"/>
  <c r="O1206" i="1"/>
  <c r="Q1206" i="1" s="1"/>
  <c r="R1206" i="1" s="1"/>
  <c r="P1206" i="1"/>
  <c r="E1217" i="1"/>
  <c r="G1217" i="1" s="1"/>
  <c r="H1217" i="1" s="1"/>
  <c r="F1217" i="1"/>
  <c r="J1231" i="1"/>
  <c r="L1231" i="1" s="1"/>
  <c r="M1231" i="1" s="1"/>
  <c r="J1238" i="1"/>
  <c r="L1238" i="1" s="1"/>
  <c r="M1238" i="1" s="1"/>
  <c r="K1239" i="1"/>
  <c r="J1239" i="1"/>
  <c r="L1239" i="1" s="1"/>
  <c r="M1239" i="1" s="1"/>
  <c r="O1245" i="1"/>
  <c r="Q1245" i="1" s="1"/>
  <c r="R1245" i="1" s="1"/>
  <c r="P1245" i="1"/>
  <c r="F1255" i="1"/>
  <c r="E1255" i="1"/>
  <c r="G1255" i="1" s="1"/>
  <c r="H1255" i="1" s="1"/>
  <c r="P1259" i="1"/>
  <c r="O1259" i="1"/>
  <c r="Q1259" i="1" s="1"/>
  <c r="R1259" i="1" s="1"/>
  <c r="O1021" i="1"/>
  <c r="Q1021" i="1" s="1"/>
  <c r="R1021" i="1" s="1"/>
  <c r="J1045" i="1"/>
  <c r="L1045" i="1" s="1"/>
  <c r="M1045" i="1" s="1"/>
  <c r="K1050" i="1"/>
  <c r="F1053" i="1"/>
  <c r="K1058" i="1"/>
  <c r="E1060" i="1"/>
  <c r="G1060" i="1" s="1"/>
  <c r="H1060" i="1" s="1"/>
  <c r="O1078" i="1"/>
  <c r="Q1078" i="1" s="1"/>
  <c r="R1078" i="1" s="1"/>
  <c r="E1104" i="1"/>
  <c r="G1104" i="1" s="1"/>
  <c r="H1104" i="1" s="1"/>
  <c r="F1109" i="1"/>
  <c r="E1109" i="1"/>
  <c r="G1109" i="1" s="1"/>
  <c r="H1109" i="1" s="1"/>
  <c r="P1122" i="1"/>
  <c r="O1122" i="1"/>
  <c r="Q1122" i="1" s="1"/>
  <c r="R1122" i="1" s="1"/>
  <c r="E1135" i="1"/>
  <c r="G1135" i="1" s="1"/>
  <c r="H1135" i="1" s="1"/>
  <c r="F1135" i="1"/>
  <c r="K1145" i="1"/>
  <c r="J1145" i="1"/>
  <c r="L1145" i="1" s="1"/>
  <c r="M1145" i="1" s="1"/>
  <c r="K1165" i="1"/>
  <c r="J1165" i="1"/>
  <c r="L1165" i="1" s="1"/>
  <c r="M1165" i="1" s="1"/>
  <c r="E1175" i="1"/>
  <c r="G1175" i="1" s="1"/>
  <c r="H1175" i="1" s="1"/>
  <c r="F1175" i="1"/>
  <c r="E1183" i="1"/>
  <c r="G1183" i="1" s="1"/>
  <c r="H1183" i="1" s="1"/>
  <c r="F1183" i="1"/>
  <c r="O1192" i="1"/>
  <c r="Q1192" i="1" s="1"/>
  <c r="R1192" i="1" s="1"/>
  <c r="K1198" i="1"/>
  <c r="J1198" i="1"/>
  <c r="L1198" i="1" s="1"/>
  <c r="M1198" i="1" s="1"/>
  <c r="E1215" i="1"/>
  <c r="G1215" i="1" s="1"/>
  <c r="H1215" i="1" s="1"/>
  <c r="F1215" i="1"/>
  <c r="P1244" i="1"/>
  <c r="O1244" i="1"/>
  <c r="Q1244" i="1" s="1"/>
  <c r="R1244" i="1" s="1"/>
  <c r="K1254" i="1"/>
  <c r="J1254" i="1"/>
  <c r="L1254" i="1" s="1"/>
  <c r="M1254" i="1" s="1"/>
  <c r="K1256" i="1"/>
  <c r="J1256" i="1"/>
  <c r="L1256" i="1" s="1"/>
  <c r="M1256" i="1" s="1"/>
  <c r="J1121" i="1"/>
  <c r="L1121" i="1" s="1"/>
  <c r="M1121" i="1" s="1"/>
  <c r="F1128" i="1"/>
  <c r="J1129" i="1"/>
  <c r="L1129" i="1" s="1"/>
  <c r="M1129" i="1" s="1"/>
  <c r="F1130" i="1"/>
  <c r="E1132" i="1"/>
  <c r="G1132" i="1" s="1"/>
  <c r="H1132" i="1" s="1"/>
  <c r="J1136" i="1"/>
  <c r="L1136" i="1" s="1"/>
  <c r="M1136" i="1" s="1"/>
  <c r="J1137" i="1"/>
  <c r="L1137" i="1" s="1"/>
  <c r="M1137" i="1" s="1"/>
  <c r="G3" i="3"/>
  <c r="F3" i="3"/>
  <c r="H3" i="3" s="1"/>
  <c r="D4" i="3"/>
  <c r="P10" i="1"/>
  <c r="J12" i="1"/>
  <c r="L12" i="1" s="1"/>
  <c r="M12" i="1" s="1"/>
  <c r="P17" i="1"/>
  <c r="F19" i="1"/>
  <c r="P39" i="1"/>
  <c r="O39" i="1"/>
  <c r="Q39" i="1" s="1"/>
  <c r="R39" i="1" s="1"/>
  <c r="P47" i="1"/>
  <c r="O47" i="1"/>
  <c r="Q47" i="1" s="1"/>
  <c r="R47" i="1" s="1"/>
  <c r="P65" i="1"/>
  <c r="O65" i="1"/>
  <c r="Q65" i="1" s="1"/>
  <c r="R65" i="1" s="1"/>
  <c r="J9" i="1"/>
  <c r="L9" i="1" s="1"/>
  <c r="M9" i="1" s="1"/>
  <c r="E5" i="1"/>
  <c r="G5" i="1" s="1"/>
  <c r="H5" i="1" s="1"/>
  <c r="K16" i="1"/>
  <c r="P20" i="1"/>
  <c r="O20" i="1"/>
  <c r="Q20" i="1" s="1"/>
  <c r="R20" i="1" s="1"/>
  <c r="O23" i="1"/>
  <c r="Q23" i="1" s="1"/>
  <c r="R23" i="1" s="1"/>
  <c r="F38" i="1"/>
  <c r="E38" i="1"/>
  <c r="G38" i="1" s="1"/>
  <c r="H38" i="1" s="1"/>
  <c r="F46" i="1"/>
  <c r="E46" i="1"/>
  <c r="G46" i="1" s="1"/>
  <c r="H46" i="1" s="1"/>
  <c r="K55" i="1"/>
  <c r="J55" i="1"/>
  <c r="L55" i="1" s="1"/>
  <c r="M55" i="1" s="1"/>
  <c r="F21" i="1"/>
  <c r="E21" i="1"/>
  <c r="G21" i="1" s="1"/>
  <c r="H21" i="1" s="1"/>
  <c r="F35" i="1"/>
  <c r="E35" i="1"/>
  <c r="G35" i="1" s="1"/>
  <c r="H35" i="1" s="1"/>
  <c r="F40" i="1"/>
  <c r="J10" i="1"/>
  <c r="L10" i="1" s="1"/>
  <c r="M10" i="1" s="1"/>
  <c r="O12" i="1"/>
  <c r="Q12" i="1" s="1"/>
  <c r="R12" i="1" s="1"/>
  <c r="J15" i="1"/>
  <c r="L15" i="1" s="1"/>
  <c r="M15" i="1" s="1"/>
  <c r="K18" i="1"/>
  <c r="J18" i="1"/>
  <c r="L18" i="1" s="1"/>
  <c r="M18" i="1" s="1"/>
  <c r="K21" i="1"/>
  <c r="P28" i="1"/>
  <c r="O28" i="1"/>
  <c r="Q28" i="1" s="1"/>
  <c r="R28" i="1" s="1"/>
  <c r="K32" i="1"/>
  <c r="K35" i="1"/>
  <c r="E43" i="1"/>
  <c r="G43" i="1" s="1"/>
  <c r="H43" i="1" s="1"/>
  <c r="F45" i="1"/>
  <c r="E45" i="1"/>
  <c r="G45" i="1" s="1"/>
  <c r="H45" i="1" s="1"/>
  <c r="K64" i="1"/>
  <c r="J64" i="1"/>
  <c r="L64" i="1" s="1"/>
  <c r="M64" i="1" s="1"/>
  <c r="O18" i="1"/>
  <c r="Q18" i="1" s="1"/>
  <c r="R18" i="1" s="1"/>
  <c r="P18" i="1"/>
  <c r="K37" i="1"/>
  <c r="J37" i="1"/>
  <c r="L37" i="1" s="1"/>
  <c r="M37" i="1" s="1"/>
  <c r="K45" i="1"/>
  <c r="J45" i="1"/>
  <c r="L45" i="1" s="1"/>
  <c r="M45" i="1" s="1"/>
  <c r="K50" i="1"/>
  <c r="J50" i="1"/>
  <c r="L50" i="1" s="1"/>
  <c r="M50" i="1" s="1"/>
  <c r="E4" i="1"/>
  <c r="G4" i="1" s="1"/>
  <c r="E16" i="1"/>
  <c r="G16" i="1" s="1"/>
  <c r="H16" i="1" s="1"/>
  <c r="F16" i="1"/>
  <c r="K23" i="1"/>
  <c r="J23" i="1"/>
  <c r="L23" i="1" s="1"/>
  <c r="M23" i="1" s="1"/>
  <c r="K36" i="1"/>
  <c r="J36" i="1"/>
  <c r="L36" i="1" s="1"/>
  <c r="M36" i="1" s="1"/>
  <c r="P40" i="1"/>
  <c r="K42" i="1"/>
  <c r="J42" i="1"/>
  <c r="L42" i="1" s="1"/>
  <c r="M42" i="1" s="1"/>
  <c r="O66" i="1"/>
  <c r="Q66" i="1" s="1"/>
  <c r="R66" i="1" s="1"/>
  <c r="J67" i="1"/>
  <c r="L67" i="1" s="1"/>
  <c r="M67" i="1" s="1"/>
  <c r="O71" i="1"/>
  <c r="Q71" i="1" s="1"/>
  <c r="R71" i="1" s="1"/>
  <c r="O76" i="1"/>
  <c r="Q76" i="1" s="1"/>
  <c r="R76" i="1" s="1"/>
  <c r="E91" i="1"/>
  <c r="G91" i="1" s="1"/>
  <c r="H91" i="1" s="1"/>
  <c r="J92" i="1"/>
  <c r="L92" i="1" s="1"/>
  <c r="M92" i="1" s="1"/>
  <c r="J93" i="1"/>
  <c r="L93" i="1" s="1"/>
  <c r="M93" i="1" s="1"/>
  <c r="E94" i="1"/>
  <c r="G94" i="1" s="1"/>
  <c r="H94" i="1" s="1"/>
  <c r="J98" i="1"/>
  <c r="L98" i="1" s="1"/>
  <c r="M98" i="1" s="1"/>
  <c r="J103" i="1"/>
  <c r="L103" i="1" s="1"/>
  <c r="M103" i="1" s="1"/>
  <c r="J112" i="1"/>
  <c r="L112" i="1" s="1"/>
  <c r="M112" i="1" s="1"/>
  <c r="O113" i="1"/>
  <c r="Q113" i="1" s="1"/>
  <c r="R113" i="1" s="1"/>
  <c r="O114" i="1"/>
  <c r="Q114" i="1" s="1"/>
  <c r="R114" i="1" s="1"/>
  <c r="J115" i="1"/>
  <c r="L115" i="1" s="1"/>
  <c r="M115" i="1" s="1"/>
  <c r="O119" i="1"/>
  <c r="Q119" i="1" s="1"/>
  <c r="R119" i="1" s="1"/>
  <c r="O124" i="1"/>
  <c r="Q124" i="1" s="1"/>
  <c r="R124" i="1" s="1"/>
  <c r="O140" i="1"/>
  <c r="Q140" i="1" s="1"/>
  <c r="R140" i="1" s="1"/>
  <c r="E143" i="1"/>
  <c r="G143" i="1" s="1"/>
  <c r="H143" i="1" s="1"/>
  <c r="E144" i="1"/>
  <c r="G144" i="1" s="1"/>
  <c r="H144" i="1" s="1"/>
  <c r="J146" i="1"/>
  <c r="L146" i="1" s="1"/>
  <c r="M146" i="1" s="1"/>
  <c r="P151" i="1"/>
  <c r="O151" i="1"/>
  <c r="Q151" i="1" s="1"/>
  <c r="R151" i="1" s="1"/>
  <c r="K162" i="1"/>
  <c r="J162" i="1"/>
  <c r="L162" i="1" s="1"/>
  <c r="M162" i="1" s="1"/>
  <c r="J168" i="1"/>
  <c r="L168" i="1" s="1"/>
  <c r="M168" i="1" s="1"/>
  <c r="K168" i="1"/>
  <c r="J47" i="1"/>
  <c r="L47" i="1" s="1"/>
  <c r="M47" i="1" s="1"/>
  <c r="O63" i="1"/>
  <c r="Q63" i="1" s="1"/>
  <c r="R63" i="1" s="1"/>
  <c r="O68" i="1"/>
  <c r="Q68" i="1" s="1"/>
  <c r="R68" i="1" s="1"/>
  <c r="J90" i="1"/>
  <c r="L90" i="1" s="1"/>
  <c r="M90" i="1" s="1"/>
  <c r="J95" i="1"/>
  <c r="L95" i="1" s="1"/>
  <c r="M95" i="1" s="1"/>
  <c r="O111" i="1"/>
  <c r="Q111" i="1" s="1"/>
  <c r="R111" i="1" s="1"/>
  <c r="O116" i="1"/>
  <c r="Q116" i="1" s="1"/>
  <c r="R116" i="1" s="1"/>
  <c r="O125" i="1"/>
  <c r="Q125" i="1" s="1"/>
  <c r="R125" i="1" s="1"/>
  <c r="E127" i="1"/>
  <c r="G127" i="1" s="1"/>
  <c r="H127" i="1" s="1"/>
  <c r="E128" i="1"/>
  <c r="G128" i="1" s="1"/>
  <c r="H128" i="1" s="1"/>
  <c r="O128" i="1"/>
  <c r="Q128" i="1" s="1"/>
  <c r="R128" i="1" s="1"/>
  <c r="J133" i="1"/>
  <c r="L133" i="1" s="1"/>
  <c r="M133" i="1" s="1"/>
  <c r="E134" i="1"/>
  <c r="G134" i="1" s="1"/>
  <c r="H134" i="1" s="1"/>
  <c r="O138" i="1"/>
  <c r="Q138" i="1" s="1"/>
  <c r="R138" i="1" s="1"/>
  <c r="J139" i="1"/>
  <c r="L139" i="1" s="1"/>
  <c r="M139" i="1" s="1"/>
  <c r="P141" i="1"/>
  <c r="F159" i="1"/>
  <c r="F166" i="1"/>
  <c r="E182" i="1"/>
  <c r="G182" i="1" s="1"/>
  <c r="H182" i="1" s="1"/>
  <c r="F182" i="1"/>
  <c r="K186" i="1"/>
  <c r="F191" i="1"/>
  <c r="E191" i="1"/>
  <c r="G191" i="1" s="1"/>
  <c r="H191" i="1" s="1"/>
  <c r="K197" i="1"/>
  <c r="J197" i="1"/>
  <c r="L197" i="1" s="1"/>
  <c r="M197" i="1" s="1"/>
  <c r="K159" i="1"/>
  <c r="J159" i="1"/>
  <c r="L159" i="1" s="1"/>
  <c r="M159" i="1" s="1"/>
  <c r="J180" i="1"/>
  <c r="L180" i="1" s="1"/>
  <c r="M180" i="1" s="1"/>
  <c r="K180" i="1"/>
  <c r="O52" i="1"/>
  <c r="Q52" i="1" s="1"/>
  <c r="R52" i="1" s="1"/>
  <c r="O61" i="1"/>
  <c r="Q61" i="1" s="1"/>
  <c r="R61" i="1" s="1"/>
  <c r="E63" i="1"/>
  <c r="G63" i="1" s="1"/>
  <c r="H63" i="1" s="1"/>
  <c r="E64" i="1"/>
  <c r="G64" i="1" s="1"/>
  <c r="H64" i="1" s="1"/>
  <c r="O64" i="1"/>
  <c r="Q64" i="1" s="1"/>
  <c r="R64" i="1" s="1"/>
  <c r="E69" i="1"/>
  <c r="G69" i="1" s="1"/>
  <c r="H69" i="1" s="1"/>
  <c r="E74" i="1"/>
  <c r="G74" i="1" s="1"/>
  <c r="H74" i="1" s="1"/>
  <c r="E83" i="1"/>
  <c r="G83" i="1" s="1"/>
  <c r="H83" i="1" s="1"/>
  <c r="K84" i="1"/>
  <c r="J88" i="1"/>
  <c r="L88" i="1" s="1"/>
  <c r="M88" i="1" s="1"/>
  <c r="O89" i="1"/>
  <c r="Q89" i="1" s="1"/>
  <c r="R89" i="1" s="1"/>
  <c r="O90" i="1"/>
  <c r="Q90" i="1" s="1"/>
  <c r="R90" i="1" s="1"/>
  <c r="J91" i="1"/>
  <c r="L91" i="1" s="1"/>
  <c r="M91" i="1" s="1"/>
  <c r="O95" i="1"/>
  <c r="Q95" i="1" s="1"/>
  <c r="R95" i="1" s="1"/>
  <c r="O100" i="1"/>
  <c r="Q100" i="1" s="1"/>
  <c r="R100" i="1" s="1"/>
  <c r="O109" i="1"/>
  <c r="Q109" i="1" s="1"/>
  <c r="R109" i="1" s="1"/>
  <c r="E111" i="1"/>
  <c r="G111" i="1" s="1"/>
  <c r="H111" i="1" s="1"/>
  <c r="E112" i="1"/>
  <c r="G112" i="1" s="1"/>
  <c r="H112" i="1" s="1"/>
  <c r="O112" i="1"/>
  <c r="Q112" i="1" s="1"/>
  <c r="R112" i="1" s="1"/>
  <c r="E117" i="1"/>
  <c r="G117" i="1" s="1"/>
  <c r="H117" i="1" s="1"/>
  <c r="E122" i="1"/>
  <c r="G122" i="1" s="1"/>
  <c r="H122" i="1" s="1"/>
  <c r="E131" i="1"/>
  <c r="G131" i="1" s="1"/>
  <c r="H131" i="1" s="1"/>
  <c r="K132" i="1"/>
  <c r="J136" i="1"/>
  <c r="L136" i="1" s="1"/>
  <c r="M136" i="1" s="1"/>
  <c r="P137" i="1"/>
  <c r="E142" i="1"/>
  <c r="G142" i="1" s="1"/>
  <c r="H142" i="1" s="1"/>
  <c r="O148" i="1"/>
  <c r="Q148" i="1" s="1"/>
  <c r="R148" i="1" s="1"/>
  <c r="K156" i="1"/>
  <c r="P159" i="1"/>
  <c r="O159" i="1"/>
  <c r="Q159" i="1" s="1"/>
  <c r="R159" i="1" s="1"/>
  <c r="P180" i="1"/>
  <c r="O180" i="1"/>
  <c r="Q180" i="1" s="1"/>
  <c r="R180" i="1" s="1"/>
  <c r="J34" i="1"/>
  <c r="L34" i="1" s="1"/>
  <c r="M34" i="1" s="1"/>
  <c r="J39" i="1"/>
  <c r="L39" i="1" s="1"/>
  <c r="M39" i="1" s="1"/>
  <c r="O44" i="1"/>
  <c r="Q44" i="1" s="1"/>
  <c r="R44" i="1" s="1"/>
  <c r="E61" i="1"/>
  <c r="G61" i="1" s="1"/>
  <c r="H61" i="1" s="1"/>
  <c r="E66" i="1"/>
  <c r="G66" i="1" s="1"/>
  <c r="H66" i="1" s="1"/>
  <c r="J82" i="1"/>
  <c r="L82" i="1" s="1"/>
  <c r="M82" i="1" s="1"/>
  <c r="O87" i="1"/>
  <c r="Q87" i="1" s="1"/>
  <c r="R87" i="1" s="1"/>
  <c r="O92" i="1"/>
  <c r="Q92" i="1" s="1"/>
  <c r="R92" i="1" s="1"/>
  <c r="E109" i="1"/>
  <c r="G109" i="1" s="1"/>
  <c r="H109" i="1" s="1"/>
  <c r="E114" i="1"/>
  <c r="G114" i="1" s="1"/>
  <c r="H114" i="1" s="1"/>
  <c r="J130" i="1"/>
  <c r="L130" i="1" s="1"/>
  <c r="M130" i="1" s="1"/>
  <c r="O135" i="1"/>
  <c r="Q135" i="1" s="1"/>
  <c r="R135" i="1" s="1"/>
  <c r="J143" i="1"/>
  <c r="L143" i="1" s="1"/>
  <c r="M143" i="1" s="1"/>
  <c r="P145" i="1"/>
  <c r="F181" i="1"/>
  <c r="E181" i="1"/>
  <c r="G181" i="1" s="1"/>
  <c r="H181" i="1" s="1"/>
  <c r="K188" i="1"/>
  <c r="J188" i="1"/>
  <c r="L188" i="1" s="1"/>
  <c r="M188" i="1" s="1"/>
  <c r="P156" i="1"/>
  <c r="O156" i="1"/>
  <c r="Q156" i="1" s="1"/>
  <c r="R156" i="1" s="1"/>
  <c r="O173" i="1"/>
  <c r="Q173" i="1" s="1"/>
  <c r="R173" i="1" s="1"/>
  <c r="P173" i="1"/>
  <c r="J181" i="1"/>
  <c r="L181" i="1" s="1"/>
  <c r="M181" i="1" s="1"/>
  <c r="K181" i="1"/>
  <c r="E50" i="1"/>
  <c r="G50" i="1" s="1"/>
  <c r="H50" i="1" s="1"/>
  <c r="J66" i="1"/>
  <c r="L66" i="1" s="1"/>
  <c r="M66" i="1" s="1"/>
  <c r="J71" i="1"/>
  <c r="L71" i="1" s="1"/>
  <c r="M71" i="1" s="1"/>
  <c r="E93" i="1"/>
  <c r="G93" i="1" s="1"/>
  <c r="H93" i="1" s="1"/>
  <c r="E98" i="1"/>
  <c r="G98" i="1" s="1"/>
  <c r="H98" i="1" s="1"/>
  <c r="J114" i="1"/>
  <c r="L114" i="1" s="1"/>
  <c r="M114" i="1" s="1"/>
  <c r="J119" i="1"/>
  <c r="L119" i="1" s="1"/>
  <c r="M119" i="1" s="1"/>
  <c r="K140" i="1"/>
  <c r="O143" i="1"/>
  <c r="Q143" i="1" s="1"/>
  <c r="R143" i="1" s="1"/>
  <c r="E146" i="1"/>
  <c r="G146" i="1" s="1"/>
  <c r="H146" i="1" s="1"/>
  <c r="F154" i="1"/>
  <c r="E154" i="1"/>
  <c r="G154" i="1" s="1"/>
  <c r="H154" i="1" s="1"/>
  <c r="F157" i="1"/>
  <c r="E157" i="1"/>
  <c r="G157" i="1" s="1"/>
  <c r="H157" i="1" s="1"/>
  <c r="P161" i="1"/>
  <c r="E171" i="1"/>
  <c r="G171" i="1" s="1"/>
  <c r="H171" i="1" s="1"/>
  <c r="F171" i="1"/>
  <c r="J176" i="1"/>
  <c r="L176" i="1" s="1"/>
  <c r="M176" i="1" s="1"/>
  <c r="K176" i="1"/>
  <c r="P193" i="1"/>
  <c r="O193" i="1"/>
  <c r="Q193" i="1" s="1"/>
  <c r="R193" i="1" s="1"/>
  <c r="K151" i="1"/>
  <c r="J151" i="1"/>
  <c r="L151" i="1" s="1"/>
  <c r="M151" i="1" s="1"/>
  <c r="F162" i="1"/>
  <c r="E162" i="1"/>
  <c r="G162" i="1" s="1"/>
  <c r="H162" i="1" s="1"/>
  <c r="O165" i="1"/>
  <c r="Q165" i="1" s="1"/>
  <c r="R165" i="1" s="1"/>
  <c r="P165" i="1"/>
  <c r="K190" i="1"/>
  <c r="F193" i="1"/>
  <c r="K205" i="1"/>
  <c r="F215" i="1"/>
  <c r="F225" i="1"/>
  <c r="K229" i="1"/>
  <c r="K235" i="1"/>
  <c r="K238" i="1"/>
  <c r="K244" i="1"/>
  <c r="P250" i="1"/>
  <c r="P256" i="1"/>
  <c r="P259" i="1"/>
  <c r="P265" i="1"/>
  <c r="F271" i="1"/>
  <c r="K302" i="1"/>
  <c r="P304" i="1"/>
  <c r="K309" i="1"/>
  <c r="F318" i="1"/>
  <c r="K323" i="1"/>
  <c r="P328" i="1"/>
  <c r="F334" i="1"/>
  <c r="K339" i="1"/>
  <c r="P344" i="1"/>
  <c r="F350" i="1"/>
  <c r="K355" i="1"/>
  <c r="P360" i="1"/>
  <c r="F366" i="1"/>
  <c r="K371" i="1"/>
  <c r="P386" i="1"/>
  <c r="F390" i="1"/>
  <c r="F405" i="1"/>
  <c r="P408" i="1"/>
  <c r="F410" i="1"/>
  <c r="K411" i="1"/>
  <c r="O412" i="1"/>
  <c r="Q412" i="1" s="1"/>
  <c r="R412" i="1" s="1"/>
  <c r="P415" i="1"/>
  <c r="F418" i="1"/>
  <c r="K426" i="1"/>
  <c r="E429" i="1"/>
  <c r="G429" i="1" s="1"/>
  <c r="H429" i="1" s="1"/>
  <c r="P432" i="1"/>
  <c r="J435" i="1"/>
  <c r="L435" i="1" s="1"/>
  <c r="M435" i="1" s="1"/>
  <c r="E438" i="1"/>
  <c r="G438" i="1" s="1"/>
  <c r="H438" i="1" s="1"/>
  <c r="J448" i="1"/>
  <c r="L448" i="1" s="1"/>
  <c r="M448" i="1" s="1"/>
  <c r="K448" i="1"/>
  <c r="F456" i="1"/>
  <c r="E456" i="1"/>
  <c r="G456" i="1" s="1"/>
  <c r="H456" i="1" s="1"/>
  <c r="O457" i="1"/>
  <c r="Q457" i="1" s="1"/>
  <c r="R457" i="1" s="1"/>
  <c r="P457" i="1"/>
  <c r="K485" i="1"/>
  <c r="J485" i="1"/>
  <c r="L485" i="1" s="1"/>
  <c r="M485" i="1" s="1"/>
  <c r="J184" i="1"/>
  <c r="L184" i="1" s="1"/>
  <c r="M184" i="1" s="1"/>
  <c r="J185" i="1"/>
  <c r="L185" i="1" s="1"/>
  <c r="M185" i="1" s="1"/>
  <c r="P201" i="1"/>
  <c r="E211" i="1"/>
  <c r="G211" i="1" s="1"/>
  <c r="H211" i="1" s="1"/>
  <c r="P218" i="1"/>
  <c r="O245" i="1"/>
  <c r="Q245" i="1" s="1"/>
  <c r="R245" i="1" s="1"/>
  <c r="E267" i="1"/>
  <c r="G267" i="1" s="1"/>
  <c r="H267" i="1" s="1"/>
  <c r="J272" i="1"/>
  <c r="L272" i="1" s="1"/>
  <c r="M272" i="1" s="1"/>
  <c r="P275" i="1"/>
  <c r="K292" i="1"/>
  <c r="O293" i="1"/>
  <c r="Q293" i="1" s="1"/>
  <c r="R293" i="1" s="1"/>
  <c r="P313" i="1"/>
  <c r="E315" i="1"/>
  <c r="G315" i="1" s="1"/>
  <c r="H315" i="1" s="1"/>
  <c r="F319" i="1"/>
  <c r="J320" i="1"/>
  <c r="L320" i="1" s="1"/>
  <c r="M320" i="1" s="1"/>
  <c r="K324" i="1"/>
  <c r="O325" i="1"/>
  <c r="Q325" i="1" s="1"/>
  <c r="R325" i="1" s="1"/>
  <c r="P329" i="1"/>
  <c r="E331" i="1"/>
  <c r="G331" i="1" s="1"/>
  <c r="H331" i="1" s="1"/>
  <c r="F335" i="1"/>
  <c r="J336" i="1"/>
  <c r="L336" i="1" s="1"/>
  <c r="M336" i="1" s="1"/>
  <c r="K340" i="1"/>
  <c r="O341" i="1"/>
  <c r="Q341" i="1" s="1"/>
  <c r="R341" i="1" s="1"/>
  <c r="P345" i="1"/>
  <c r="E347" i="1"/>
  <c r="G347" i="1" s="1"/>
  <c r="H347" i="1" s="1"/>
  <c r="F351" i="1"/>
  <c r="J352" i="1"/>
  <c r="L352" i="1" s="1"/>
  <c r="M352" i="1" s="1"/>
  <c r="K356" i="1"/>
  <c r="O357" i="1"/>
  <c r="Q357" i="1" s="1"/>
  <c r="R357" i="1" s="1"/>
  <c r="P361" i="1"/>
  <c r="E363" i="1"/>
  <c r="G363" i="1" s="1"/>
  <c r="H363" i="1" s="1"/>
  <c r="F367" i="1"/>
  <c r="J368" i="1"/>
  <c r="L368" i="1" s="1"/>
  <c r="M368" i="1" s="1"/>
  <c r="P377" i="1"/>
  <c r="E379" i="1"/>
  <c r="G379" i="1" s="1"/>
  <c r="H379" i="1" s="1"/>
  <c r="J393" i="1"/>
  <c r="L393" i="1" s="1"/>
  <c r="M393" i="1" s="1"/>
  <c r="K400" i="1"/>
  <c r="P401" i="1"/>
  <c r="K404" i="1"/>
  <c r="K424" i="1"/>
  <c r="P425" i="1"/>
  <c r="E434" i="1"/>
  <c r="G434" i="1" s="1"/>
  <c r="H434" i="1" s="1"/>
  <c r="O436" i="1"/>
  <c r="Q436" i="1" s="1"/>
  <c r="R436" i="1" s="1"/>
  <c r="J439" i="1"/>
  <c r="L439" i="1" s="1"/>
  <c r="M439" i="1" s="1"/>
  <c r="K444" i="1"/>
  <c r="F447" i="1"/>
  <c r="K452" i="1"/>
  <c r="O465" i="1"/>
  <c r="Q465" i="1" s="1"/>
  <c r="R465" i="1" s="1"/>
  <c r="P465" i="1"/>
  <c r="J512" i="1"/>
  <c r="L512" i="1" s="1"/>
  <c r="M512" i="1" s="1"/>
  <c r="K512" i="1"/>
  <c r="E197" i="1"/>
  <c r="G197" i="1" s="1"/>
  <c r="H197" i="1" s="1"/>
  <c r="J203" i="1"/>
  <c r="L203" i="1" s="1"/>
  <c r="M203" i="1" s="1"/>
  <c r="K204" i="1"/>
  <c r="O205" i="1"/>
  <c r="Q205" i="1" s="1"/>
  <c r="R205" i="1" s="1"/>
  <c r="E219" i="1"/>
  <c r="G219" i="1" s="1"/>
  <c r="H219" i="1" s="1"/>
  <c r="P226" i="1"/>
  <c r="O229" i="1"/>
  <c r="Q229" i="1" s="1"/>
  <c r="R229" i="1" s="1"/>
  <c r="E251" i="1"/>
  <c r="G251" i="1" s="1"/>
  <c r="H251" i="1" s="1"/>
  <c r="K270" i="1"/>
  <c r="E294" i="1"/>
  <c r="G294" i="1" s="1"/>
  <c r="H294" i="1" s="1"/>
  <c r="O298" i="1"/>
  <c r="Q298" i="1" s="1"/>
  <c r="R298" i="1" s="1"/>
  <c r="K308" i="1"/>
  <c r="O309" i="1"/>
  <c r="Q309" i="1" s="1"/>
  <c r="R309" i="1" s="1"/>
  <c r="E313" i="1"/>
  <c r="G313" i="1" s="1"/>
  <c r="H313" i="1" s="1"/>
  <c r="J315" i="1"/>
  <c r="L315" i="1" s="1"/>
  <c r="M315" i="1" s="1"/>
  <c r="F316" i="1"/>
  <c r="O320" i="1"/>
  <c r="Q320" i="1" s="1"/>
  <c r="R320" i="1" s="1"/>
  <c r="K321" i="1"/>
  <c r="E326" i="1"/>
  <c r="G326" i="1" s="1"/>
  <c r="H326" i="1" s="1"/>
  <c r="P326" i="1"/>
  <c r="J331" i="1"/>
  <c r="L331" i="1" s="1"/>
  <c r="M331" i="1" s="1"/>
  <c r="F332" i="1"/>
  <c r="O336" i="1"/>
  <c r="Q336" i="1" s="1"/>
  <c r="R336" i="1" s="1"/>
  <c r="K337" i="1"/>
  <c r="E342" i="1"/>
  <c r="G342" i="1" s="1"/>
  <c r="H342" i="1" s="1"/>
  <c r="P342" i="1"/>
  <c r="J347" i="1"/>
  <c r="L347" i="1" s="1"/>
  <c r="M347" i="1" s="1"/>
  <c r="F348" i="1"/>
  <c r="O352" i="1"/>
  <c r="Q352" i="1" s="1"/>
  <c r="R352" i="1" s="1"/>
  <c r="K353" i="1"/>
  <c r="E358" i="1"/>
  <c r="G358" i="1" s="1"/>
  <c r="H358" i="1" s="1"/>
  <c r="P358" i="1"/>
  <c r="J363" i="1"/>
  <c r="L363" i="1" s="1"/>
  <c r="M363" i="1" s="1"/>
  <c r="F364" i="1"/>
  <c r="O368" i="1"/>
  <c r="Q368" i="1" s="1"/>
  <c r="R368" i="1" s="1"/>
  <c r="K369" i="1"/>
  <c r="J373" i="1"/>
  <c r="L373" i="1" s="1"/>
  <c r="M373" i="1" s="1"/>
  <c r="J379" i="1"/>
  <c r="L379" i="1" s="1"/>
  <c r="M379" i="1" s="1"/>
  <c r="E380" i="1"/>
  <c r="G380" i="1" s="1"/>
  <c r="H380" i="1" s="1"/>
  <c r="K382" i="1"/>
  <c r="P385" i="1"/>
  <c r="E387" i="1"/>
  <c r="G387" i="1" s="1"/>
  <c r="H387" i="1" s="1"/>
  <c r="O390" i="1"/>
  <c r="Q390" i="1" s="1"/>
  <c r="R390" i="1" s="1"/>
  <c r="J395" i="1"/>
  <c r="L395" i="1" s="1"/>
  <c r="M395" i="1" s="1"/>
  <c r="J399" i="1"/>
  <c r="L399" i="1" s="1"/>
  <c r="M399" i="1" s="1"/>
  <c r="O400" i="1"/>
  <c r="Q400" i="1" s="1"/>
  <c r="R400" i="1" s="1"/>
  <c r="E402" i="1"/>
  <c r="G402" i="1" s="1"/>
  <c r="H402" i="1" s="1"/>
  <c r="J403" i="1"/>
  <c r="L403" i="1" s="1"/>
  <c r="M403" i="1" s="1"/>
  <c r="E413" i="1"/>
  <c r="G413" i="1" s="1"/>
  <c r="H413" i="1" s="1"/>
  <c r="O424" i="1"/>
  <c r="Q424" i="1" s="1"/>
  <c r="R424" i="1" s="1"/>
  <c r="J434" i="1"/>
  <c r="L434" i="1" s="1"/>
  <c r="M434" i="1" s="1"/>
  <c r="E437" i="1"/>
  <c r="G437" i="1" s="1"/>
  <c r="H437" i="1" s="1"/>
  <c r="P444" i="1"/>
  <c r="O444" i="1"/>
  <c r="Q444" i="1" s="1"/>
  <c r="R444" i="1" s="1"/>
  <c r="P452" i="1"/>
  <c r="O452" i="1"/>
  <c r="Q452" i="1" s="1"/>
  <c r="R452" i="1" s="1"/>
  <c r="O456" i="1"/>
  <c r="Q456" i="1" s="1"/>
  <c r="R456" i="1" s="1"/>
  <c r="P456" i="1"/>
  <c r="E372" i="1"/>
  <c r="G372" i="1" s="1"/>
  <c r="H372" i="1" s="1"/>
  <c r="J374" i="1"/>
  <c r="L374" i="1" s="1"/>
  <c r="M374" i="1" s="1"/>
  <c r="F375" i="1"/>
  <c r="J376" i="1"/>
  <c r="L376" i="1" s="1"/>
  <c r="M376" i="1" s="1"/>
  <c r="E384" i="1"/>
  <c r="G384" i="1" s="1"/>
  <c r="H384" i="1" s="1"/>
  <c r="E394" i="1"/>
  <c r="G394" i="1" s="1"/>
  <c r="H394" i="1" s="1"/>
  <c r="O404" i="1"/>
  <c r="Q404" i="1" s="1"/>
  <c r="R404" i="1" s="1"/>
  <c r="F407" i="1"/>
  <c r="J415" i="1"/>
  <c r="L415" i="1" s="1"/>
  <c r="M415" i="1" s="1"/>
  <c r="K416" i="1"/>
  <c r="P417" i="1"/>
  <c r="E421" i="1"/>
  <c r="G421" i="1" s="1"/>
  <c r="H421" i="1" s="1"/>
  <c r="E426" i="1"/>
  <c r="G426" i="1" s="1"/>
  <c r="H426" i="1" s="1"/>
  <c r="K428" i="1"/>
  <c r="F431" i="1"/>
  <c r="J433" i="1"/>
  <c r="L433" i="1" s="1"/>
  <c r="M433" i="1" s="1"/>
  <c r="J442" i="1"/>
  <c r="L442" i="1" s="1"/>
  <c r="M442" i="1" s="1"/>
  <c r="J443" i="1"/>
  <c r="L443" i="1" s="1"/>
  <c r="M443" i="1" s="1"/>
  <c r="O479" i="1"/>
  <c r="Q479" i="1" s="1"/>
  <c r="R479" i="1" s="1"/>
  <c r="P479" i="1"/>
  <c r="O501" i="1"/>
  <c r="Q501" i="1" s="1"/>
  <c r="R501" i="1" s="1"/>
  <c r="P501" i="1"/>
  <c r="O503" i="1"/>
  <c r="Q503" i="1" s="1"/>
  <c r="R503" i="1" s="1"/>
  <c r="P503" i="1"/>
  <c r="K509" i="1"/>
  <c r="J509" i="1"/>
  <c r="L509" i="1" s="1"/>
  <c r="M509" i="1" s="1"/>
  <c r="O199" i="1"/>
  <c r="Q199" i="1" s="1"/>
  <c r="R199" i="1" s="1"/>
  <c r="J200" i="1"/>
  <c r="L200" i="1" s="1"/>
  <c r="M200" i="1" s="1"/>
  <c r="O202" i="1"/>
  <c r="Q202" i="1" s="1"/>
  <c r="R202" i="1" s="1"/>
  <c r="O203" i="1"/>
  <c r="Q203" i="1" s="1"/>
  <c r="R203" i="1" s="1"/>
  <c r="E206" i="1"/>
  <c r="G206" i="1" s="1"/>
  <c r="H206" i="1" s="1"/>
  <c r="F216" i="1"/>
  <c r="E217" i="1"/>
  <c r="G217" i="1" s="1"/>
  <c r="H217" i="1" s="1"/>
  <c r="J219" i="1"/>
  <c r="L219" i="1" s="1"/>
  <c r="M219" i="1" s="1"/>
  <c r="O225" i="1"/>
  <c r="Q225" i="1" s="1"/>
  <c r="R225" i="1" s="1"/>
  <c r="E230" i="1"/>
  <c r="G230" i="1" s="1"/>
  <c r="H230" i="1" s="1"/>
  <c r="E233" i="1"/>
  <c r="G233" i="1" s="1"/>
  <c r="H233" i="1" s="1"/>
  <c r="E235" i="1"/>
  <c r="G235" i="1" s="1"/>
  <c r="H235" i="1" s="1"/>
  <c r="E239" i="1"/>
  <c r="G239" i="1" s="1"/>
  <c r="H239" i="1" s="1"/>
  <c r="J245" i="1"/>
  <c r="L245" i="1" s="1"/>
  <c r="M245" i="1" s="1"/>
  <c r="J251" i="1"/>
  <c r="L251" i="1" s="1"/>
  <c r="M251" i="1" s="1"/>
  <c r="J254" i="1"/>
  <c r="L254" i="1" s="1"/>
  <c r="M254" i="1" s="1"/>
  <c r="J256" i="1"/>
  <c r="L256" i="1" s="1"/>
  <c r="M256" i="1" s="1"/>
  <c r="J260" i="1"/>
  <c r="L260" i="1" s="1"/>
  <c r="M260" i="1" s="1"/>
  <c r="O266" i="1"/>
  <c r="Q266" i="1" s="1"/>
  <c r="R266" i="1" s="1"/>
  <c r="E272" i="1"/>
  <c r="G272" i="1" s="1"/>
  <c r="H272" i="1" s="1"/>
  <c r="J276" i="1"/>
  <c r="L276" i="1" s="1"/>
  <c r="M276" i="1" s="1"/>
  <c r="K286" i="1"/>
  <c r="F289" i="1"/>
  <c r="P291" i="1"/>
  <c r="F303" i="1"/>
  <c r="J304" i="1"/>
  <c r="L304" i="1" s="1"/>
  <c r="M304" i="1" s="1"/>
  <c r="K316" i="1"/>
  <c r="O317" i="1"/>
  <c r="Q317" i="1" s="1"/>
  <c r="R317" i="1" s="1"/>
  <c r="P321" i="1"/>
  <c r="E323" i="1"/>
  <c r="G323" i="1" s="1"/>
  <c r="H323" i="1" s="1"/>
  <c r="F327" i="1"/>
  <c r="J328" i="1"/>
  <c r="L328" i="1" s="1"/>
  <c r="M328" i="1" s="1"/>
  <c r="K332" i="1"/>
  <c r="O333" i="1"/>
  <c r="Q333" i="1" s="1"/>
  <c r="R333" i="1" s="1"/>
  <c r="P337" i="1"/>
  <c r="E339" i="1"/>
  <c r="G339" i="1" s="1"/>
  <c r="H339" i="1" s="1"/>
  <c r="F343" i="1"/>
  <c r="J344" i="1"/>
  <c r="L344" i="1" s="1"/>
  <c r="M344" i="1" s="1"/>
  <c r="K348" i="1"/>
  <c r="O349" i="1"/>
  <c r="Q349" i="1" s="1"/>
  <c r="R349" i="1" s="1"/>
  <c r="P353" i="1"/>
  <c r="E355" i="1"/>
  <c r="G355" i="1" s="1"/>
  <c r="H355" i="1" s="1"/>
  <c r="F359" i="1"/>
  <c r="J360" i="1"/>
  <c r="L360" i="1" s="1"/>
  <c r="M360" i="1" s="1"/>
  <c r="K364" i="1"/>
  <c r="O365" i="1"/>
  <c r="Q365" i="1" s="1"/>
  <c r="R365" i="1" s="1"/>
  <c r="F385" i="1"/>
  <c r="O464" i="1"/>
  <c r="Q464" i="1" s="1"/>
  <c r="R464" i="1" s="1"/>
  <c r="P464" i="1"/>
  <c r="O487" i="1"/>
  <c r="Q487" i="1" s="1"/>
  <c r="R487" i="1" s="1"/>
  <c r="P487" i="1"/>
  <c r="J449" i="1"/>
  <c r="L449" i="1" s="1"/>
  <c r="M449" i="1" s="1"/>
  <c r="J453" i="1"/>
  <c r="L453" i="1" s="1"/>
  <c r="M453" i="1" s="1"/>
  <c r="E468" i="1"/>
  <c r="G468" i="1" s="1"/>
  <c r="H468" i="1" s="1"/>
  <c r="O221" i="1"/>
  <c r="Q221" i="1" s="1"/>
  <c r="R221" i="1" s="1"/>
  <c r="J240" i="1"/>
  <c r="L240" i="1" s="1"/>
  <c r="M240" i="1" s="1"/>
  <c r="O261" i="1"/>
  <c r="Q261" i="1" s="1"/>
  <c r="R261" i="1" s="1"/>
  <c r="O277" i="1"/>
  <c r="Q277" i="1" s="1"/>
  <c r="R277" i="1" s="1"/>
  <c r="F279" i="1"/>
  <c r="J280" i="1"/>
  <c r="L280" i="1" s="1"/>
  <c r="M280" i="1" s="1"/>
  <c r="P281" i="1"/>
  <c r="E283" i="1"/>
  <c r="G283" i="1" s="1"/>
  <c r="H283" i="1" s="1"/>
  <c r="P297" i="1"/>
  <c r="E299" i="1"/>
  <c r="G299" i="1" s="1"/>
  <c r="H299" i="1" s="1"/>
  <c r="P318" i="1"/>
  <c r="F324" i="1"/>
  <c r="K329" i="1"/>
  <c r="P334" i="1"/>
  <c r="F340" i="1"/>
  <c r="K345" i="1"/>
  <c r="P350" i="1"/>
  <c r="F356" i="1"/>
  <c r="K361" i="1"/>
  <c r="P366" i="1"/>
  <c r="K372" i="1"/>
  <c r="O373" i="1"/>
  <c r="Q373" i="1" s="1"/>
  <c r="R373" i="1" s="1"/>
  <c r="E396" i="1"/>
  <c r="G396" i="1" s="1"/>
  <c r="H396" i="1" s="1"/>
  <c r="F399" i="1"/>
  <c r="J401" i="1"/>
  <c r="L401" i="1" s="1"/>
  <c r="M401" i="1" s="1"/>
  <c r="F419" i="1"/>
  <c r="K420" i="1"/>
  <c r="J431" i="1"/>
  <c r="L431" i="1" s="1"/>
  <c r="M431" i="1" s="1"/>
  <c r="K436" i="1"/>
  <c r="K463" i="1"/>
  <c r="J463" i="1"/>
  <c r="L463" i="1" s="1"/>
  <c r="M463" i="1" s="1"/>
  <c r="K477" i="1"/>
  <c r="J477" i="1"/>
  <c r="L477" i="1" s="1"/>
  <c r="M477" i="1" s="1"/>
  <c r="K476" i="1"/>
  <c r="E482" i="1"/>
  <c r="G482" i="1" s="1"/>
  <c r="H482" i="1" s="1"/>
  <c r="K484" i="1"/>
  <c r="E490" i="1"/>
  <c r="G490" i="1" s="1"/>
  <c r="H490" i="1" s="1"/>
  <c r="J493" i="1"/>
  <c r="L493" i="1" s="1"/>
  <c r="M493" i="1" s="1"/>
  <c r="P517" i="1"/>
  <c r="P520" i="1"/>
  <c r="K530" i="1"/>
  <c r="F532" i="1"/>
  <c r="F534" i="1"/>
  <c r="F541" i="1"/>
  <c r="P542" i="1"/>
  <c r="P544" i="1"/>
  <c r="P552" i="1"/>
  <c r="F556" i="1"/>
  <c r="P559" i="1"/>
  <c r="P565" i="1"/>
  <c r="P566" i="1"/>
  <c r="F571" i="1"/>
  <c r="K578" i="1"/>
  <c r="P587" i="1"/>
  <c r="F589" i="1"/>
  <c r="F590" i="1"/>
  <c r="P590" i="1"/>
  <c r="F593" i="1"/>
  <c r="K594" i="1"/>
  <c r="P630" i="1"/>
  <c r="O630" i="1"/>
  <c r="Q630" i="1" s="1"/>
  <c r="R630" i="1" s="1"/>
  <c r="E676" i="1"/>
  <c r="G676" i="1" s="1"/>
  <c r="H676" i="1" s="1"/>
  <c r="F676" i="1"/>
  <c r="O683" i="1"/>
  <c r="Q683" i="1" s="1"/>
  <c r="R683" i="1" s="1"/>
  <c r="P683" i="1"/>
  <c r="E607" i="1"/>
  <c r="G607" i="1" s="1"/>
  <c r="H607" i="1" s="1"/>
  <c r="F607" i="1"/>
  <c r="O609" i="1"/>
  <c r="Q609" i="1" s="1"/>
  <c r="R609" i="1" s="1"/>
  <c r="P609" i="1"/>
  <c r="K617" i="1"/>
  <c r="J617" i="1"/>
  <c r="L617" i="1" s="1"/>
  <c r="M617" i="1" s="1"/>
  <c r="E636" i="1"/>
  <c r="G636" i="1" s="1"/>
  <c r="H636" i="1" s="1"/>
  <c r="F636" i="1"/>
  <c r="J654" i="1"/>
  <c r="L654" i="1" s="1"/>
  <c r="M654" i="1" s="1"/>
  <c r="K654" i="1"/>
  <c r="E472" i="1"/>
  <c r="G472" i="1" s="1"/>
  <c r="H472" i="1" s="1"/>
  <c r="K474" i="1"/>
  <c r="J481" i="1"/>
  <c r="L481" i="1" s="1"/>
  <c r="M481" i="1" s="1"/>
  <c r="K482" i="1"/>
  <c r="J489" i="1"/>
  <c r="L489" i="1" s="1"/>
  <c r="M489" i="1" s="1"/>
  <c r="K490" i="1"/>
  <c r="O493" i="1"/>
  <c r="Q493" i="1" s="1"/>
  <c r="R493" i="1" s="1"/>
  <c r="E500" i="1"/>
  <c r="G500" i="1" s="1"/>
  <c r="H500" i="1" s="1"/>
  <c r="E502" i="1"/>
  <c r="G502" i="1" s="1"/>
  <c r="H502" i="1" s="1"/>
  <c r="O510" i="1"/>
  <c r="Q510" i="1" s="1"/>
  <c r="R510" i="1" s="1"/>
  <c r="O512" i="1"/>
  <c r="Q512" i="1" s="1"/>
  <c r="R512" i="1" s="1"/>
  <c r="E518" i="1"/>
  <c r="G518" i="1" s="1"/>
  <c r="H518" i="1" s="1"/>
  <c r="E520" i="1"/>
  <c r="G520" i="1" s="1"/>
  <c r="H520" i="1" s="1"/>
  <c r="J522" i="1"/>
  <c r="L522" i="1" s="1"/>
  <c r="M522" i="1" s="1"/>
  <c r="F524" i="1"/>
  <c r="O527" i="1"/>
  <c r="Q527" i="1" s="1"/>
  <c r="R527" i="1" s="1"/>
  <c r="K529" i="1"/>
  <c r="J533" i="1"/>
  <c r="L533" i="1" s="1"/>
  <c r="M533" i="1" s="1"/>
  <c r="J536" i="1"/>
  <c r="L536" i="1" s="1"/>
  <c r="M536" i="1" s="1"/>
  <c r="J538" i="1"/>
  <c r="L538" i="1" s="1"/>
  <c r="M538" i="1" s="1"/>
  <c r="E544" i="1"/>
  <c r="G544" i="1" s="1"/>
  <c r="H544" i="1" s="1"/>
  <c r="E547" i="1"/>
  <c r="G547" i="1" s="1"/>
  <c r="H547" i="1" s="1"/>
  <c r="E549" i="1"/>
  <c r="G549" i="1" s="1"/>
  <c r="H549" i="1" s="1"/>
  <c r="E552" i="1"/>
  <c r="G552" i="1" s="1"/>
  <c r="H552" i="1" s="1"/>
  <c r="E555" i="1"/>
  <c r="G555" i="1" s="1"/>
  <c r="H555" i="1" s="1"/>
  <c r="J557" i="1"/>
  <c r="L557" i="1" s="1"/>
  <c r="M557" i="1" s="1"/>
  <c r="E566" i="1"/>
  <c r="G566" i="1" s="1"/>
  <c r="H566" i="1" s="1"/>
  <c r="E568" i="1"/>
  <c r="G568" i="1" s="1"/>
  <c r="H568" i="1" s="1"/>
  <c r="E576" i="1"/>
  <c r="G576" i="1" s="1"/>
  <c r="H576" i="1" s="1"/>
  <c r="K582" i="1"/>
  <c r="E585" i="1"/>
  <c r="G585" i="1" s="1"/>
  <c r="H585" i="1" s="1"/>
  <c r="J586" i="1"/>
  <c r="L586" i="1" s="1"/>
  <c r="M586" i="1" s="1"/>
  <c r="J587" i="1"/>
  <c r="L587" i="1" s="1"/>
  <c r="M587" i="1" s="1"/>
  <c r="E588" i="1"/>
  <c r="G588" i="1" s="1"/>
  <c r="H588" i="1" s="1"/>
  <c r="J592" i="1"/>
  <c r="L592" i="1" s="1"/>
  <c r="M592" i="1" s="1"/>
  <c r="J593" i="1"/>
  <c r="L593" i="1" s="1"/>
  <c r="M593" i="1" s="1"/>
  <c r="O602" i="1"/>
  <c r="Q602" i="1" s="1"/>
  <c r="R602" i="1" s="1"/>
  <c r="O608" i="1"/>
  <c r="Q608" i="1" s="1"/>
  <c r="R608" i="1" s="1"/>
  <c r="K611" i="1"/>
  <c r="E646" i="1"/>
  <c r="G646" i="1" s="1"/>
  <c r="H646" i="1" s="1"/>
  <c r="F646" i="1"/>
  <c r="O678" i="1"/>
  <c r="Q678" i="1" s="1"/>
  <c r="R678" i="1" s="1"/>
  <c r="P678" i="1"/>
  <c r="F610" i="1"/>
  <c r="E610" i="1"/>
  <c r="G610" i="1" s="1"/>
  <c r="H610" i="1" s="1"/>
  <c r="F616" i="1"/>
  <c r="E616" i="1"/>
  <c r="G616" i="1" s="1"/>
  <c r="H616" i="1" s="1"/>
  <c r="J619" i="1"/>
  <c r="L619" i="1" s="1"/>
  <c r="M619" i="1" s="1"/>
  <c r="K619" i="1"/>
  <c r="F624" i="1"/>
  <c r="E624" i="1"/>
  <c r="G624" i="1" s="1"/>
  <c r="H624" i="1" s="1"/>
  <c r="E669" i="1"/>
  <c r="G669" i="1" s="1"/>
  <c r="H669" i="1" s="1"/>
  <c r="F669" i="1"/>
  <c r="P674" i="1"/>
  <c r="O674" i="1"/>
  <c r="Q674" i="1" s="1"/>
  <c r="R674" i="1" s="1"/>
  <c r="F453" i="1"/>
  <c r="O460" i="1"/>
  <c r="Q460" i="1" s="1"/>
  <c r="R460" i="1" s="1"/>
  <c r="F463" i="1"/>
  <c r="O468" i="1"/>
  <c r="Q468" i="1" s="1"/>
  <c r="R468" i="1" s="1"/>
  <c r="F471" i="1"/>
  <c r="O474" i="1"/>
  <c r="Q474" i="1" s="1"/>
  <c r="R474" i="1" s="1"/>
  <c r="O482" i="1"/>
  <c r="Q482" i="1" s="1"/>
  <c r="R482" i="1" s="1"/>
  <c r="O490" i="1"/>
  <c r="Q490" i="1" s="1"/>
  <c r="R490" i="1" s="1"/>
  <c r="O494" i="1"/>
  <c r="Q494" i="1" s="1"/>
  <c r="R494" i="1" s="1"/>
  <c r="E498" i="1"/>
  <c r="G498" i="1" s="1"/>
  <c r="H498" i="1" s="1"/>
  <c r="J506" i="1"/>
  <c r="L506" i="1" s="1"/>
  <c r="M506" i="1" s="1"/>
  <c r="E508" i="1"/>
  <c r="G508" i="1" s="1"/>
  <c r="H508" i="1" s="1"/>
  <c r="E510" i="1"/>
  <c r="G510" i="1" s="1"/>
  <c r="H510" i="1" s="1"/>
  <c r="J514" i="1"/>
  <c r="L514" i="1" s="1"/>
  <c r="M514" i="1" s="1"/>
  <c r="F516" i="1"/>
  <c r="J520" i="1"/>
  <c r="L520" i="1" s="1"/>
  <c r="M520" i="1" s="1"/>
  <c r="J523" i="1"/>
  <c r="L523" i="1" s="1"/>
  <c r="M523" i="1" s="1"/>
  <c r="O528" i="1"/>
  <c r="Q528" i="1" s="1"/>
  <c r="R528" i="1" s="1"/>
  <c r="O530" i="1"/>
  <c r="Q530" i="1" s="1"/>
  <c r="R530" i="1" s="1"/>
  <c r="O532" i="1"/>
  <c r="Q532" i="1" s="1"/>
  <c r="R532" i="1" s="1"/>
  <c r="O533" i="1"/>
  <c r="Q533" i="1" s="1"/>
  <c r="R533" i="1" s="1"/>
  <c r="J541" i="1"/>
  <c r="L541" i="1" s="1"/>
  <c r="M541" i="1" s="1"/>
  <c r="J543" i="1"/>
  <c r="L543" i="1" s="1"/>
  <c r="M543" i="1" s="1"/>
  <c r="J544" i="1"/>
  <c r="L544" i="1" s="1"/>
  <c r="M544" i="1" s="1"/>
  <c r="J552" i="1"/>
  <c r="L552" i="1" s="1"/>
  <c r="M552" i="1" s="1"/>
  <c r="O557" i="1"/>
  <c r="Q557" i="1" s="1"/>
  <c r="R557" i="1" s="1"/>
  <c r="E560" i="1"/>
  <c r="G560" i="1" s="1"/>
  <c r="H560" i="1" s="1"/>
  <c r="J567" i="1"/>
  <c r="L567" i="1" s="1"/>
  <c r="M567" i="1" s="1"/>
  <c r="J568" i="1"/>
  <c r="L568" i="1" s="1"/>
  <c r="M568" i="1" s="1"/>
  <c r="E572" i="1"/>
  <c r="G572" i="1" s="1"/>
  <c r="H572" i="1" s="1"/>
  <c r="J576" i="1"/>
  <c r="L576" i="1" s="1"/>
  <c r="M576" i="1" s="1"/>
  <c r="J581" i="1"/>
  <c r="L581" i="1" s="1"/>
  <c r="M581" i="1" s="1"/>
  <c r="O582" i="1"/>
  <c r="Q582" i="1" s="1"/>
  <c r="R582" i="1" s="1"/>
  <c r="J590" i="1"/>
  <c r="L590" i="1" s="1"/>
  <c r="M590" i="1" s="1"/>
  <c r="O591" i="1"/>
  <c r="Q591" i="1" s="1"/>
  <c r="R591" i="1" s="1"/>
  <c r="P592" i="1"/>
  <c r="E596" i="1"/>
  <c r="G596" i="1" s="1"/>
  <c r="H596" i="1" s="1"/>
  <c r="E603" i="1"/>
  <c r="G603" i="1" s="1"/>
  <c r="H603" i="1" s="1"/>
  <c r="J605" i="1"/>
  <c r="L605" i="1" s="1"/>
  <c r="M605" i="1" s="1"/>
  <c r="O612" i="1"/>
  <c r="Q612" i="1" s="1"/>
  <c r="R612" i="1" s="1"/>
  <c r="J614" i="1"/>
  <c r="L614" i="1" s="1"/>
  <c r="M614" i="1" s="1"/>
  <c r="K614" i="1"/>
  <c r="E512" i="1"/>
  <c r="G512" i="1" s="1"/>
  <c r="H512" i="1" s="1"/>
  <c r="J517" i="1"/>
  <c r="L517" i="1" s="1"/>
  <c r="M517" i="1" s="1"/>
  <c r="K521" i="1"/>
  <c r="J565" i="1"/>
  <c r="L565" i="1" s="1"/>
  <c r="M565" i="1" s="1"/>
  <c r="O570" i="1"/>
  <c r="Q570" i="1" s="1"/>
  <c r="R570" i="1" s="1"/>
  <c r="E579" i="1"/>
  <c r="G579" i="1" s="1"/>
  <c r="H579" i="1" s="1"/>
  <c r="E584" i="1"/>
  <c r="G584" i="1" s="1"/>
  <c r="H584" i="1" s="1"/>
  <c r="O589" i="1"/>
  <c r="Q589" i="1" s="1"/>
  <c r="R589" i="1" s="1"/>
  <c r="E595" i="1"/>
  <c r="G595" i="1" s="1"/>
  <c r="H595" i="1" s="1"/>
  <c r="J597" i="1"/>
  <c r="L597" i="1" s="1"/>
  <c r="M597" i="1" s="1"/>
  <c r="O607" i="1"/>
  <c r="Q607" i="1" s="1"/>
  <c r="R607" i="1" s="1"/>
  <c r="E609" i="1"/>
  <c r="G609" i="1" s="1"/>
  <c r="H609" i="1" s="1"/>
  <c r="J610" i="1"/>
  <c r="L610" i="1" s="1"/>
  <c r="M610" i="1" s="1"/>
  <c r="P611" i="1"/>
  <c r="O614" i="1"/>
  <c r="Q614" i="1" s="1"/>
  <c r="R614" i="1" s="1"/>
  <c r="P614" i="1"/>
  <c r="F632" i="1"/>
  <c r="E632" i="1"/>
  <c r="G632" i="1" s="1"/>
  <c r="H632" i="1" s="1"/>
  <c r="K677" i="1"/>
  <c r="J677" i="1"/>
  <c r="L677" i="1" s="1"/>
  <c r="M677" i="1" s="1"/>
  <c r="O651" i="1"/>
  <c r="Q651" i="1" s="1"/>
  <c r="R651" i="1" s="1"/>
  <c r="P651" i="1"/>
  <c r="E670" i="1"/>
  <c r="G670" i="1" s="1"/>
  <c r="H670" i="1" s="1"/>
  <c r="F670" i="1"/>
  <c r="J673" i="1"/>
  <c r="L673" i="1" s="1"/>
  <c r="M673" i="1" s="1"/>
  <c r="K673" i="1"/>
  <c r="O522" i="1"/>
  <c r="Q522" i="1" s="1"/>
  <c r="R522" i="1" s="1"/>
  <c r="E528" i="1"/>
  <c r="G528" i="1" s="1"/>
  <c r="H528" i="1" s="1"/>
  <c r="P551" i="1"/>
  <c r="J573" i="1"/>
  <c r="L573" i="1" s="1"/>
  <c r="M573" i="1" s="1"/>
  <c r="O581" i="1"/>
  <c r="Q581" i="1" s="1"/>
  <c r="R581" i="1" s="1"/>
  <c r="J584" i="1"/>
  <c r="L584" i="1" s="1"/>
  <c r="M584" i="1" s="1"/>
  <c r="K595" i="1"/>
  <c r="O597" i="1"/>
  <c r="Q597" i="1" s="1"/>
  <c r="R597" i="1" s="1"/>
  <c r="E600" i="1"/>
  <c r="G600" i="1" s="1"/>
  <c r="H600" i="1" s="1"/>
  <c r="E608" i="1"/>
  <c r="G608" i="1" s="1"/>
  <c r="H608" i="1" s="1"/>
  <c r="F612" i="1"/>
  <c r="E645" i="1"/>
  <c r="G645" i="1" s="1"/>
  <c r="H645" i="1" s="1"/>
  <c r="F645" i="1"/>
  <c r="F680" i="1"/>
  <c r="E680" i="1"/>
  <c r="G680" i="1" s="1"/>
  <c r="H680" i="1" s="1"/>
  <c r="F617" i="1"/>
  <c r="J634" i="1"/>
  <c r="L634" i="1" s="1"/>
  <c r="M634" i="1" s="1"/>
  <c r="J635" i="1"/>
  <c r="L635" i="1" s="1"/>
  <c r="M635" i="1" s="1"/>
  <c r="J637" i="1"/>
  <c r="L637" i="1" s="1"/>
  <c r="M637" i="1" s="1"/>
  <c r="O639" i="1"/>
  <c r="Q639" i="1" s="1"/>
  <c r="R639" i="1" s="1"/>
  <c r="K641" i="1"/>
  <c r="O642" i="1"/>
  <c r="Q642" i="1" s="1"/>
  <c r="R642" i="1" s="1"/>
  <c r="J648" i="1"/>
  <c r="L648" i="1" s="1"/>
  <c r="M648" i="1" s="1"/>
  <c r="E651" i="1"/>
  <c r="G651" i="1" s="1"/>
  <c r="H651" i="1" s="1"/>
  <c r="F657" i="1"/>
  <c r="P659" i="1"/>
  <c r="K662" i="1"/>
  <c r="F665" i="1"/>
  <c r="J672" i="1"/>
  <c r="L672" i="1" s="1"/>
  <c r="M672" i="1" s="1"/>
  <c r="K681" i="1"/>
  <c r="O682" i="1"/>
  <c r="Q682" i="1" s="1"/>
  <c r="R682" i="1" s="1"/>
  <c r="J689" i="1"/>
  <c r="L689" i="1" s="1"/>
  <c r="M689" i="1" s="1"/>
  <c r="J696" i="1"/>
  <c r="L696" i="1" s="1"/>
  <c r="M696" i="1" s="1"/>
  <c r="F700" i="1"/>
  <c r="J701" i="1"/>
  <c r="L701" i="1" s="1"/>
  <c r="M701" i="1" s="1"/>
  <c r="P702" i="1"/>
  <c r="E704" i="1"/>
  <c r="G704" i="1" s="1"/>
  <c r="H704" i="1" s="1"/>
  <c r="K705" i="1"/>
  <c r="O706" i="1"/>
  <c r="Q706" i="1" s="1"/>
  <c r="R706" i="1" s="1"/>
  <c r="K710" i="1"/>
  <c r="F713" i="1"/>
  <c r="P715" i="1"/>
  <c r="J722" i="1"/>
  <c r="L722" i="1" s="1"/>
  <c r="M722" i="1" s="1"/>
  <c r="K723" i="1"/>
  <c r="E725" i="1"/>
  <c r="G725" i="1" s="1"/>
  <c r="H725" i="1" s="1"/>
  <c r="J727" i="1"/>
  <c r="L727" i="1" s="1"/>
  <c r="M727" i="1" s="1"/>
  <c r="F728" i="1"/>
  <c r="J730" i="1"/>
  <c r="L730" i="1" s="1"/>
  <c r="M730" i="1" s="1"/>
  <c r="O731" i="1"/>
  <c r="Q731" i="1" s="1"/>
  <c r="R731" i="1" s="1"/>
  <c r="O732" i="1"/>
  <c r="Q732" i="1" s="1"/>
  <c r="R732" i="1" s="1"/>
  <c r="E735" i="1"/>
  <c r="G735" i="1" s="1"/>
  <c r="H735" i="1" s="1"/>
  <c r="J738" i="1"/>
  <c r="L738" i="1" s="1"/>
  <c r="M738" i="1" s="1"/>
  <c r="J742" i="1"/>
  <c r="L742" i="1" s="1"/>
  <c r="M742" i="1" s="1"/>
  <c r="J743" i="1"/>
  <c r="L743" i="1" s="1"/>
  <c r="M743" i="1" s="1"/>
  <c r="F744" i="1"/>
  <c r="J750" i="1"/>
  <c r="L750" i="1" s="1"/>
  <c r="M750" i="1" s="1"/>
  <c r="E751" i="1"/>
  <c r="G751" i="1" s="1"/>
  <c r="H751" i="1" s="1"/>
  <c r="E754" i="1"/>
  <c r="G754" i="1" s="1"/>
  <c r="H754" i="1" s="1"/>
  <c r="P754" i="1"/>
  <c r="F810" i="1"/>
  <c r="E810" i="1"/>
  <c r="G810" i="1" s="1"/>
  <c r="H810" i="1" s="1"/>
  <c r="P896" i="1"/>
  <c r="O896" i="1"/>
  <c r="Q896" i="1" s="1"/>
  <c r="R896" i="1" s="1"/>
  <c r="F931" i="1"/>
  <c r="E931" i="1"/>
  <c r="G931" i="1" s="1"/>
  <c r="H931" i="1" s="1"/>
  <c r="K945" i="1"/>
  <c r="J945" i="1"/>
  <c r="L945" i="1" s="1"/>
  <c r="M945" i="1" s="1"/>
  <c r="P1026" i="1"/>
  <c r="O1026" i="1"/>
  <c r="Q1026" i="1" s="1"/>
  <c r="R1026" i="1" s="1"/>
  <c r="K718" i="1"/>
  <c r="J745" i="1"/>
  <c r="L745" i="1" s="1"/>
  <c r="M745" i="1" s="1"/>
  <c r="E756" i="1"/>
  <c r="G756" i="1" s="1"/>
  <c r="H756" i="1" s="1"/>
  <c r="P783" i="1"/>
  <c r="F789" i="1"/>
  <c r="E823" i="1"/>
  <c r="G823" i="1" s="1"/>
  <c r="H823" i="1" s="1"/>
  <c r="F823" i="1"/>
  <c r="O849" i="1"/>
  <c r="Q849" i="1" s="1"/>
  <c r="R849" i="1" s="1"/>
  <c r="P849" i="1"/>
  <c r="K867" i="1"/>
  <c r="J867" i="1"/>
  <c r="L867" i="1" s="1"/>
  <c r="M867" i="1" s="1"/>
  <c r="F874" i="1"/>
  <c r="E874" i="1"/>
  <c r="G874" i="1" s="1"/>
  <c r="H874" i="1" s="1"/>
  <c r="F909" i="1"/>
  <c r="E909" i="1"/>
  <c r="G909" i="1" s="1"/>
  <c r="H909" i="1" s="1"/>
  <c r="P913" i="1"/>
  <c r="O913" i="1"/>
  <c r="Q913" i="1" s="1"/>
  <c r="R913" i="1" s="1"/>
  <c r="E917" i="1"/>
  <c r="G917" i="1" s="1"/>
  <c r="H917" i="1" s="1"/>
  <c r="F917" i="1"/>
  <c r="K936" i="1"/>
  <c r="J936" i="1"/>
  <c r="L936" i="1" s="1"/>
  <c r="M936" i="1" s="1"/>
  <c r="P627" i="1"/>
  <c r="O637" i="1"/>
  <c r="Q637" i="1" s="1"/>
  <c r="R637" i="1" s="1"/>
  <c r="O647" i="1"/>
  <c r="Q647" i="1" s="1"/>
  <c r="R647" i="1" s="1"/>
  <c r="P782" i="1"/>
  <c r="O782" i="1"/>
  <c r="Q782" i="1" s="1"/>
  <c r="R782" i="1" s="1"/>
  <c r="F788" i="1"/>
  <c r="E788" i="1"/>
  <c r="G788" i="1" s="1"/>
  <c r="H788" i="1" s="1"/>
  <c r="P806" i="1"/>
  <c r="O806" i="1"/>
  <c r="Q806" i="1" s="1"/>
  <c r="R806" i="1" s="1"/>
  <c r="F812" i="1"/>
  <c r="E812" i="1"/>
  <c r="G812" i="1" s="1"/>
  <c r="H812" i="1" s="1"/>
  <c r="K826" i="1"/>
  <c r="J826" i="1"/>
  <c r="L826" i="1" s="1"/>
  <c r="M826" i="1" s="1"/>
  <c r="J844" i="1"/>
  <c r="L844" i="1" s="1"/>
  <c r="M844" i="1" s="1"/>
  <c r="K844" i="1"/>
  <c r="J900" i="1"/>
  <c r="L900" i="1" s="1"/>
  <c r="M900" i="1" s="1"/>
  <c r="K900" i="1"/>
  <c r="K905" i="1"/>
  <c r="J905" i="1"/>
  <c r="L905" i="1" s="1"/>
  <c r="M905" i="1" s="1"/>
  <c r="P922" i="1"/>
  <c r="O922" i="1"/>
  <c r="Q922" i="1" s="1"/>
  <c r="R922" i="1" s="1"/>
  <c r="F944" i="1"/>
  <c r="E944" i="1"/>
  <c r="G944" i="1" s="1"/>
  <c r="H944" i="1" s="1"/>
  <c r="F985" i="1"/>
  <c r="E985" i="1"/>
  <c r="G985" i="1" s="1"/>
  <c r="H985" i="1" s="1"/>
  <c r="K990" i="1"/>
  <c r="J990" i="1"/>
  <c r="L990" i="1" s="1"/>
  <c r="M990" i="1" s="1"/>
  <c r="J613" i="1"/>
  <c r="L613" i="1" s="1"/>
  <c r="M613" i="1" s="1"/>
  <c r="F644" i="1"/>
  <c r="J645" i="1"/>
  <c r="L645" i="1" s="1"/>
  <c r="M645" i="1" s="1"/>
  <c r="O653" i="1"/>
  <c r="Q653" i="1" s="1"/>
  <c r="R653" i="1" s="1"/>
  <c r="J656" i="1"/>
  <c r="L656" i="1" s="1"/>
  <c r="M656" i="1" s="1"/>
  <c r="F668" i="1"/>
  <c r="J669" i="1"/>
  <c r="L669" i="1" s="1"/>
  <c r="M669" i="1" s="1"/>
  <c r="K675" i="1"/>
  <c r="F678" i="1"/>
  <c r="P680" i="1"/>
  <c r="O685" i="1"/>
  <c r="Q685" i="1" s="1"/>
  <c r="R685" i="1" s="1"/>
  <c r="E691" i="1"/>
  <c r="G691" i="1" s="1"/>
  <c r="H691" i="1" s="1"/>
  <c r="K694" i="1"/>
  <c r="K699" i="1"/>
  <c r="O709" i="1"/>
  <c r="Q709" i="1" s="1"/>
  <c r="R709" i="1" s="1"/>
  <c r="P718" i="1"/>
  <c r="E720" i="1"/>
  <c r="G720" i="1" s="1"/>
  <c r="H720" i="1" s="1"/>
  <c r="P730" i="1"/>
  <c r="J735" i="1"/>
  <c r="L735" i="1" s="1"/>
  <c r="M735" i="1" s="1"/>
  <c r="J741" i="1"/>
  <c r="L741" i="1" s="1"/>
  <c r="M741" i="1" s="1"/>
  <c r="O748" i="1"/>
  <c r="Q748" i="1" s="1"/>
  <c r="R748" i="1" s="1"/>
  <c r="J759" i="1"/>
  <c r="L759" i="1" s="1"/>
  <c r="M759" i="1" s="1"/>
  <c r="J761" i="1"/>
  <c r="L761" i="1" s="1"/>
  <c r="M761" i="1" s="1"/>
  <c r="J762" i="1"/>
  <c r="L762" i="1" s="1"/>
  <c r="M762" i="1" s="1"/>
  <c r="O763" i="1"/>
  <c r="Q763" i="1" s="1"/>
  <c r="R763" i="1" s="1"/>
  <c r="O764" i="1"/>
  <c r="Q764" i="1" s="1"/>
  <c r="R764" i="1" s="1"/>
  <c r="O766" i="1"/>
  <c r="Q766" i="1" s="1"/>
  <c r="R766" i="1" s="1"/>
  <c r="O767" i="1"/>
  <c r="Q767" i="1" s="1"/>
  <c r="R767" i="1" s="1"/>
  <c r="E769" i="1"/>
  <c r="G769" i="1" s="1"/>
  <c r="H769" i="1" s="1"/>
  <c r="E770" i="1"/>
  <c r="G770" i="1" s="1"/>
  <c r="H770" i="1" s="1"/>
  <c r="E772" i="1"/>
  <c r="G772" i="1" s="1"/>
  <c r="H772" i="1" s="1"/>
  <c r="E773" i="1"/>
  <c r="G773" i="1" s="1"/>
  <c r="H773" i="1" s="1"/>
  <c r="J774" i="1"/>
  <c r="L774" i="1" s="1"/>
  <c r="M774" i="1" s="1"/>
  <c r="J775" i="1"/>
  <c r="L775" i="1" s="1"/>
  <c r="M775" i="1" s="1"/>
  <c r="J777" i="1"/>
  <c r="L777" i="1" s="1"/>
  <c r="M777" i="1" s="1"/>
  <c r="J778" i="1"/>
  <c r="L778" i="1" s="1"/>
  <c r="M778" i="1" s="1"/>
  <c r="O779" i="1"/>
  <c r="Q779" i="1" s="1"/>
  <c r="R779" i="1" s="1"/>
  <c r="O780" i="1"/>
  <c r="Q780" i="1" s="1"/>
  <c r="R780" i="1" s="1"/>
  <c r="P803" i="1"/>
  <c r="F860" i="1"/>
  <c r="E860" i="1"/>
  <c r="G860" i="1" s="1"/>
  <c r="H860" i="1" s="1"/>
  <c r="F862" i="1"/>
  <c r="E862" i="1"/>
  <c r="G862" i="1" s="1"/>
  <c r="H862" i="1" s="1"/>
  <c r="E886" i="1"/>
  <c r="G886" i="1" s="1"/>
  <c r="H886" i="1" s="1"/>
  <c r="F886" i="1"/>
  <c r="K928" i="1"/>
  <c r="J928" i="1"/>
  <c r="L928" i="1" s="1"/>
  <c r="M928" i="1" s="1"/>
  <c r="E738" i="1"/>
  <c r="G738" i="1" s="1"/>
  <c r="H738" i="1" s="1"/>
  <c r="O738" i="1"/>
  <c r="Q738" i="1" s="1"/>
  <c r="R738" i="1" s="1"/>
  <c r="O740" i="1"/>
  <c r="Q740" i="1" s="1"/>
  <c r="R740" i="1" s="1"/>
  <c r="O750" i="1"/>
  <c r="Q750" i="1" s="1"/>
  <c r="R750" i="1" s="1"/>
  <c r="K752" i="1"/>
  <c r="F809" i="1"/>
  <c r="E809" i="1"/>
  <c r="G809" i="1" s="1"/>
  <c r="H809" i="1" s="1"/>
  <c r="K814" i="1"/>
  <c r="J814" i="1"/>
  <c r="L814" i="1" s="1"/>
  <c r="M814" i="1" s="1"/>
  <c r="P846" i="1"/>
  <c r="O846" i="1"/>
  <c r="Q846" i="1" s="1"/>
  <c r="R846" i="1" s="1"/>
  <c r="F866" i="1"/>
  <c r="E866" i="1"/>
  <c r="G866" i="1" s="1"/>
  <c r="H866" i="1" s="1"/>
  <c r="K895" i="1"/>
  <c r="J895" i="1"/>
  <c r="L895" i="1" s="1"/>
  <c r="M895" i="1" s="1"/>
  <c r="P979" i="1"/>
  <c r="O979" i="1"/>
  <c r="Q979" i="1" s="1"/>
  <c r="R979" i="1" s="1"/>
  <c r="K630" i="1"/>
  <c r="P635" i="1"/>
  <c r="O645" i="1"/>
  <c r="Q645" i="1" s="1"/>
  <c r="R645" i="1" s="1"/>
  <c r="F654" i="1"/>
  <c r="P656" i="1"/>
  <c r="O669" i="1"/>
  <c r="Q669" i="1" s="1"/>
  <c r="R669" i="1" s="1"/>
  <c r="F673" i="1"/>
  <c r="P675" i="1"/>
  <c r="K678" i="1"/>
  <c r="E688" i="1"/>
  <c r="G688" i="1" s="1"/>
  <c r="H688" i="1" s="1"/>
  <c r="J690" i="1"/>
  <c r="L690" i="1" s="1"/>
  <c r="M690" i="1" s="1"/>
  <c r="K691" i="1"/>
  <c r="O694" i="1"/>
  <c r="Q694" i="1" s="1"/>
  <c r="R694" i="1" s="1"/>
  <c r="F697" i="1"/>
  <c r="E709" i="1"/>
  <c r="G709" i="1" s="1"/>
  <c r="H709" i="1" s="1"/>
  <c r="F710" i="1"/>
  <c r="J720" i="1"/>
  <c r="L720" i="1" s="1"/>
  <c r="M720" i="1" s="1"/>
  <c r="E729" i="1"/>
  <c r="G729" i="1" s="1"/>
  <c r="H729" i="1" s="1"/>
  <c r="F737" i="1"/>
  <c r="P741" i="1"/>
  <c r="O743" i="1"/>
  <c r="Q743" i="1" s="1"/>
  <c r="R743" i="1" s="1"/>
  <c r="P749" i="1"/>
  <c r="J754" i="1"/>
  <c r="L754" i="1" s="1"/>
  <c r="M754" i="1" s="1"/>
  <c r="P848" i="1"/>
  <c r="O848" i="1"/>
  <c r="Q848" i="1" s="1"/>
  <c r="R848" i="1" s="1"/>
  <c r="F1034" i="1"/>
  <c r="E1034" i="1"/>
  <c r="G1034" i="1" s="1"/>
  <c r="H1034" i="1" s="1"/>
  <c r="E696" i="1"/>
  <c r="G696" i="1" s="1"/>
  <c r="H696" i="1" s="1"/>
  <c r="P699" i="1"/>
  <c r="K702" i="1"/>
  <c r="P712" i="1"/>
  <c r="K715" i="1"/>
  <c r="E723" i="1"/>
  <c r="G723" i="1" s="1"/>
  <c r="H723" i="1" s="1"/>
  <c r="P725" i="1"/>
  <c r="E740" i="1"/>
  <c r="G740" i="1" s="1"/>
  <c r="H740" i="1" s="1"/>
  <c r="E743" i="1"/>
  <c r="G743" i="1" s="1"/>
  <c r="H743" i="1" s="1"/>
  <c r="F747" i="1"/>
  <c r="E748" i="1"/>
  <c r="G748" i="1" s="1"/>
  <c r="H748" i="1" s="1"/>
  <c r="O753" i="1"/>
  <c r="Q753" i="1" s="1"/>
  <c r="R753" i="1" s="1"/>
  <c r="P757" i="1"/>
  <c r="O758" i="1"/>
  <c r="Q758" i="1" s="1"/>
  <c r="R758" i="1" s="1"/>
  <c r="F786" i="1"/>
  <c r="K791" i="1"/>
  <c r="K801" i="1"/>
  <c r="J801" i="1"/>
  <c r="L801" i="1" s="1"/>
  <c r="M801" i="1" s="1"/>
  <c r="P807" i="1"/>
  <c r="O807" i="1"/>
  <c r="Q807" i="1" s="1"/>
  <c r="R807" i="1" s="1"/>
  <c r="F813" i="1"/>
  <c r="E813" i="1"/>
  <c r="G813" i="1" s="1"/>
  <c r="H813" i="1" s="1"/>
  <c r="E843" i="1"/>
  <c r="G843" i="1" s="1"/>
  <c r="H843" i="1" s="1"/>
  <c r="F843" i="1"/>
  <c r="P860" i="1"/>
  <c r="O860" i="1"/>
  <c r="Q860" i="1" s="1"/>
  <c r="R860" i="1" s="1"/>
  <c r="J875" i="1"/>
  <c r="L875" i="1" s="1"/>
  <c r="M875" i="1" s="1"/>
  <c r="K875" i="1"/>
  <c r="P957" i="1"/>
  <c r="O957" i="1"/>
  <c r="Q957" i="1" s="1"/>
  <c r="R957" i="1" s="1"/>
  <c r="J688" i="1"/>
  <c r="L688" i="1" s="1"/>
  <c r="M688" i="1" s="1"/>
  <c r="O833" i="1"/>
  <c r="Q833" i="1" s="1"/>
  <c r="R833" i="1" s="1"/>
  <c r="P833" i="1"/>
  <c r="F853" i="1"/>
  <c r="E853" i="1"/>
  <c r="G853" i="1" s="1"/>
  <c r="H853" i="1" s="1"/>
  <c r="P884" i="1"/>
  <c r="O884" i="1"/>
  <c r="Q884" i="1" s="1"/>
  <c r="R884" i="1" s="1"/>
  <c r="F947" i="1"/>
  <c r="E947" i="1"/>
  <c r="G947" i="1" s="1"/>
  <c r="H947" i="1" s="1"/>
  <c r="F956" i="1"/>
  <c r="E956" i="1"/>
  <c r="G956" i="1" s="1"/>
  <c r="H956" i="1" s="1"/>
  <c r="K1069" i="1"/>
  <c r="J1069" i="1"/>
  <c r="L1069" i="1" s="1"/>
  <c r="M1069" i="1" s="1"/>
  <c r="P1100" i="1"/>
  <c r="O1100" i="1"/>
  <c r="Q1100" i="1" s="1"/>
  <c r="R1100" i="1" s="1"/>
  <c r="F1160" i="1"/>
  <c r="E1160" i="1"/>
  <c r="G1160" i="1" s="1"/>
  <c r="H1160" i="1" s="1"/>
  <c r="E1167" i="1"/>
  <c r="G1167" i="1" s="1"/>
  <c r="H1167" i="1" s="1"/>
  <c r="F1167" i="1"/>
  <c r="F971" i="1"/>
  <c r="E971" i="1"/>
  <c r="G971" i="1" s="1"/>
  <c r="H971" i="1" s="1"/>
  <c r="K1008" i="1"/>
  <c r="J1008" i="1"/>
  <c r="L1008" i="1" s="1"/>
  <c r="M1008" i="1" s="1"/>
  <c r="P1013" i="1"/>
  <c r="O1013" i="1"/>
  <c r="Q1013" i="1" s="1"/>
  <c r="R1013" i="1" s="1"/>
  <c r="P1046" i="1"/>
  <c r="O1046" i="1"/>
  <c r="Q1046" i="1" s="1"/>
  <c r="R1046" i="1" s="1"/>
  <c r="O1058" i="1"/>
  <c r="Q1058" i="1" s="1"/>
  <c r="R1058" i="1" s="1"/>
  <c r="E1065" i="1"/>
  <c r="G1065" i="1" s="1"/>
  <c r="H1065" i="1" s="1"/>
  <c r="F1065" i="1"/>
  <c r="F1073" i="1"/>
  <c r="P1087" i="1"/>
  <c r="O1087" i="1"/>
  <c r="Q1087" i="1" s="1"/>
  <c r="R1087" i="1" s="1"/>
  <c r="F1127" i="1"/>
  <c r="E1127" i="1"/>
  <c r="G1127" i="1" s="1"/>
  <c r="H1127" i="1" s="1"/>
  <c r="O947" i="1"/>
  <c r="Q947" i="1" s="1"/>
  <c r="R947" i="1" s="1"/>
  <c r="P947" i="1"/>
  <c r="K965" i="1"/>
  <c r="J965" i="1"/>
  <c r="L965" i="1" s="1"/>
  <c r="M965" i="1" s="1"/>
  <c r="O1145" i="1"/>
  <c r="Q1145" i="1" s="1"/>
  <c r="R1145" i="1" s="1"/>
  <c r="P1145" i="1"/>
  <c r="J815" i="1"/>
  <c r="L815" i="1" s="1"/>
  <c r="M815" i="1" s="1"/>
  <c r="J817" i="1"/>
  <c r="L817" i="1" s="1"/>
  <c r="M817" i="1" s="1"/>
  <c r="J818" i="1"/>
  <c r="L818" i="1" s="1"/>
  <c r="M818" i="1" s="1"/>
  <c r="O819" i="1"/>
  <c r="Q819" i="1" s="1"/>
  <c r="R819" i="1" s="1"/>
  <c r="O820" i="1"/>
  <c r="Q820" i="1" s="1"/>
  <c r="R820" i="1" s="1"/>
  <c r="E828" i="1"/>
  <c r="G828" i="1" s="1"/>
  <c r="H828" i="1" s="1"/>
  <c r="E834" i="1"/>
  <c r="G834" i="1" s="1"/>
  <c r="H834" i="1" s="1"/>
  <c r="O838" i="1"/>
  <c r="Q838" i="1" s="1"/>
  <c r="R838" i="1" s="1"/>
  <c r="J843" i="1"/>
  <c r="L843" i="1" s="1"/>
  <c r="M843" i="1" s="1"/>
  <c r="F847" i="1"/>
  <c r="J857" i="1"/>
  <c r="L857" i="1" s="1"/>
  <c r="M857" i="1" s="1"/>
  <c r="E858" i="1"/>
  <c r="G858" i="1" s="1"/>
  <c r="H858" i="1" s="1"/>
  <c r="O876" i="1"/>
  <c r="Q876" i="1" s="1"/>
  <c r="R876" i="1" s="1"/>
  <c r="F878" i="1"/>
  <c r="J887" i="1"/>
  <c r="L887" i="1" s="1"/>
  <c r="M887" i="1" s="1"/>
  <c r="P888" i="1"/>
  <c r="F999" i="1"/>
  <c r="E999" i="1"/>
  <c r="G999" i="1" s="1"/>
  <c r="H999" i="1" s="1"/>
  <c r="F1033" i="1"/>
  <c r="E1033" i="1"/>
  <c r="G1033" i="1" s="1"/>
  <c r="H1033" i="1" s="1"/>
  <c r="F1039" i="1"/>
  <c r="E1039" i="1"/>
  <c r="G1039" i="1" s="1"/>
  <c r="H1039" i="1" s="1"/>
  <c r="J1054" i="1"/>
  <c r="L1054" i="1" s="1"/>
  <c r="M1054" i="1" s="1"/>
  <c r="K1054" i="1"/>
  <c r="K1101" i="1"/>
  <c r="J1101" i="1"/>
  <c r="L1101" i="1" s="1"/>
  <c r="M1101" i="1" s="1"/>
  <c r="O1188" i="1"/>
  <c r="Q1188" i="1" s="1"/>
  <c r="R1188" i="1" s="1"/>
  <c r="P1188" i="1"/>
  <c r="E1202" i="1"/>
  <c r="G1202" i="1" s="1"/>
  <c r="H1202" i="1" s="1"/>
  <c r="F1202" i="1"/>
  <c r="E1210" i="1"/>
  <c r="G1210" i="1" s="1"/>
  <c r="H1210" i="1" s="1"/>
  <c r="F1210" i="1"/>
  <c r="J884" i="1"/>
  <c r="L884" i="1" s="1"/>
  <c r="M884" i="1" s="1"/>
  <c r="E885" i="1"/>
  <c r="G885" i="1" s="1"/>
  <c r="H885" i="1" s="1"/>
  <c r="E895" i="1"/>
  <c r="G895" i="1" s="1"/>
  <c r="H895" i="1" s="1"/>
  <c r="O895" i="1"/>
  <c r="Q895" i="1" s="1"/>
  <c r="R895" i="1" s="1"/>
  <c r="J903" i="1"/>
  <c r="L903" i="1" s="1"/>
  <c r="M903" i="1" s="1"/>
  <c r="O904" i="1"/>
  <c r="Q904" i="1" s="1"/>
  <c r="R904" i="1" s="1"/>
  <c r="K908" i="1"/>
  <c r="O963" i="1"/>
  <c r="Q963" i="1" s="1"/>
  <c r="R963" i="1" s="1"/>
  <c r="P963" i="1"/>
  <c r="P987" i="1"/>
  <c r="O987" i="1"/>
  <c r="Q987" i="1" s="1"/>
  <c r="R987" i="1" s="1"/>
  <c r="E991" i="1"/>
  <c r="G991" i="1" s="1"/>
  <c r="H991" i="1" s="1"/>
  <c r="O1005" i="1"/>
  <c r="Q1005" i="1" s="1"/>
  <c r="R1005" i="1" s="1"/>
  <c r="K1017" i="1"/>
  <c r="J1017" i="1"/>
  <c r="L1017" i="1" s="1"/>
  <c r="M1017" i="1" s="1"/>
  <c r="K1022" i="1"/>
  <c r="J1022" i="1"/>
  <c r="L1022" i="1" s="1"/>
  <c r="M1022" i="1" s="1"/>
  <c r="P1034" i="1"/>
  <c r="O1034" i="1"/>
  <c r="Q1034" i="1" s="1"/>
  <c r="R1034" i="1" s="1"/>
  <c r="F1050" i="1"/>
  <c r="E1050" i="1"/>
  <c r="G1050" i="1" s="1"/>
  <c r="H1050" i="1" s="1"/>
  <c r="P1062" i="1"/>
  <c r="O1062" i="1"/>
  <c r="Q1062" i="1" s="1"/>
  <c r="R1062" i="1" s="1"/>
  <c r="O1071" i="1"/>
  <c r="Q1071" i="1" s="1"/>
  <c r="R1071" i="1" s="1"/>
  <c r="P1071" i="1"/>
  <c r="K1113" i="1"/>
  <c r="J1113" i="1"/>
  <c r="L1113" i="1" s="1"/>
  <c r="M1113" i="1" s="1"/>
  <c r="O1144" i="1"/>
  <c r="Q1144" i="1" s="1"/>
  <c r="R1144" i="1" s="1"/>
  <c r="P1144" i="1"/>
  <c r="K1206" i="1"/>
  <c r="J1206" i="1"/>
  <c r="L1206" i="1" s="1"/>
  <c r="M1206" i="1" s="1"/>
  <c r="P1227" i="1"/>
  <c r="O1227" i="1"/>
  <c r="Q1227" i="1" s="1"/>
  <c r="R1227" i="1" s="1"/>
  <c r="F1233" i="1"/>
  <c r="E1233" i="1"/>
  <c r="G1233" i="1" s="1"/>
  <c r="H1233" i="1" s="1"/>
  <c r="K828" i="1"/>
  <c r="O831" i="1"/>
  <c r="Q831" i="1" s="1"/>
  <c r="R831" i="1" s="1"/>
  <c r="O836" i="1"/>
  <c r="Q836" i="1" s="1"/>
  <c r="R836" i="1" s="1"/>
  <c r="F839" i="1"/>
  <c r="J841" i="1"/>
  <c r="L841" i="1" s="1"/>
  <c r="M841" i="1" s="1"/>
  <c r="J842" i="1"/>
  <c r="L842" i="1" s="1"/>
  <c r="M842" i="1" s="1"/>
  <c r="E850" i="1"/>
  <c r="G850" i="1" s="1"/>
  <c r="H850" i="1" s="1"/>
  <c r="F851" i="1"/>
  <c r="J855" i="1"/>
  <c r="L855" i="1" s="1"/>
  <c r="M855" i="1" s="1"/>
  <c r="J863" i="1"/>
  <c r="L863" i="1" s="1"/>
  <c r="M863" i="1" s="1"/>
  <c r="O864" i="1"/>
  <c r="Q864" i="1" s="1"/>
  <c r="R864" i="1" s="1"/>
  <c r="O868" i="1"/>
  <c r="Q868" i="1" s="1"/>
  <c r="R868" i="1" s="1"/>
  <c r="F870" i="1"/>
  <c r="J879" i="1"/>
  <c r="L879" i="1" s="1"/>
  <c r="M879" i="1" s="1"/>
  <c r="P880" i="1"/>
  <c r="E890" i="1"/>
  <c r="G890" i="1" s="1"/>
  <c r="H890" i="1" s="1"/>
  <c r="K891" i="1"/>
  <c r="J898" i="1"/>
  <c r="L898" i="1" s="1"/>
  <c r="M898" i="1" s="1"/>
  <c r="E906" i="1"/>
  <c r="G906" i="1" s="1"/>
  <c r="H906" i="1" s="1"/>
  <c r="J907" i="1"/>
  <c r="L907" i="1" s="1"/>
  <c r="M907" i="1" s="1"/>
  <c r="E911" i="1"/>
  <c r="G911" i="1" s="1"/>
  <c r="H911" i="1" s="1"/>
  <c r="O911" i="1"/>
  <c r="Q911" i="1" s="1"/>
  <c r="R911" i="1" s="1"/>
  <c r="E914" i="1"/>
  <c r="G914" i="1" s="1"/>
  <c r="H914" i="1" s="1"/>
  <c r="E918" i="1"/>
  <c r="G918" i="1" s="1"/>
  <c r="H918" i="1" s="1"/>
  <c r="O921" i="1"/>
  <c r="Q921" i="1" s="1"/>
  <c r="R921" i="1" s="1"/>
  <c r="J933" i="1"/>
  <c r="L933" i="1" s="1"/>
  <c r="M933" i="1" s="1"/>
  <c r="O941" i="1"/>
  <c r="Q941" i="1" s="1"/>
  <c r="R941" i="1" s="1"/>
  <c r="E943" i="1"/>
  <c r="G943" i="1" s="1"/>
  <c r="H943" i="1" s="1"/>
  <c r="J960" i="1"/>
  <c r="L960" i="1" s="1"/>
  <c r="M960" i="1" s="1"/>
  <c r="E977" i="1"/>
  <c r="G977" i="1" s="1"/>
  <c r="H977" i="1" s="1"/>
  <c r="J982" i="1"/>
  <c r="L982" i="1" s="1"/>
  <c r="M982" i="1" s="1"/>
  <c r="P1025" i="1"/>
  <c r="O1025" i="1"/>
  <c r="Q1025" i="1" s="1"/>
  <c r="R1025" i="1" s="1"/>
  <c r="J1027" i="1"/>
  <c r="L1027" i="1" s="1"/>
  <c r="M1027" i="1" s="1"/>
  <c r="K1044" i="1"/>
  <c r="J1044" i="1"/>
  <c r="L1044" i="1" s="1"/>
  <c r="M1044" i="1" s="1"/>
  <c r="F1058" i="1"/>
  <c r="E1058" i="1"/>
  <c r="G1058" i="1" s="1"/>
  <c r="H1058" i="1" s="1"/>
  <c r="F1061" i="1"/>
  <c r="O1086" i="1"/>
  <c r="Q1086" i="1" s="1"/>
  <c r="R1086" i="1" s="1"/>
  <c r="F1095" i="1"/>
  <c r="E1095" i="1"/>
  <c r="G1095" i="1" s="1"/>
  <c r="H1095" i="1" s="1"/>
  <c r="K1098" i="1"/>
  <c r="J1098" i="1"/>
  <c r="L1098" i="1" s="1"/>
  <c r="M1098" i="1" s="1"/>
  <c r="F1108" i="1"/>
  <c r="E1108" i="1"/>
  <c r="G1108" i="1" s="1"/>
  <c r="H1108" i="1" s="1"/>
  <c r="F1177" i="1"/>
  <c r="E1177" i="1"/>
  <c r="G1177" i="1" s="1"/>
  <c r="H1177" i="1" s="1"/>
  <c r="O1187" i="1"/>
  <c r="Q1187" i="1" s="1"/>
  <c r="R1187" i="1" s="1"/>
  <c r="P1187" i="1"/>
  <c r="O878" i="1"/>
  <c r="Q878" i="1" s="1"/>
  <c r="R878" i="1" s="1"/>
  <c r="J889" i="1"/>
  <c r="L889" i="1" s="1"/>
  <c r="M889" i="1" s="1"/>
  <c r="J897" i="1"/>
  <c r="L897" i="1" s="1"/>
  <c r="M897" i="1" s="1"/>
  <c r="K926" i="1"/>
  <c r="J937" i="1"/>
  <c r="L937" i="1" s="1"/>
  <c r="M937" i="1" s="1"/>
  <c r="F959" i="1"/>
  <c r="E959" i="1"/>
  <c r="G959" i="1" s="1"/>
  <c r="H959" i="1" s="1"/>
  <c r="F1011" i="1"/>
  <c r="E1011" i="1"/>
  <c r="G1011" i="1" s="1"/>
  <c r="H1011" i="1" s="1"/>
  <c r="K1029" i="1"/>
  <c r="J1029" i="1"/>
  <c r="L1029" i="1" s="1"/>
  <c r="M1029" i="1" s="1"/>
  <c r="P1039" i="1"/>
  <c r="P1070" i="1"/>
  <c r="O1070" i="1"/>
  <c r="Q1070" i="1" s="1"/>
  <c r="R1070" i="1" s="1"/>
  <c r="P1076" i="1"/>
  <c r="O1076" i="1"/>
  <c r="Q1076" i="1" s="1"/>
  <c r="R1076" i="1" s="1"/>
  <c r="P1083" i="1"/>
  <c r="K1182" i="1"/>
  <c r="J793" i="1"/>
  <c r="L793" i="1" s="1"/>
  <c r="M793" i="1" s="1"/>
  <c r="O798" i="1"/>
  <c r="Q798" i="1" s="1"/>
  <c r="R798" i="1" s="1"/>
  <c r="E804" i="1"/>
  <c r="G804" i="1" s="1"/>
  <c r="H804" i="1" s="1"/>
  <c r="J809" i="1"/>
  <c r="L809" i="1" s="1"/>
  <c r="M809" i="1" s="1"/>
  <c r="O814" i="1"/>
  <c r="Q814" i="1" s="1"/>
  <c r="R814" i="1" s="1"/>
  <c r="E820" i="1"/>
  <c r="G820" i="1" s="1"/>
  <c r="H820" i="1" s="1"/>
  <c r="O822" i="1"/>
  <c r="Q822" i="1" s="1"/>
  <c r="R822" i="1" s="1"/>
  <c r="P829" i="1"/>
  <c r="J833" i="1"/>
  <c r="L833" i="1" s="1"/>
  <c r="M833" i="1" s="1"/>
  <c r="K848" i="1"/>
  <c r="P966" i="1"/>
  <c r="O966" i="1"/>
  <c r="Q966" i="1" s="1"/>
  <c r="R966" i="1" s="1"/>
  <c r="F1049" i="1"/>
  <c r="E1049" i="1"/>
  <c r="G1049" i="1" s="1"/>
  <c r="H1049" i="1" s="1"/>
  <c r="F1052" i="1"/>
  <c r="E1052" i="1"/>
  <c r="G1052" i="1" s="1"/>
  <c r="H1052" i="1" s="1"/>
  <c r="K1097" i="1"/>
  <c r="J1097" i="1"/>
  <c r="L1097" i="1" s="1"/>
  <c r="M1097" i="1" s="1"/>
  <c r="P1170" i="1"/>
  <c r="O1170" i="1"/>
  <c r="Q1170" i="1" s="1"/>
  <c r="R1170" i="1" s="1"/>
  <c r="P1105" i="1"/>
  <c r="O1105" i="1"/>
  <c r="Q1105" i="1" s="1"/>
  <c r="R1105" i="1" s="1"/>
  <c r="J1148" i="1"/>
  <c r="L1148" i="1" s="1"/>
  <c r="M1148" i="1" s="1"/>
  <c r="K1148" i="1"/>
  <c r="P1168" i="1"/>
  <c r="O1168" i="1"/>
  <c r="Q1168" i="1" s="1"/>
  <c r="R1168" i="1" s="1"/>
  <c r="K1173" i="1"/>
  <c r="J1173" i="1"/>
  <c r="L1173" i="1" s="1"/>
  <c r="M1173" i="1" s="1"/>
  <c r="O1201" i="1"/>
  <c r="Q1201" i="1" s="1"/>
  <c r="R1201" i="1" s="1"/>
  <c r="P1201" i="1"/>
  <c r="F1241" i="1"/>
  <c r="E1241" i="1"/>
  <c r="G1241" i="1" s="1"/>
  <c r="H1241" i="1" s="1"/>
  <c r="F1103" i="1"/>
  <c r="E1103" i="1"/>
  <c r="G1103" i="1" s="1"/>
  <c r="H1103" i="1" s="1"/>
  <c r="K1106" i="1"/>
  <c r="J1106" i="1"/>
  <c r="L1106" i="1" s="1"/>
  <c r="M1106" i="1" s="1"/>
  <c r="K1108" i="1"/>
  <c r="J1108" i="1"/>
  <c r="L1108" i="1" s="1"/>
  <c r="M1108" i="1" s="1"/>
  <c r="P1113" i="1"/>
  <c r="O1113" i="1"/>
  <c r="Q1113" i="1" s="1"/>
  <c r="R1113" i="1" s="1"/>
  <c r="K1127" i="1"/>
  <c r="J1127" i="1"/>
  <c r="L1127" i="1" s="1"/>
  <c r="M1127" i="1" s="1"/>
  <c r="K1133" i="1"/>
  <c r="J1133" i="1"/>
  <c r="L1133" i="1" s="1"/>
  <c r="M1133" i="1" s="1"/>
  <c r="O1143" i="1"/>
  <c r="Q1143" i="1" s="1"/>
  <c r="R1143" i="1" s="1"/>
  <c r="P1143" i="1"/>
  <c r="O1153" i="1"/>
  <c r="Q1153" i="1" s="1"/>
  <c r="R1153" i="1" s="1"/>
  <c r="P1153" i="1"/>
  <c r="O1161" i="1"/>
  <c r="Q1161" i="1" s="1"/>
  <c r="R1161" i="1" s="1"/>
  <c r="P1161" i="1"/>
  <c r="E1186" i="1"/>
  <c r="G1186" i="1" s="1"/>
  <c r="H1186" i="1" s="1"/>
  <c r="F1186" i="1"/>
  <c r="P1108" i="1"/>
  <c r="O1108" i="1"/>
  <c r="Q1108" i="1" s="1"/>
  <c r="R1108" i="1" s="1"/>
  <c r="P1127" i="1"/>
  <c r="O1127" i="1"/>
  <c r="Q1127" i="1" s="1"/>
  <c r="R1127" i="1" s="1"/>
  <c r="P1133" i="1"/>
  <c r="O1133" i="1"/>
  <c r="Q1133" i="1" s="1"/>
  <c r="R1133" i="1" s="1"/>
  <c r="K1142" i="1"/>
  <c r="J1142" i="1"/>
  <c r="L1142" i="1" s="1"/>
  <c r="M1142" i="1" s="1"/>
  <c r="P1150" i="1"/>
  <c r="O1150" i="1"/>
  <c r="Q1150" i="1" s="1"/>
  <c r="R1150" i="1" s="1"/>
  <c r="O1204" i="1"/>
  <c r="Q1204" i="1" s="1"/>
  <c r="R1204" i="1" s="1"/>
  <c r="P1204" i="1"/>
  <c r="P1221" i="1"/>
  <c r="O1221" i="1"/>
  <c r="Q1221" i="1" s="1"/>
  <c r="R1221" i="1" s="1"/>
  <c r="J968" i="1"/>
  <c r="L968" i="1" s="1"/>
  <c r="M968" i="1" s="1"/>
  <c r="O1003" i="1"/>
  <c r="Q1003" i="1" s="1"/>
  <c r="R1003" i="1" s="1"/>
  <c r="J1006" i="1"/>
  <c r="L1006" i="1" s="1"/>
  <c r="M1006" i="1" s="1"/>
  <c r="E1015" i="1"/>
  <c r="G1015" i="1" s="1"/>
  <c r="H1015" i="1" s="1"/>
  <c r="E1019" i="1"/>
  <c r="G1019" i="1" s="1"/>
  <c r="H1019" i="1" s="1"/>
  <c r="J1021" i="1"/>
  <c r="L1021" i="1" s="1"/>
  <c r="M1021" i="1" s="1"/>
  <c r="E1026" i="1"/>
  <c r="G1026" i="1" s="1"/>
  <c r="H1026" i="1" s="1"/>
  <c r="O1027" i="1"/>
  <c r="Q1027" i="1" s="1"/>
  <c r="R1027" i="1" s="1"/>
  <c r="E1037" i="1"/>
  <c r="G1037" i="1" s="1"/>
  <c r="H1037" i="1" s="1"/>
  <c r="J1038" i="1"/>
  <c r="L1038" i="1" s="1"/>
  <c r="M1038" i="1" s="1"/>
  <c r="J1039" i="1"/>
  <c r="L1039" i="1" s="1"/>
  <c r="M1039" i="1" s="1"/>
  <c r="J1041" i="1"/>
  <c r="L1041" i="1" s="1"/>
  <c r="M1041" i="1" s="1"/>
  <c r="O1043" i="1"/>
  <c r="Q1043" i="1" s="1"/>
  <c r="R1043" i="1" s="1"/>
  <c r="P1044" i="1"/>
  <c r="E1047" i="1"/>
  <c r="G1047" i="1" s="1"/>
  <c r="H1047" i="1" s="1"/>
  <c r="J1052" i="1"/>
  <c r="L1052" i="1" s="1"/>
  <c r="M1052" i="1" s="1"/>
  <c r="O1054" i="1"/>
  <c r="Q1054" i="1" s="1"/>
  <c r="R1054" i="1" s="1"/>
  <c r="F1057" i="1"/>
  <c r="E1063" i="1"/>
  <c r="G1063" i="1" s="1"/>
  <c r="H1063" i="1" s="1"/>
  <c r="J1065" i="1"/>
  <c r="L1065" i="1" s="1"/>
  <c r="M1065" i="1" s="1"/>
  <c r="P1067" i="1"/>
  <c r="E1071" i="1"/>
  <c r="G1071" i="1" s="1"/>
  <c r="H1071" i="1" s="1"/>
  <c r="E1072" i="1"/>
  <c r="G1072" i="1" s="1"/>
  <c r="H1072" i="1" s="1"/>
  <c r="O1082" i="1"/>
  <c r="Q1082" i="1" s="1"/>
  <c r="R1082" i="1" s="1"/>
  <c r="E1085" i="1"/>
  <c r="G1085" i="1" s="1"/>
  <c r="H1085" i="1" s="1"/>
  <c r="E1087" i="1"/>
  <c r="G1087" i="1" s="1"/>
  <c r="H1087" i="1" s="1"/>
  <c r="F1089" i="1"/>
  <c r="O1090" i="1"/>
  <c r="Q1090" i="1" s="1"/>
  <c r="R1090" i="1" s="1"/>
  <c r="E1092" i="1"/>
  <c r="G1092" i="1" s="1"/>
  <c r="H1092" i="1" s="1"/>
  <c r="E1093" i="1"/>
  <c r="G1093" i="1" s="1"/>
  <c r="H1093" i="1" s="1"/>
  <c r="J1095" i="1"/>
  <c r="L1095" i="1" s="1"/>
  <c r="M1095" i="1" s="1"/>
  <c r="E1096" i="1"/>
  <c r="G1096" i="1" s="1"/>
  <c r="H1096" i="1" s="1"/>
  <c r="J1103" i="1"/>
  <c r="L1103" i="1" s="1"/>
  <c r="M1103" i="1" s="1"/>
  <c r="P1139" i="1"/>
  <c r="O1139" i="1"/>
  <c r="Q1139" i="1" s="1"/>
  <c r="R1139" i="1" s="1"/>
  <c r="E1151" i="1"/>
  <c r="G1151" i="1" s="1"/>
  <c r="H1151" i="1" s="1"/>
  <c r="F1151" i="1"/>
  <c r="K1157" i="1"/>
  <c r="J1157" i="1"/>
  <c r="L1157" i="1" s="1"/>
  <c r="M1157" i="1" s="1"/>
  <c r="O1177" i="1"/>
  <c r="Q1177" i="1" s="1"/>
  <c r="R1177" i="1" s="1"/>
  <c r="P1177" i="1"/>
  <c r="F1209" i="1"/>
  <c r="E1209" i="1"/>
  <c r="G1209" i="1" s="1"/>
  <c r="H1209" i="1" s="1"/>
  <c r="F1218" i="1"/>
  <c r="E1218" i="1"/>
  <c r="G1218" i="1" s="1"/>
  <c r="H1218" i="1" s="1"/>
  <c r="F1246" i="1"/>
  <c r="E1246" i="1"/>
  <c r="G1246" i="1" s="1"/>
  <c r="H1246" i="1" s="1"/>
  <c r="J949" i="1"/>
  <c r="L949" i="1" s="1"/>
  <c r="M949" i="1" s="1"/>
  <c r="O950" i="1"/>
  <c r="Q950" i="1" s="1"/>
  <c r="R950" i="1" s="1"/>
  <c r="K958" i="1"/>
  <c r="O965" i="1"/>
  <c r="Q965" i="1" s="1"/>
  <c r="R965" i="1" s="1"/>
  <c r="E967" i="1"/>
  <c r="G967" i="1" s="1"/>
  <c r="H967" i="1" s="1"/>
  <c r="P971" i="1"/>
  <c r="J977" i="1"/>
  <c r="L977" i="1" s="1"/>
  <c r="M977" i="1" s="1"/>
  <c r="E980" i="1"/>
  <c r="G980" i="1" s="1"/>
  <c r="H980" i="1" s="1"/>
  <c r="O982" i="1"/>
  <c r="Q982" i="1" s="1"/>
  <c r="R982" i="1" s="1"/>
  <c r="E992" i="1"/>
  <c r="G992" i="1" s="1"/>
  <c r="H992" i="1" s="1"/>
  <c r="O994" i="1"/>
  <c r="Q994" i="1" s="1"/>
  <c r="R994" i="1" s="1"/>
  <c r="J997" i="1"/>
  <c r="L997" i="1" s="1"/>
  <c r="M997" i="1" s="1"/>
  <c r="O1011" i="1"/>
  <c r="Q1011" i="1" s="1"/>
  <c r="R1011" i="1" s="1"/>
  <c r="J1036" i="1"/>
  <c r="L1036" i="1" s="1"/>
  <c r="M1036" i="1" s="1"/>
  <c r="K1042" i="1"/>
  <c r="J1053" i="1"/>
  <c r="L1053" i="1" s="1"/>
  <c r="M1053" i="1" s="1"/>
  <c r="P1055" i="1"/>
  <c r="O1060" i="1"/>
  <c r="Q1060" i="1" s="1"/>
  <c r="R1060" i="1" s="1"/>
  <c r="K1066" i="1"/>
  <c r="O1073" i="1"/>
  <c r="Q1073" i="1" s="1"/>
  <c r="R1073" i="1" s="1"/>
  <c r="J1079" i="1"/>
  <c r="L1079" i="1" s="1"/>
  <c r="M1079" i="1" s="1"/>
  <c r="E1101" i="1"/>
  <c r="G1101" i="1" s="1"/>
  <c r="H1101" i="1" s="1"/>
  <c r="P1121" i="1"/>
  <c r="O1121" i="1"/>
  <c r="Q1121" i="1" s="1"/>
  <c r="R1121" i="1" s="1"/>
  <c r="O1137" i="1"/>
  <c r="Q1137" i="1" s="1"/>
  <c r="R1137" i="1" s="1"/>
  <c r="P1137" i="1"/>
  <c r="J1207" i="1"/>
  <c r="L1207" i="1" s="1"/>
  <c r="M1207" i="1" s="1"/>
  <c r="K1207" i="1"/>
  <c r="P1237" i="1"/>
  <c r="O1237" i="1"/>
  <c r="Q1237" i="1" s="1"/>
  <c r="R1237" i="1" s="1"/>
  <c r="K1257" i="1"/>
  <c r="J1257" i="1"/>
  <c r="L1257" i="1" s="1"/>
  <c r="M1257" i="1" s="1"/>
  <c r="J1084" i="1"/>
  <c r="L1084" i="1" s="1"/>
  <c r="M1084" i="1" s="1"/>
  <c r="K1086" i="1"/>
  <c r="J1087" i="1"/>
  <c r="L1087" i="1" s="1"/>
  <c r="M1087" i="1" s="1"/>
  <c r="O1103" i="1"/>
  <c r="Q1103" i="1" s="1"/>
  <c r="R1103" i="1" s="1"/>
  <c r="K1105" i="1"/>
  <c r="J1105" i="1"/>
  <c r="L1105" i="1" s="1"/>
  <c r="M1105" i="1" s="1"/>
  <c r="F1111" i="1"/>
  <c r="E1111" i="1"/>
  <c r="G1111" i="1" s="1"/>
  <c r="H1111" i="1" s="1"/>
  <c r="F1119" i="1"/>
  <c r="E1119" i="1"/>
  <c r="G1119" i="1" s="1"/>
  <c r="H1119" i="1" s="1"/>
  <c r="F1131" i="1"/>
  <c r="E1131" i="1"/>
  <c r="G1131" i="1" s="1"/>
  <c r="H1131" i="1" s="1"/>
  <c r="E1138" i="1"/>
  <c r="G1138" i="1" s="1"/>
  <c r="H1138" i="1" s="1"/>
  <c r="F1138" i="1"/>
  <c r="F1148" i="1"/>
  <c r="E1148" i="1"/>
  <c r="G1148" i="1" s="1"/>
  <c r="H1148" i="1" s="1"/>
  <c r="F1185" i="1"/>
  <c r="P1203" i="1"/>
  <c r="O1203" i="1"/>
  <c r="Q1203" i="1" s="1"/>
  <c r="R1203" i="1" s="1"/>
  <c r="P1211" i="1"/>
  <c r="O1211" i="1"/>
  <c r="Q1211" i="1" s="1"/>
  <c r="R1211" i="1" s="1"/>
  <c r="K1230" i="1"/>
  <c r="J1230" i="1"/>
  <c r="L1230" i="1" s="1"/>
  <c r="M1230" i="1" s="1"/>
  <c r="P1251" i="1"/>
  <c r="O1251" i="1"/>
  <c r="Q1251" i="1" s="1"/>
  <c r="R1251" i="1" s="1"/>
  <c r="P1212" i="1"/>
  <c r="J1214" i="1"/>
  <c r="L1214" i="1" s="1"/>
  <c r="M1214" i="1" s="1"/>
  <c r="K1215" i="1"/>
  <c r="E1227" i="1"/>
  <c r="G1227" i="1" s="1"/>
  <c r="H1227" i="1" s="1"/>
  <c r="J1232" i="1"/>
  <c r="L1232" i="1" s="1"/>
  <c r="M1232" i="1" s="1"/>
  <c r="E1158" i="1"/>
  <c r="G1158" i="1" s="1"/>
  <c r="H1158" i="1" s="1"/>
  <c r="O1162" i="1"/>
  <c r="Q1162" i="1" s="1"/>
  <c r="R1162" i="1" s="1"/>
  <c r="J1166" i="1"/>
  <c r="L1166" i="1" s="1"/>
  <c r="M1166" i="1" s="1"/>
  <c r="P1169" i="1"/>
  <c r="J1193" i="1"/>
  <c r="L1193" i="1" s="1"/>
  <c r="M1193" i="1" s="1"/>
  <c r="E1196" i="1"/>
  <c r="G1196" i="1" s="1"/>
  <c r="H1196" i="1" s="1"/>
  <c r="O1198" i="1"/>
  <c r="Q1198" i="1" s="1"/>
  <c r="R1198" i="1" s="1"/>
  <c r="E1243" i="1"/>
  <c r="G1243" i="1" s="1"/>
  <c r="H1243" i="1" s="1"/>
  <c r="P1241" i="1"/>
  <c r="F1244" i="1"/>
  <c r="J1246" i="1"/>
  <c r="L1246" i="1" s="1"/>
  <c r="M1246" i="1" s="1"/>
  <c r="O1154" i="1"/>
  <c r="Q1154" i="1" s="1"/>
  <c r="R1154" i="1" s="1"/>
  <c r="F1159" i="1"/>
  <c r="E1168" i="1"/>
  <c r="G1168" i="1" s="1"/>
  <c r="H1168" i="1" s="1"/>
  <c r="K1172" i="1"/>
  <c r="P1185" i="1"/>
  <c r="O1218" i="1"/>
  <c r="Q1218" i="1" s="1"/>
  <c r="R1218" i="1" s="1"/>
  <c r="P1256" i="1"/>
  <c r="O1256" i="1"/>
  <c r="Q1256" i="1" s="1"/>
  <c r="R1256" i="1" s="1"/>
  <c r="K1259" i="1"/>
  <c r="J1259" i="1"/>
  <c r="L1259" i="1" s="1"/>
  <c r="M1259" i="1" s="1"/>
  <c r="K1204" i="1"/>
  <c r="F1207" i="1"/>
  <c r="P1209" i="1"/>
  <c r="J1221" i="1"/>
  <c r="L1221" i="1" s="1"/>
  <c r="M1221" i="1" s="1"/>
  <c r="E1249" i="1"/>
  <c r="G1249" i="1" s="1"/>
  <c r="H1249" i="1" s="1"/>
  <c r="J1251" i="1"/>
  <c r="L1251" i="1" s="1"/>
  <c r="M1251" i="1" s="1"/>
  <c r="F1257" i="1"/>
  <c r="E1257" i="1"/>
  <c r="G1257" i="1" s="1"/>
  <c r="H1257" i="1" s="1"/>
  <c r="E1258" i="1"/>
  <c r="G1258" i="1" s="1"/>
  <c r="H1258" i="1" s="1"/>
  <c r="H4" i="1"/>
  <c r="F285" i="1"/>
  <c r="E285" i="1"/>
  <c r="G285" i="1" s="1"/>
  <c r="H285" i="1" s="1"/>
  <c r="F433" i="1"/>
  <c r="E433" i="1"/>
  <c r="G433" i="1" s="1"/>
  <c r="H433" i="1" s="1"/>
  <c r="E8" i="1"/>
  <c r="G8" i="1" s="1"/>
  <c r="H8" i="1" s="1"/>
  <c r="O11" i="1"/>
  <c r="Q11" i="1" s="1"/>
  <c r="R11" i="1" s="1"/>
  <c r="E12" i="1"/>
  <c r="G12" i="1" s="1"/>
  <c r="H12" i="1" s="1"/>
  <c r="O14" i="1"/>
  <c r="Q14" i="1" s="1"/>
  <c r="R14" i="1" s="1"/>
  <c r="J17" i="1"/>
  <c r="L17" i="1" s="1"/>
  <c r="M17" i="1" s="1"/>
  <c r="E20" i="1"/>
  <c r="G20" i="1" s="1"/>
  <c r="H20" i="1" s="1"/>
  <c r="O22" i="1"/>
  <c r="Q22" i="1" s="1"/>
  <c r="R22" i="1" s="1"/>
  <c r="J25" i="1"/>
  <c r="L25" i="1" s="1"/>
  <c r="M25" i="1" s="1"/>
  <c r="E28" i="1"/>
  <c r="G28" i="1" s="1"/>
  <c r="H28" i="1" s="1"/>
  <c r="O30" i="1"/>
  <c r="Q30" i="1" s="1"/>
  <c r="R30" i="1" s="1"/>
  <c r="J33" i="1"/>
  <c r="L33" i="1" s="1"/>
  <c r="M33" i="1" s="1"/>
  <c r="E36" i="1"/>
  <c r="G36" i="1" s="1"/>
  <c r="H36" i="1" s="1"/>
  <c r="O38" i="1"/>
  <c r="Q38" i="1" s="1"/>
  <c r="R38" i="1" s="1"/>
  <c r="J41" i="1"/>
  <c r="L41" i="1" s="1"/>
  <c r="M41" i="1" s="1"/>
  <c r="E44" i="1"/>
  <c r="G44" i="1" s="1"/>
  <c r="H44" i="1" s="1"/>
  <c r="O46" i="1"/>
  <c r="Q46" i="1" s="1"/>
  <c r="R46" i="1" s="1"/>
  <c r="J49" i="1"/>
  <c r="L49" i="1" s="1"/>
  <c r="M49" i="1" s="1"/>
  <c r="E52" i="1"/>
  <c r="G52" i="1" s="1"/>
  <c r="H52" i="1" s="1"/>
  <c r="O54" i="1"/>
  <c r="Q54" i="1" s="1"/>
  <c r="R54" i="1" s="1"/>
  <c r="J57" i="1"/>
  <c r="L57" i="1" s="1"/>
  <c r="M57" i="1" s="1"/>
  <c r="E60" i="1"/>
  <c r="G60" i="1" s="1"/>
  <c r="H60" i="1" s="1"/>
  <c r="O62" i="1"/>
  <c r="Q62" i="1" s="1"/>
  <c r="R62" i="1" s="1"/>
  <c r="J65" i="1"/>
  <c r="L65" i="1" s="1"/>
  <c r="M65" i="1" s="1"/>
  <c r="E68" i="1"/>
  <c r="G68" i="1" s="1"/>
  <c r="H68" i="1" s="1"/>
  <c r="O70" i="1"/>
  <c r="Q70" i="1" s="1"/>
  <c r="R70" i="1" s="1"/>
  <c r="J73" i="1"/>
  <c r="L73" i="1" s="1"/>
  <c r="M73" i="1" s="1"/>
  <c r="E76" i="1"/>
  <c r="G76" i="1" s="1"/>
  <c r="H76" i="1" s="1"/>
  <c r="O78" i="1"/>
  <c r="Q78" i="1" s="1"/>
  <c r="R78" i="1" s="1"/>
  <c r="J81" i="1"/>
  <c r="L81" i="1" s="1"/>
  <c r="M81" i="1" s="1"/>
  <c r="E84" i="1"/>
  <c r="G84" i="1" s="1"/>
  <c r="H84" i="1" s="1"/>
  <c r="O86" i="1"/>
  <c r="Q86" i="1" s="1"/>
  <c r="R86" i="1" s="1"/>
  <c r="J89" i="1"/>
  <c r="L89" i="1" s="1"/>
  <c r="M89" i="1" s="1"/>
  <c r="E92" i="1"/>
  <c r="G92" i="1" s="1"/>
  <c r="H92" i="1" s="1"/>
  <c r="O94" i="1"/>
  <c r="Q94" i="1" s="1"/>
  <c r="R94" i="1" s="1"/>
  <c r="J97" i="1"/>
  <c r="L97" i="1" s="1"/>
  <c r="M97" i="1" s="1"/>
  <c r="E100" i="1"/>
  <c r="G100" i="1" s="1"/>
  <c r="H100" i="1" s="1"/>
  <c r="O102" i="1"/>
  <c r="Q102" i="1" s="1"/>
  <c r="R102" i="1" s="1"/>
  <c r="J105" i="1"/>
  <c r="L105" i="1" s="1"/>
  <c r="M105" i="1" s="1"/>
  <c r="E108" i="1"/>
  <c r="G108" i="1" s="1"/>
  <c r="H108" i="1" s="1"/>
  <c r="O110" i="1"/>
  <c r="Q110" i="1" s="1"/>
  <c r="R110" i="1" s="1"/>
  <c r="J113" i="1"/>
  <c r="L113" i="1" s="1"/>
  <c r="M113" i="1" s="1"/>
  <c r="E116" i="1"/>
  <c r="G116" i="1" s="1"/>
  <c r="H116" i="1" s="1"/>
  <c r="O118" i="1"/>
  <c r="Q118" i="1" s="1"/>
  <c r="R118" i="1" s="1"/>
  <c r="J121" i="1"/>
  <c r="L121" i="1" s="1"/>
  <c r="M121" i="1" s="1"/>
  <c r="E124" i="1"/>
  <c r="G124" i="1" s="1"/>
  <c r="H124" i="1" s="1"/>
  <c r="O126" i="1"/>
  <c r="Q126" i="1" s="1"/>
  <c r="R126" i="1" s="1"/>
  <c r="J129" i="1"/>
  <c r="L129" i="1" s="1"/>
  <c r="M129" i="1" s="1"/>
  <c r="E132" i="1"/>
  <c r="G132" i="1" s="1"/>
  <c r="H132" i="1" s="1"/>
  <c r="O134" i="1"/>
  <c r="Q134" i="1" s="1"/>
  <c r="R134" i="1" s="1"/>
  <c r="J137" i="1"/>
  <c r="L137" i="1" s="1"/>
  <c r="M137" i="1" s="1"/>
  <c r="E140" i="1"/>
  <c r="G140" i="1" s="1"/>
  <c r="H140" i="1" s="1"/>
  <c r="O142" i="1"/>
  <c r="Q142" i="1" s="1"/>
  <c r="R142" i="1" s="1"/>
  <c r="J145" i="1"/>
  <c r="L145" i="1" s="1"/>
  <c r="M145" i="1" s="1"/>
  <c r="E148" i="1"/>
  <c r="G148" i="1" s="1"/>
  <c r="H148" i="1" s="1"/>
  <c r="O150" i="1"/>
  <c r="Q150" i="1" s="1"/>
  <c r="R150" i="1" s="1"/>
  <c r="J153" i="1"/>
  <c r="L153" i="1" s="1"/>
  <c r="M153" i="1" s="1"/>
  <c r="E156" i="1"/>
  <c r="G156" i="1" s="1"/>
  <c r="H156" i="1" s="1"/>
  <c r="O158" i="1"/>
  <c r="Q158" i="1" s="1"/>
  <c r="R158" i="1" s="1"/>
  <c r="J161" i="1"/>
  <c r="L161" i="1" s="1"/>
  <c r="M161" i="1" s="1"/>
  <c r="E164" i="1"/>
  <c r="G164" i="1" s="1"/>
  <c r="H164" i="1" s="1"/>
  <c r="O166" i="1"/>
  <c r="Q166" i="1" s="1"/>
  <c r="R166" i="1" s="1"/>
  <c r="J169" i="1"/>
  <c r="L169" i="1" s="1"/>
  <c r="M169" i="1" s="1"/>
  <c r="E172" i="1"/>
  <c r="G172" i="1" s="1"/>
  <c r="H172" i="1" s="1"/>
  <c r="O174" i="1"/>
  <c r="Q174" i="1" s="1"/>
  <c r="R174" i="1" s="1"/>
  <c r="J177" i="1"/>
  <c r="L177" i="1" s="1"/>
  <c r="M177" i="1" s="1"/>
  <c r="E180" i="1"/>
  <c r="G180" i="1" s="1"/>
  <c r="H180" i="1" s="1"/>
  <c r="O182" i="1"/>
  <c r="Q182" i="1" s="1"/>
  <c r="R182" i="1" s="1"/>
  <c r="F186" i="1"/>
  <c r="O186" i="1"/>
  <c r="Q186" i="1" s="1"/>
  <c r="R186" i="1" s="1"/>
  <c r="P196" i="1"/>
  <c r="O196" i="1"/>
  <c r="Q196" i="1" s="1"/>
  <c r="R196" i="1" s="1"/>
  <c r="P198" i="1"/>
  <c r="K202" i="1"/>
  <c r="J202" i="1"/>
  <c r="L202" i="1" s="1"/>
  <c r="M202" i="1" s="1"/>
  <c r="F213" i="1"/>
  <c r="E213" i="1"/>
  <c r="G213" i="1" s="1"/>
  <c r="H213" i="1" s="1"/>
  <c r="K218" i="1"/>
  <c r="J218" i="1"/>
  <c r="L218" i="1" s="1"/>
  <c r="M218" i="1" s="1"/>
  <c r="P223" i="1"/>
  <c r="O223" i="1"/>
  <c r="Q223" i="1" s="1"/>
  <c r="R223" i="1" s="1"/>
  <c r="F229" i="1"/>
  <c r="E229" i="1"/>
  <c r="G229" i="1" s="1"/>
  <c r="H229" i="1" s="1"/>
  <c r="K250" i="1"/>
  <c r="J250" i="1"/>
  <c r="L250" i="1" s="1"/>
  <c r="M250" i="1" s="1"/>
  <c r="P287" i="1"/>
  <c r="O287" i="1"/>
  <c r="Q287" i="1" s="1"/>
  <c r="R287" i="1" s="1"/>
  <c r="K298" i="1"/>
  <c r="J298" i="1"/>
  <c r="L298" i="1" s="1"/>
  <c r="M298" i="1" s="1"/>
  <c r="F381" i="1"/>
  <c r="E381" i="1"/>
  <c r="G381" i="1" s="1"/>
  <c r="H381" i="1" s="1"/>
  <c r="P539" i="1"/>
  <c r="O539" i="1"/>
  <c r="Q539" i="1" s="1"/>
  <c r="R539" i="1" s="1"/>
  <c r="J6" i="1"/>
  <c r="L6" i="1" s="1"/>
  <c r="P207" i="1"/>
  <c r="O207" i="1"/>
  <c r="Q207" i="1" s="1"/>
  <c r="R207" i="1" s="1"/>
  <c r="K242" i="1"/>
  <c r="J242" i="1"/>
  <c r="L242" i="1" s="1"/>
  <c r="M242" i="1" s="1"/>
  <c r="P263" i="1"/>
  <c r="O263" i="1"/>
  <c r="Q263" i="1" s="1"/>
  <c r="R263" i="1" s="1"/>
  <c r="K274" i="1"/>
  <c r="J274" i="1"/>
  <c r="L274" i="1" s="1"/>
  <c r="M274" i="1" s="1"/>
  <c r="K290" i="1"/>
  <c r="J290" i="1"/>
  <c r="L290" i="1" s="1"/>
  <c r="M290" i="1" s="1"/>
  <c r="K306" i="1"/>
  <c r="J306" i="1"/>
  <c r="L306" i="1" s="1"/>
  <c r="M306" i="1" s="1"/>
  <c r="F373" i="1"/>
  <c r="E373" i="1"/>
  <c r="G373" i="1" s="1"/>
  <c r="H373" i="1" s="1"/>
  <c r="F389" i="1"/>
  <c r="E389" i="1"/>
  <c r="G389" i="1" s="1"/>
  <c r="H389" i="1" s="1"/>
  <c r="F420" i="1"/>
  <c r="E420" i="1"/>
  <c r="G420" i="1" s="1"/>
  <c r="H420" i="1" s="1"/>
  <c r="P311" i="1"/>
  <c r="O311" i="1"/>
  <c r="Q311" i="1" s="1"/>
  <c r="R311" i="1" s="1"/>
  <c r="K234" i="1"/>
  <c r="J234" i="1"/>
  <c r="L234" i="1" s="1"/>
  <c r="M234" i="1" s="1"/>
  <c r="P255" i="1"/>
  <c r="O255" i="1"/>
  <c r="Q255" i="1" s="1"/>
  <c r="R255" i="1" s="1"/>
  <c r="F293" i="1"/>
  <c r="E293" i="1"/>
  <c r="G293" i="1" s="1"/>
  <c r="H293" i="1" s="1"/>
  <c r="K314" i="1"/>
  <c r="J314" i="1"/>
  <c r="L314" i="1" s="1"/>
  <c r="M314" i="1" s="1"/>
  <c r="P319" i="1"/>
  <c r="O319" i="1"/>
  <c r="Q319" i="1" s="1"/>
  <c r="R319" i="1" s="1"/>
  <c r="F325" i="1"/>
  <c r="E325" i="1"/>
  <c r="G325" i="1" s="1"/>
  <c r="H325" i="1" s="1"/>
  <c r="K330" i="1"/>
  <c r="J330" i="1"/>
  <c r="L330" i="1" s="1"/>
  <c r="M330" i="1" s="1"/>
  <c r="P335" i="1"/>
  <c r="O335" i="1"/>
  <c r="Q335" i="1" s="1"/>
  <c r="R335" i="1" s="1"/>
  <c r="F341" i="1"/>
  <c r="E341" i="1"/>
  <c r="G341" i="1" s="1"/>
  <c r="H341" i="1" s="1"/>
  <c r="K346" i="1"/>
  <c r="J346" i="1"/>
  <c r="L346" i="1" s="1"/>
  <c r="M346" i="1" s="1"/>
  <c r="P351" i="1"/>
  <c r="O351" i="1"/>
  <c r="Q351" i="1" s="1"/>
  <c r="R351" i="1" s="1"/>
  <c r="F357" i="1"/>
  <c r="E357" i="1"/>
  <c r="G357" i="1" s="1"/>
  <c r="H357" i="1" s="1"/>
  <c r="K362" i="1"/>
  <c r="J362" i="1"/>
  <c r="L362" i="1" s="1"/>
  <c r="M362" i="1" s="1"/>
  <c r="P367" i="1"/>
  <c r="O367" i="1"/>
  <c r="Q367" i="1" s="1"/>
  <c r="R367" i="1" s="1"/>
  <c r="P477" i="1"/>
  <c r="O477" i="1"/>
  <c r="Q477" i="1" s="1"/>
  <c r="R477" i="1" s="1"/>
  <c r="K258" i="1"/>
  <c r="J258" i="1"/>
  <c r="L258" i="1" s="1"/>
  <c r="M258" i="1" s="1"/>
  <c r="J7" i="1"/>
  <c r="L7" i="1" s="1"/>
  <c r="M7" i="1" s="1"/>
  <c r="J11" i="1"/>
  <c r="L11" i="1" s="1"/>
  <c r="M11" i="1" s="1"/>
  <c r="J14" i="1"/>
  <c r="L14" i="1" s="1"/>
  <c r="M14" i="1" s="1"/>
  <c r="E17" i="1"/>
  <c r="G17" i="1" s="1"/>
  <c r="H17" i="1" s="1"/>
  <c r="O19" i="1"/>
  <c r="Q19" i="1" s="1"/>
  <c r="R19" i="1" s="1"/>
  <c r="J22" i="1"/>
  <c r="L22" i="1" s="1"/>
  <c r="M22" i="1" s="1"/>
  <c r="E25" i="1"/>
  <c r="G25" i="1" s="1"/>
  <c r="H25" i="1" s="1"/>
  <c r="O27" i="1"/>
  <c r="Q27" i="1" s="1"/>
  <c r="R27" i="1" s="1"/>
  <c r="J30" i="1"/>
  <c r="L30" i="1" s="1"/>
  <c r="M30" i="1" s="1"/>
  <c r="E33" i="1"/>
  <c r="G33" i="1" s="1"/>
  <c r="H33" i="1" s="1"/>
  <c r="O35" i="1"/>
  <c r="Q35" i="1" s="1"/>
  <c r="R35" i="1" s="1"/>
  <c r="J38" i="1"/>
  <c r="L38" i="1" s="1"/>
  <c r="M38" i="1" s="1"/>
  <c r="E41" i="1"/>
  <c r="G41" i="1" s="1"/>
  <c r="H41" i="1" s="1"/>
  <c r="O43" i="1"/>
  <c r="Q43" i="1" s="1"/>
  <c r="R43" i="1" s="1"/>
  <c r="J46" i="1"/>
  <c r="L46" i="1" s="1"/>
  <c r="M46" i="1" s="1"/>
  <c r="E49" i="1"/>
  <c r="G49" i="1" s="1"/>
  <c r="H49" i="1" s="1"/>
  <c r="O51" i="1"/>
  <c r="Q51" i="1" s="1"/>
  <c r="R51" i="1" s="1"/>
  <c r="J54" i="1"/>
  <c r="L54" i="1" s="1"/>
  <c r="M54" i="1" s="1"/>
  <c r="E57" i="1"/>
  <c r="G57" i="1" s="1"/>
  <c r="H57" i="1" s="1"/>
  <c r="O59" i="1"/>
  <c r="Q59" i="1" s="1"/>
  <c r="R59" i="1" s="1"/>
  <c r="J62" i="1"/>
  <c r="L62" i="1" s="1"/>
  <c r="M62" i="1" s="1"/>
  <c r="E65" i="1"/>
  <c r="G65" i="1" s="1"/>
  <c r="H65" i="1" s="1"/>
  <c r="O67" i="1"/>
  <c r="Q67" i="1" s="1"/>
  <c r="R67" i="1" s="1"/>
  <c r="J70" i="1"/>
  <c r="L70" i="1" s="1"/>
  <c r="M70" i="1" s="1"/>
  <c r="E73" i="1"/>
  <c r="G73" i="1" s="1"/>
  <c r="H73" i="1" s="1"/>
  <c r="O75" i="1"/>
  <c r="Q75" i="1" s="1"/>
  <c r="R75" i="1" s="1"/>
  <c r="J78" i="1"/>
  <c r="L78" i="1" s="1"/>
  <c r="M78" i="1" s="1"/>
  <c r="E81" i="1"/>
  <c r="G81" i="1" s="1"/>
  <c r="H81" i="1" s="1"/>
  <c r="O83" i="1"/>
  <c r="Q83" i="1" s="1"/>
  <c r="R83" i="1" s="1"/>
  <c r="J86" i="1"/>
  <c r="L86" i="1" s="1"/>
  <c r="M86" i="1" s="1"/>
  <c r="E89" i="1"/>
  <c r="G89" i="1" s="1"/>
  <c r="H89" i="1" s="1"/>
  <c r="O91" i="1"/>
  <c r="Q91" i="1" s="1"/>
  <c r="R91" i="1" s="1"/>
  <c r="J94" i="1"/>
  <c r="L94" i="1" s="1"/>
  <c r="M94" i="1" s="1"/>
  <c r="E97" i="1"/>
  <c r="G97" i="1" s="1"/>
  <c r="H97" i="1" s="1"/>
  <c r="O99" i="1"/>
  <c r="Q99" i="1" s="1"/>
  <c r="R99" i="1" s="1"/>
  <c r="J102" i="1"/>
  <c r="L102" i="1" s="1"/>
  <c r="M102" i="1" s="1"/>
  <c r="E105" i="1"/>
  <c r="G105" i="1" s="1"/>
  <c r="H105" i="1" s="1"/>
  <c r="O107" i="1"/>
  <c r="Q107" i="1" s="1"/>
  <c r="R107" i="1" s="1"/>
  <c r="J110" i="1"/>
  <c r="L110" i="1" s="1"/>
  <c r="M110" i="1" s="1"/>
  <c r="E113" i="1"/>
  <c r="G113" i="1" s="1"/>
  <c r="H113" i="1" s="1"/>
  <c r="O115" i="1"/>
  <c r="Q115" i="1" s="1"/>
  <c r="R115" i="1" s="1"/>
  <c r="J118" i="1"/>
  <c r="L118" i="1" s="1"/>
  <c r="M118" i="1" s="1"/>
  <c r="E121" i="1"/>
  <c r="G121" i="1" s="1"/>
  <c r="H121" i="1" s="1"/>
  <c r="O123" i="1"/>
  <c r="Q123" i="1" s="1"/>
  <c r="R123" i="1" s="1"/>
  <c r="J126" i="1"/>
  <c r="L126" i="1" s="1"/>
  <c r="M126" i="1" s="1"/>
  <c r="E129" i="1"/>
  <c r="G129" i="1" s="1"/>
  <c r="H129" i="1" s="1"/>
  <c r="O131" i="1"/>
  <c r="Q131" i="1" s="1"/>
  <c r="R131" i="1" s="1"/>
  <c r="J134" i="1"/>
  <c r="L134" i="1" s="1"/>
  <c r="M134" i="1" s="1"/>
  <c r="E137" i="1"/>
  <c r="G137" i="1" s="1"/>
  <c r="H137" i="1" s="1"/>
  <c r="O139" i="1"/>
  <c r="Q139" i="1" s="1"/>
  <c r="R139" i="1" s="1"/>
  <c r="J142" i="1"/>
  <c r="L142" i="1" s="1"/>
  <c r="M142" i="1" s="1"/>
  <c r="E145" i="1"/>
  <c r="G145" i="1" s="1"/>
  <c r="H145" i="1" s="1"/>
  <c r="O147" i="1"/>
  <c r="Q147" i="1" s="1"/>
  <c r="R147" i="1" s="1"/>
  <c r="J150" i="1"/>
  <c r="L150" i="1" s="1"/>
  <c r="M150" i="1" s="1"/>
  <c r="E153" i="1"/>
  <c r="G153" i="1" s="1"/>
  <c r="H153" i="1" s="1"/>
  <c r="O155" i="1"/>
  <c r="Q155" i="1" s="1"/>
  <c r="R155" i="1" s="1"/>
  <c r="J158" i="1"/>
  <c r="L158" i="1" s="1"/>
  <c r="M158" i="1" s="1"/>
  <c r="E161" i="1"/>
  <c r="G161" i="1" s="1"/>
  <c r="H161" i="1" s="1"/>
  <c r="O163" i="1"/>
  <c r="Q163" i="1" s="1"/>
  <c r="R163" i="1" s="1"/>
  <c r="J166" i="1"/>
  <c r="L166" i="1" s="1"/>
  <c r="M166" i="1" s="1"/>
  <c r="E169" i="1"/>
  <c r="G169" i="1" s="1"/>
  <c r="H169" i="1" s="1"/>
  <c r="O171" i="1"/>
  <c r="Q171" i="1" s="1"/>
  <c r="R171" i="1" s="1"/>
  <c r="J174" i="1"/>
  <c r="L174" i="1" s="1"/>
  <c r="M174" i="1" s="1"/>
  <c r="E177" i="1"/>
  <c r="G177" i="1" s="1"/>
  <c r="H177" i="1" s="1"/>
  <c r="O179" i="1"/>
  <c r="Q179" i="1" s="1"/>
  <c r="R179" i="1" s="1"/>
  <c r="J182" i="1"/>
  <c r="L182" i="1" s="1"/>
  <c r="M182" i="1" s="1"/>
  <c r="O185" i="1"/>
  <c r="Q185" i="1" s="1"/>
  <c r="R185" i="1" s="1"/>
  <c r="E188" i="1"/>
  <c r="G188" i="1" s="1"/>
  <c r="H188" i="1" s="1"/>
  <c r="P188" i="1"/>
  <c r="E190" i="1"/>
  <c r="G190" i="1" s="1"/>
  <c r="H190" i="1" s="1"/>
  <c r="K191" i="1"/>
  <c r="O192" i="1"/>
  <c r="Q192" i="1" s="1"/>
  <c r="R192" i="1" s="1"/>
  <c r="F194" i="1"/>
  <c r="F196" i="1"/>
  <c r="K201" i="1"/>
  <c r="J201" i="1"/>
  <c r="L201" i="1" s="1"/>
  <c r="M201" i="1" s="1"/>
  <c r="P247" i="1"/>
  <c r="O247" i="1"/>
  <c r="Q247" i="1" s="1"/>
  <c r="R247" i="1" s="1"/>
  <c r="F269" i="1"/>
  <c r="E269" i="1"/>
  <c r="G269" i="1" s="1"/>
  <c r="H269" i="1" s="1"/>
  <c r="F301" i="1"/>
  <c r="E301" i="1"/>
  <c r="G301" i="1" s="1"/>
  <c r="H301" i="1" s="1"/>
  <c r="K378" i="1"/>
  <c r="J378" i="1"/>
  <c r="L378" i="1" s="1"/>
  <c r="M378" i="1" s="1"/>
  <c r="P383" i="1"/>
  <c r="O383" i="1"/>
  <c r="Q383" i="1" s="1"/>
  <c r="R383" i="1" s="1"/>
  <c r="O421" i="1"/>
  <c r="Q421" i="1" s="1"/>
  <c r="R421" i="1" s="1"/>
  <c r="P421" i="1"/>
  <c r="E435" i="1"/>
  <c r="G435" i="1" s="1"/>
  <c r="H435" i="1" s="1"/>
  <c r="F435" i="1"/>
  <c r="P692" i="1"/>
  <c r="O692" i="1"/>
  <c r="Q692" i="1" s="1"/>
  <c r="R692" i="1" s="1"/>
  <c r="E6" i="1"/>
  <c r="G6" i="1" s="1"/>
  <c r="H6" i="1" s="1"/>
  <c r="O9" i="1"/>
  <c r="Q9" i="1" s="1"/>
  <c r="E10" i="1"/>
  <c r="G10" i="1" s="1"/>
  <c r="H10" i="1" s="1"/>
  <c r="F205" i="1"/>
  <c r="E205" i="1"/>
  <c r="G205" i="1" s="1"/>
  <c r="H205" i="1" s="1"/>
  <c r="K210" i="1"/>
  <c r="J210" i="1"/>
  <c r="L210" i="1" s="1"/>
  <c r="M210" i="1" s="1"/>
  <c r="P215" i="1"/>
  <c r="O215" i="1"/>
  <c r="Q215" i="1" s="1"/>
  <c r="R215" i="1" s="1"/>
  <c r="F221" i="1"/>
  <c r="E221" i="1"/>
  <c r="G221" i="1" s="1"/>
  <c r="H221" i="1" s="1"/>
  <c r="K226" i="1"/>
  <c r="J226" i="1"/>
  <c r="L226" i="1" s="1"/>
  <c r="M226" i="1" s="1"/>
  <c r="P239" i="1"/>
  <c r="O239" i="1"/>
  <c r="Q239" i="1" s="1"/>
  <c r="R239" i="1" s="1"/>
  <c r="F261" i="1"/>
  <c r="E261" i="1"/>
  <c r="G261" i="1" s="1"/>
  <c r="H261" i="1" s="1"/>
  <c r="F277" i="1"/>
  <c r="E277" i="1"/>
  <c r="G277" i="1" s="1"/>
  <c r="H277" i="1" s="1"/>
  <c r="F309" i="1"/>
  <c r="E309" i="1"/>
  <c r="G309" i="1" s="1"/>
  <c r="H309" i="1" s="1"/>
  <c r="F417" i="1"/>
  <c r="E417" i="1"/>
  <c r="G417" i="1" s="1"/>
  <c r="H417" i="1" s="1"/>
  <c r="F237" i="1"/>
  <c r="E237" i="1"/>
  <c r="G237" i="1" s="1"/>
  <c r="H237" i="1" s="1"/>
  <c r="K199" i="1"/>
  <c r="J199" i="1"/>
  <c r="L199" i="1" s="1"/>
  <c r="M199" i="1" s="1"/>
  <c r="P231" i="1"/>
  <c r="O231" i="1"/>
  <c r="Q231" i="1" s="1"/>
  <c r="R231" i="1" s="1"/>
  <c r="F253" i="1"/>
  <c r="E253" i="1"/>
  <c r="G253" i="1" s="1"/>
  <c r="H253" i="1" s="1"/>
  <c r="P279" i="1"/>
  <c r="O279" i="1"/>
  <c r="Q279" i="1" s="1"/>
  <c r="R279" i="1" s="1"/>
  <c r="P295" i="1"/>
  <c r="O295" i="1"/>
  <c r="Q295" i="1" s="1"/>
  <c r="R295" i="1" s="1"/>
  <c r="F245" i="1"/>
  <c r="E245" i="1"/>
  <c r="G245" i="1" s="1"/>
  <c r="H245" i="1" s="1"/>
  <c r="K266" i="1"/>
  <c r="J266" i="1"/>
  <c r="L266" i="1" s="1"/>
  <c r="M266" i="1" s="1"/>
  <c r="P271" i="1"/>
  <c r="O271" i="1"/>
  <c r="Q271" i="1" s="1"/>
  <c r="R271" i="1" s="1"/>
  <c r="K282" i="1"/>
  <c r="J282" i="1"/>
  <c r="L282" i="1" s="1"/>
  <c r="M282" i="1" s="1"/>
  <c r="P303" i="1"/>
  <c r="O303" i="1"/>
  <c r="Q303" i="1" s="1"/>
  <c r="R303" i="1" s="1"/>
  <c r="F317" i="1"/>
  <c r="E317" i="1"/>
  <c r="G317" i="1" s="1"/>
  <c r="H317" i="1" s="1"/>
  <c r="K322" i="1"/>
  <c r="J322" i="1"/>
  <c r="L322" i="1" s="1"/>
  <c r="M322" i="1" s="1"/>
  <c r="P327" i="1"/>
  <c r="O327" i="1"/>
  <c r="Q327" i="1" s="1"/>
  <c r="R327" i="1" s="1"/>
  <c r="F333" i="1"/>
  <c r="E333" i="1"/>
  <c r="G333" i="1" s="1"/>
  <c r="H333" i="1" s="1"/>
  <c r="K338" i="1"/>
  <c r="J338" i="1"/>
  <c r="L338" i="1" s="1"/>
  <c r="M338" i="1" s="1"/>
  <c r="P343" i="1"/>
  <c r="O343" i="1"/>
  <c r="Q343" i="1" s="1"/>
  <c r="R343" i="1" s="1"/>
  <c r="F349" i="1"/>
  <c r="E349" i="1"/>
  <c r="G349" i="1" s="1"/>
  <c r="H349" i="1" s="1"/>
  <c r="K354" i="1"/>
  <c r="J354" i="1"/>
  <c r="L354" i="1" s="1"/>
  <c r="M354" i="1" s="1"/>
  <c r="P359" i="1"/>
  <c r="O359" i="1"/>
  <c r="Q359" i="1" s="1"/>
  <c r="R359" i="1" s="1"/>
  <c r="F365" i="1"/>
  <c r="E365" i="1"/>
  <c r="G365" i="1" s="1"/>
  <c r="H365" i="1" s="1"/>
  <c r="K370" i="1"/>
  <c r="J370" i="1"/>
  <c r="L370" i="1" s="1"/>
  <c r="M370" i="1" s="1"/>
  <c r="P375" i="1"/>
  <c r="O375" i="1"/>
  <c r="Q375" i="1" s="1"/>
  <c r="R375" i="1" s="1"/>
  <c r="K386" i="1"/>
  <c r="J386" i="1"/>
  <c r="L386" i="1" s="1"/>
  <c r="M386" i="1" s="1"/>
  <c r="K446" i="1"/>
  <c r="J446" i="1"/>
  <c r="L446" i="1" s="1"/>
  <c r="M446" i="1" s="1"/>
  <c r="K414" i="1"/>
  <c r="J414" i="1"/>
  <c r="L414" i="1" s="1"/>
  <c r="M414" i="1" s="1"/>
  <c r="P451" i="1"/>
  <c r="O451" i="1"/>
  <c r="Q451" i="1" s="1"/>
  <c r="R451" i="1" s="1"/>
  <c r="K464" i="1"/>
  <c r="J464" i="1"/>
  <c r="L464" i="1" s="1"/>
  <c r="M464" i="1" s="1"/>
  <c r="P485" i="1"/>
  <c r="O485" i="1"/>
  <c r="Q485" i="1" s="1"/>
  <c r="R485" i="1" s="1"/>
  <c r="F522" i="1"/>
  <c r="E522" i="1"/>
  <c r="G522" i="1" s="1"/>
  <c r="H522" i="1" s="1"/>
  <c r="E204" i="1"/>
  <c r="G204" i="1" s="1"/>
  <c r="H204" i="1" s="1"/>
  <c r="O206" i="1"/>
  <c r="Q206" i="1" s="1"/>
  <c r="R206" i="1" s="1"/>
  <c r="J209" i="1"/>
  <c r="L209" i="1" s="1"/>
  <c r="M209" i="1" s="1"/>
  <c r="E212" i="1"/>
  <c r="G212" i="1" s="1"/>
  <c r="H212" i="1" s="1"/>
  <c r="O214" i="1"/>
  <c r="Q214" i="1" s="1"/>
  <c r="R214" i="1" s="1"/>
  <c r="J217" i="1"/>
  <c r="L217" i="1" s="1"/>
  <c r="M217" i="1" s="1"/>
  <c r="E220" i="1"/>
  <c r="G220" i="1" s="1"/>
  <c r="H220" i="1" s="1"/>
  <c r="O222" i="1"/>
  <c r="Q222" i="1" s="1"/>
  <c r="R222" i="1" s="1"/>
  <c r="J225" i="1"/>
  <c r="L225" i="1" s="1"/>
  <c r="M225" i="1" s="1"/>
  <c r="E228" i="1"/>
  <c r="G228" i="1" s="1"/>
  <c r="H228" i="1" s="1"/>
  <c r="O230" i="1"/>
  <c r="Q230" i="1" s="1"/>
  <c r="R230" i="1" s="1"/>
  <c r="J233" i="1"/>
  <c r="L233" i="1" s="1"/>
  <c r="M233" i="1" s="1"/>
  <c r="E236" i="1"/>
  <c r="G236" i="1" s="1"/>
  <c r="H236" i="1" s="1"/>
  <c r="O238" i="1"/>
  <c r="Q238" i="1" s="1"/>
  <c r="R238" i="1" s="1"/>
  <c r="J241" i="1"/>
  <c r="L241" i="1" s="1"/>
  <c r="M241" i="1" s="1"/>
  <c r="E244" i="1"/>
  <c r="G244" i="1" s="1"/>
  <c r="H244" i="1" s="1"/>
  <c r="O246" i="1"/>
  <c r="Q246" i="1" s="1"/>
  <c r="R246" i="1" s="1"/>
  <c r="J249" i="1"/>
  <c r="L249" i="1" s="1"/>
  <c r="M249" i="1" s="1"/>
  <c r="E252" i="1"/>
  <c r="G252" i="1" s="1"/>
  <c r="H252" i="1" s="1"/>
  <c r="O254" i="1"/>
  <c r="Q254" i="1" s="1"/>
  <c r="R254" i="1" s="1"/>
  <c r="J257" i="1"/>
  <c r="L257" i="1" s="1"/>
  <c r="M257" i="1" s="1"/>
  <c r="E260" i="1"/>
  <c r="G260" i="1" s="1"/>
  <c r="H260" i="1" s="1"/>
  <c r="O262" i="1"/>
  <c r="Q262" i="1" s="1"/>
  <c r="R262" i="1" s="1"/>
  <c r="J265" i="1"/>
  <c r="L265" i="1" s="1"/>
  <c r="M265" i="1" s="1"/>
  <c r="E268" i="1"/>
  <c r="G268" i="1" s="1"/>
  <c r="H268" i="1" s="1"/>
  <c r="O270" i="1"/>
  <c r="Q270" i="1" s="1"/>
  <c r="R270" i="1" s="1"/>
  <c r="J273" i="1"/>
  <c r="L273" i="1" s="1"/>
  <c r="M273" i="1" s="1"/>
  <c r="E276" i="1"/>
  <c r="G276" i="1" s="1"/>
  <c r="H276" i="1" s="1"/>
  <c r="O278" i="1"/>
  <c r="Q278" i="1" s="1"/>
  <c r="R278" i="1" s="1"/>
  <c r="J281" i="1"/>
  <c r="L281" i="1" s="1"/>
  <c r="M281" i="1" s="1"/>
  <c r="E284" i="1"/>
  <c r="G284" i="1" s="1"/>
  <c r="H284" i="1" s="1"/>
  <c r="O286" i="1"/>
  <c r="Q286" i="1" s="1"/>
  <c r="R286" i="1" s="1"/>
  <c r="J289" i="1"/>
  <c r="L289" i="1" s="1"/>
  <c r="M289" i="1" s="1"/>
  <c r="E292" i="1"/>
  <c r="G292" i="1" s="1"/>
  <c r="H292" i="1" s="1"/>
  <c r="O294" i="1"/>
  <c r="Q294" i="1" s="1"/>
  <c r="R294" i="1" s="1"/>
  <c r="J297" i="1"/>
  <c r="L297" i="1" s="1"/>
  <c r="M297" i="1" s="1"/>
  <c r="E300" i="1"/>
  <c r="G300" i="1" s="1"/>
  <c r="H300" i="1" s="1"/>
  <c r="O302" i="1"/>
  <c r="Q302" i="1" s="1"/>
  <c r="R302" i="1" s="1"/>
  <c r="J305" i="1"/>
  <c r="L305" i="1" s="1"/>
  <c r="M305" i="1" s="1"/>
  <c r="E308" i="1"/>
  <c r="G308" i="1" s="1"/>
  <c r="H308" i="1" s="1"/>
  <c r="O310" i="1"/>
  <c r="Q310" i="1" s="1"/>
  <c r="R310" i="1" s="1"/>
  <c r="J313" i="1"/>
  <c r="L313" i="1" s="1"/>
  <c r="M313" i="1" s="1"/>
  <c r="K398" i="1"/>
  <c r="J398" i="1"/>
  <c r="L398" i="1" s="1"/>
  <c r="M398" i="1" s="1"/>
  <c r="P411" i="1"/>
  <c r="O411" i="1"/>
  <c r="Q411" i="1" s="1"/>
  <c r="R411" i="1" s="1"/>
  <c r="J417" i="1"/>
  <c r="L417" i="1" s="1"/>
  <c r="M417" i="1" s="1"/>
  <c r="K430" i="1"/>
  <c r="J430" i="1"/>
  <c r="L430" i="1" s="1"/>
  <c r="M430" i="1" s="1"/>
  <c r="F441" i="1"/>
  <c r="E441" i="1"/>
  <c r="G441" i="1" s="1"/>
  <c r="H441" i="1" s="1"/>
  <c r="P443" i="1"/>
  <c r="O443" i="1"/>
  <c r="Q443" i="1" s="1"/>
  <c r="R443" i="1" s="1"/>
  <c r="K472" i="1"/>
  <c r="J472" i="1"/>
  <c r="L472" i="1" s="1"/>
  <c r="M472" i="1" s="1"/>
  <c r="K535" i="1"/>
  <c r="J535" i="1"/>
  <c r="L535" i="1" s="1"/>
  <c r="M535" i="1" s="1"/>
  <c r="F554" i="1"/>
  <c r="E554" i="1"/>
  <c r="G554" i="1" s="1"/>
  <c r="H554" i="1" s="1"/>
  <c r="P564" i="1"/>
  <c r="O564" i="1"/>
  <c r="Q564" i="1" s="1"/>
  <c r="R564" i="1" s="1"/>
  <c r="F401" i="1"/>
  <c r="E401" i="1"/>
  <c r="G401" i="1" s="1"/>
  <c r="H401" i="1" s="1"/>
  <c r="F409" i="1"/>
  <c r="E409" i="1"/>
  <c r="G409" i="1" s="1"/>
  <c r="H409" i="1" s="1"/>
  <c r="K432" i="1"/>
  <c r="P445" i="1"/>
  <c r="F459" i="1"/>
  <c r="E459" i="1"/>
  <c r="G459" i="1" s="1"/>
  <c r="H459" i="1" s="1"/>
  <c r="K480" i="1"/>
  <c r="J480" i="1"/>
  <c r="L480" i="1" s="1"/>
  <c r="M480" i="1" s="1"/>
  <c r="E202" i="1"/>
  <c r="G202" i="1" s="1"/>
  <c r="H202" i="1" s="1"/>
  <c r="O204" i="1"/>
  <c r="Q204" i="1" s="1"/>
  <c r="R204" i="1" s="1"/>
  <c r="J207" i="1"/>
  <c r="L207" i="1" s="1"/>
  <c r="M207" i="1" s="1"/>
  <c r="E210" i="1"/>
  <c r="G210" i="1" s="1"/>
  <c r="H210" i="1" s="1"/>
  <c r="O212" i="1"/>
  <c r="Q212" i="1" s="1"/>
  <c r="R212" i="1" s="1"/>
  <c r="J215" i="1"/>
  <c r="L215" i="1" s="1"/>
  <c r="M215" i="1" s="1"/>
  <c r="E218" i="1"/>
  <c r="G218" i="1" s="1"/>
  <c r="H218" i="1" s="1"/>
  <c r="O220" i="1"/>
  <c r="Q220" i="1" s="1"/>
  <c r="R220" i="1" s="1"/>
  <c r="J223" i="1"/>
  <c r="L223" i="1" s="1"/>
  <c r="M223" i="1" s="1"/>
  <c r="E226" i="1"/>
  <c r="G226" i="1" s="1"/>
  <c r="H226" i="1" s="1"/>
  <c r="O228" i="1"/>
  <c r="Q228" i="1" s="1"/>
  <c r="R228" i="1" s="1"/>
  <c r="J231" i="1"/>
  <c r="L231" i="1" s="1"/>
  <c r="M231" i="1" s="1"/>
  <c r="E234" i="1"/>
  <c r="G234" i="1" s="1"/>
  <c r="H234" i="1" s="1"/>
  <c r="O236" i="1"/>
  <c r="Q236" i="1" s="1"/>
  <c r="R236" i="1" s="1"/>
  <c r="J239" i="1"/>
  <c r="L239" i="1" s="1"/>
  <c r="M239" i="1" s="1"/>
  <c r="E242" i="1"/>
  <c r="G242" i="1" s="1"/>
  <c r="H242" i="1" s="1"/>
  <c r="O244" i="1"/>
  <c r="Q244" i="1" s="1"/>
  <c r="R244" i="1" s="1"/>
  <c r="J247" i="1"/>
  <c r="L247" i="1" s="1"/>
  <c r="M247" i="1" s="1"/>
  <c r="E250" i="1"/>
  <c r="G250" i="1" s="1"/>
  <c r="H250" i="1" s="1"/>
  <c r="O252" i="1"/>
  <c r="Q252" i="1" s="1"/>
  <c r="R252" i="1" s="1"/>
  <c r="J255" i="1"/>
  <c r="L255" i="1" s="1"/>
  <c r="M255" i="1" s="1"/>
  <c r="E258" i="1"/>
  <c r="G258" i="1" s="1"/>
  <c r="H258" i="1" s="1"/>
  <c r="O260" i="1"/>
  <c r="Q260" i="1" s="1"/>
  <c r="R260" i="1" s="1"/>
  <c r="J263" i="1"/>
  <c r="L263" i="1" s="1"/>
  <c r="M263" i="1" s="1"/>
  <c r="E266" i="1"/>
  <c r="G266" i="1" s="1"/>
  <c r="H266" i="1" s="1"/>
  <c r="O268" i="1"/>
  <c r="Q268" i="1" s="1"/>
  <c r="R268" i="1" s="1"/>
  <c r="J271" i="1"/>
  <c r="L271" i="1" s="1"/>
  <c r="M271" i="1" s="1"/>
  <c r="E274" i="1"/>
  <c r="G274" i="1" s="1"/>
  <c r="H274" i="1" s="1"/>
  <c r="O276" i="1"/>
  <c r="Q276" i="1" s="1"/>
  <c r="R276" i="1" s="1"/>
  <c r="J279" i="1"/>
  <c r="L279" i="1" s="1"/>
  <c r="M279" i="1" s="1"/>
  <c r="E282" i="1"/>
  <c r="G282" i="1" s="1"/>
  <c r="H282" i="1" s="1"/>
  <c r="O284" i="1"/>
  <c r="Q284" i="1" s="1"/>
  <c r="R284" i="1" s="1"/>
  <c r="J287" i="1"/>
  <c r="L287" i="1" s="1"/>
  <c r="M287" i="1" s="1"/>
  <c r="E290" i="1"/>
  <c r="G290" i="1" s="1"/>
  <c r="H290" i="1" s="1"/>
  <c r="O292" i="1"/>
  <c r="Q292" i="1" s="1"/>
  <c r="R292" i="1" s="1"/>
  <c r="J295" i="1"/>
  <c r="L295" i="1" s="1"/>
  <c r="M295" i="1" s="1"/>
  <c r="E298" i="1"/>
  <c r="G298" i="1" s="1"/>
  <c r="H298" i="1" s="1"/>
  <c r="O300" i="1"/>
  <c r="Q300" i="1" s="1"/>
  <c r="R300" i="1" s="1"/>
  <c r="J303" i="1"/>
  <c r="L303" i="1" s="1"/>
  <c r="M303" i="1" s="1"/>
  <c r="E306" i="1"/>
  <c r="G306" i="1" s="1"/>
  <c r="H306" i="1" s="1"/>
  <c r="O308" i="1"/>
  <c r="Q308" i="1" s="1"/>
  <c r="R308" i="1" s="1"/>
  <c r="J311" i="1"/>
  <c r="L311" i="1" s="1"/>
  <c r="M311" i="1" s="1"/>
  <c r="E314" i="1"/>
  <c r="G314" i="1" s="1"/>
  <c r="H314" i="1" s="1"/>
  <c r="O316" i="1"/>
  <c r="Q316" i="1" s="1"/>
  <c r="R316" i="1" s="1"/>
  <c r="J319" i="1"/>
  <c r="L319" i="1" s="1"/>
  <c r="M319" i="1" s="1"/>
  <c r="E322" i="1"/>
  <c r="G322" i="1" s="1"/>
  <c r="H322" i="1" s="1"/>
  <c r="O324" i="1"/>
  <c r="Q324" i="1" s="1"/>
  <c r="R324" i="1" s="1"/>
  <c r="J327" i="1"/>
  <c r="L327" i="1" s="1"/>
  <c r="M327" i="1" s="1"/>
  <c r="E330" i="1"/>
  <c r="G330" i="1" s="1"/>
  <c r="H330" i="1" s="1"/>
  <c r="O332" i="1"/>
  <c r="Q332" i="1" s="1"/>
  <c r="R332" i="1" s="1"/>
  <c r="J335" i="1"/>
  <c r="L335" i="1" s="1"/>
  <c r="M335" i="1" s="1"/>
  <c r="E338" i="1"/>
  <c r="G338" i="1" s="1"/>
  <c r="H338" i="1" s="1"/>
  <c r="O340" i="1"/>
  <c r="Q340" i="1" s="1"/>
  <c r="R340" i="1" s="1"/>
  <c r="J343" i="1"/>
  <c r="L343" i="1" s="1"/>
  <c r="M343" i="1" s="1"/>
  <c r="E346" i="1"/>
  <c r="G346" i="1" s="1"/>
  <c r="H346" i="1" s="1"/>
  <c r="O348" i="1"/>
  <c r="Q348" i="1" s="1"/>
  <c r="R348" i="1" s="1"/>
  <c r="J351" i="1"/>
  <c r="L351" i="1" s="1"/>
  <c r="M351" i="1" s="1"/>
  <c r="E354" i="1"/>
  <c r="G354" i="1" s="1"/>
  <c r="H354" i="1" s="1"/>
  <c r="O356" i="1"/>
  <c r="Q356" i="1" s="1"/>
  <c r="R356" i="1" s="1"/>
  <c r="J359" i="1"/>
  <c r="L359" i="1" s="1"/>
  <c r="M359" i="1" s="1"/>
  <c r="E362" i="1"/>
  <c r="G362" i="1" s="1"/>
  <c r="H362" i="1" s="1"/>
  <c r="O364" i="1"/>
  <c r="Q364" i="1" s="1"/>
  <c r="R364" i="1" s="1"/>
  <c r="J367" i="1"/>
  <c r="L367" i="1" s="1"/>
  <c r="M367" i="1" s="1"/>
  <c r="E370" i="1"/>
  <c r="G370" i="1" s="1"/>
  <c r="H370" i="1" s="1"/>
  <c r="O372" i="1"/>
  <c r="Q372" i="1" s="1"/>
  <c r="R372" i="1" s="1"/>
  <c r="J375" i="1"/>
  <c r="L375" i="1" s="1"/>
  <c r="M375" i="1" s="1"/>
  <c r="E378" i="1"/>
  <c r="G378" i="1" s="1"/>
  <c r="H378" i="1" s="1"/>
  <c r="O380" i="1"/>
  <c r="Q380" i="1" s="1"/>
  <c r="R380" i="1" s="1"/>
  <c r="J383" i="1"/>
  <c r="L383" i="1" s="1"/>
  <c r="M383" i="1" s="1"/>
  <c r="E386" i="1"/>
  <c r="G386" i="1" s="1"/>
  <c r="H386" i="1" s="1"/>
  <c r="O388" i="1"/>
  <c r="Q388" i="1" s="1"/>
  <c r="R388" i="1" s="1"/>
  <c r="J390" i="1"/>
  <c r="L390" i="1" s="1"/>
  <c r="M390" i="1" s="1"/>
  <c r="F391" i="1"/>
  <c r="O391" i="1"/>
  <c r="Q391" i="1" s="1"/>
  <c r="R391" i="1" s="1"/>
  <c r="K392" i="1"/>
  <c r="E393" i="1"/>
  <c r="G393" i="1" s="1"/>
  <c r="H393" i="1" s="1"/>
  <c r="P393" i="1"/>
  <c r="J394" i="1"/>
  <c r="L394" i="1" s="1"/>
  <c r="M394" i="1" s="1"/>
  <c r="F395" i="1"/>
  <c r="O395" i="1"/>
  <c r="Q395" i="1" s="1"/>
  <c r="R395" i="1" s="1"/>
  <c r="K396" i="1"/>
  <c r="E397" i="1"/>
  <c r="G397" i="1" s="1"/>
  <c r="H397" i="1" s="1"/>
  <c r="P397" i="1"/>
  <c r="P403" i="1"/>
  <c r="O403" i="1"/>
  <c r="Q403" i="1" s="1"/>
  <c r="R403" i="1" s="1"/>
  <c r="K406" i="1"/>
  <c r="J406" i="1"/>
  <c r="L406" i="1" s="1"/>
  <c r="M406" i="1" s="1"/>
  <c r="E412" i="1"/>
  <c r="G412" i="1" s="1"/>
  <c r="H412" i="1" s="1"/>
  <c r="P413" i="1"/>
  <c r="P427" i="1"/>
  <c r="O427" i="1"/>
  <c r="Q427" i="1" s="1"/>
  <c r="R427" i="1" s="1"/>
  <c r="O430" i="1"/>
  <c r="Q430" i="1" s="1"/>
  <c r="R430" i="1" s="1"/>
  <c r="K438" i="1"/>
  <c r="J438" i="1"/>
  <c r="L438" i="1" s="1"/>
  <c r="M438" i="1" s="1"/>
  <c r="J441" i="1"/>
  <c r="L441" i="1" s="1"/>
  <c r="M441" i="1" s="1"/>
  <c r="E444" i="1"/>
  <c r="G444" i="1" s="1"/>
  <c r="H444" i="1" s="1"/>
  <c r="F467" i="1"/>
  <c r="E467" i="1"/>
  <c r="G467" i="1" s="1"/>
  <c r="H467" i="1" s="1"/>
  <c r="K488" i="1"/>
  <c r="J488" i="1"/>
  <c r="L488" i="1" s="1"/>
  <c r="M488" i="1" s="1"/>
  <c r="O398" i="1"/>
  <c r="Q398" i="1" s="1"/>
  <c r="R398" i="1" s="1"/>
  <c r="J409" i="1"/>
  <c r="L409" i="1" s="1"/>
  <c r="M409" i="1" s="1"/>
  <c r="F411" i="1"/>
  <c r="F425" i="1"/>
  <c r="E425" i="1"/>
  <c r="G425" i="1" s="1"/>
  <c r="H425" i="1" s="1"/>
  <c r="P429" i="1"/>
  <c r="K440" i="1"/>
  <c r="F443" i="1"/>
  <c r="F449" i="1"/>
  <c r="E449" i="1"/>
  <c r="G449" i="1" s="1"/>
  <c r="H449" i="1" s="1"/>
  <c r="F457" i="1"/>
  <c r="E457" i="1"/>
  <c r="G457" i="1" s="1"/>
  <c r="H457" i="1" s="1"/>
  <c r="F475" i="1"/>
  <c r="E475" i="1"/>
  <c r="G475" i="1" s="1"/>
  <c r="H475" i="1" s="1"/>
  <c r="K422" i="1"/>
  <c r="J422" i="1"/>
  <c r="L422" i="1" s="1"/>
  <c r="M422" i="1" s="1"/>
  <c r="P435" i="1"/>
  <c r="O435" i="1"/>
  <c r="Q435" i="1" s="1"/>
  <c r="R435" i="1" s="1"/>
  <c r="P461" i="1"/>
  <c r="O461" i="1"/>
  <c r="Q461" i="1" s="1"/>
  <c r="R461" i="1" s="1"/>
  <c r="F483" i="1"/>
  <c r="E483" i="1"/>
  <c r="G483" i="1" s="1"/>
  <c r="H483" i="1" s="1"/>
  <c r="K559" i="1"/>
  <c r="J559" i="1"/>
  <c r="L559" i="1" s="1"/>
  <c r="M559" i="1" s="1"/>
  <c r="P588" i="1"/>
  <c r="O588" i="1"/>
  <c r="Q588" i="1" s="1"/>
  <c r="R588" i="1" s="1"/>
  <c r="F594" i="1"/>
  <c r="E594" i="1"/>
  <c r="G594" i="1" s="1"/>
  <c r="H594" i="1" s="1"/>
  <c r="F403" i="1"/>
  <c r="E404" i="1"/>
  <c r="G404" i="1" s="1"/>
  <c r="H404" i="1" s="1"/>
  <c r="P405" i="1"/>
  <c r="P419" i="1"/>
  <c r="O419" i="1"/>
  <c r="Q419" i="1" s="1"/>
  <c r="R419" i="1" s="1"/>
  <c r="J425" i="1"/>
  <c r="L425" i="1" s="1"/>
  <c r="M425" i="1" s="1"/>
  <c r="F427" i="1"/>
  <c r="P437" i="1"/>
  <c r="K454" i="1"/>
  <c r="J454" i="1"/>
  <c r="L454" i="1" s="1"/>
  <c r="M454" i="1" s="1"/>
  <c r="P469" i="1"/>
  <c r="O469" i="1"/>
  <c r="Q469" i="1" s="1"/>
  <c r="R469" i="1" s="1"/>
  <c r="K511" i="1"/>
  <c r="J511" i="1"/>
  <c r="L511" i="1" s="1"/>
  <c r="M511" i="1" s="1"/>
  <c r="F513" i="1"/>
  <c r="E513" i="1"/>
  <c r="G513" i="1" s="1"/>
  <c r="H513" i="1" s="1"/>
  <c r="P523" i="1"/>
  <c r="O523" i="1"/>
  <c r="Q523" i="1" s="1"/>
  <c r="R523" i="1" s="1"/>
  <c r="F537" i="1"/>
  <c r="E537" i="1"/>
  <c r="G537" i="1" s="1"/>
  <c r="H537" i="1" s="1"/>
  <c r="K583" i="1"/>
  <c r="J583" i="1"/>
  <c r="L583" i="1" s="1"/>
  <c r="M583" i="1" s="1"/>
  <c r="F602" i="1"/>
  <c r="E602" i="1"/>
  <c r="G602" i="1" s="1"/>
  <c r="H602" i="1" s="1"/>
  <c r="F613" i="1"/>
  <c r="E613" i="1"/>
  <c r="G613" i="1" s="1"/>
  <c r="H613" i="1" s="1"/>
  <c r="K510" i="1"/>
  <c r="J510" i="1"/>
  <c r="L510" i="1" s="1"/>
  <c r="M510" i="1" s="1"/>
  <c r="K534" i="1"/>
  <c r="J534" i="1"/>
  <c r="L534" i="1" s="1"/>
  <c r="M534" i="1" s="1"/>
  <c r="F553" i="1"/>
  <c r="E553" i="1"/>
  <c r="G553" i="1" s="1"/>
  <c r="H553" i="1" s="1"/>
  <c r="K558" i="1"/>
  <c r="J558" i="1"/>
  <c r="L558" i="1" s="1"/>
  <c r="M558" i="1" s="1"/>
  <c r="P563" i="1"/>
  <c r="O563" i="1"/>
  <c r="Q563" i="1" s="1"/>
  <c r="R563" i="1" s="1"/>
  <c r="K616" i="1"/>
  <c r="J616" i="1"/>
  <c r="L616" i="1" s="1"/>
  <c r="M616" i="1" s="1"/>
  <c r="K825" i="1"/>
  <c r="J825" i="1"/>
  <c r="L825" i="1" s="1"/>
  <c r="M825" i="1" s="1"/>
  <c r="O459" i="1"/>
  <c r="Q459" i="1" s="1"/>
  <c r="R459" i="1" s="1"/>
  <c r="J462" i="1"/>
  <c r="L462" i="1" s="1"/>
  <c r="M462" i="1" s="1"/>
  <c r="E465" i="1"/>
  <c r="G465" i="1" s="1"/>
  <c r="H465" i="1" s="1"/>
  <c r="O467" i="1"/>
  <c r="Q467" i="1" s="1"/>
  <c r="R467" i="1" s="1"/>
  <c r="J470" i="1"/>
  <c r="L470" i="1" s="1"/>
  <c r="M470" i="1" s="1"/>
  <c r="E473" i="1"/>
  <c r="G473" i="1" s="1"/>
  <c r="H473" i="1" s="1"/>
  <c r="O475" i="1"/>
  <c r="Q475" i="1" s="1"/>
  <c r="R475" i="1" s="1"/>
  <c r="J478" i="1"/>
  <c r="L478" i="1" s="1"/>
  <c r="M478" i="1" s="1"/>
  <c r="E481" i="1"/>
  <c r="G481" i="1" s="1"/>
  <c r="H481" i="1" s="1"/>
  <c r="O483" i="1"/>
  <c r="Q483" i="1" s="1"/>
  <c r="R483" i="1" s="1"/>
  <c r="J486" i="1"/>
  <c r="L486" i="1" s="1"/>
  <c r="M486" i="1" s="1"/>
  <c r="E489" i="1"/>
  <c r="G489" i="1" s="1"/>
  <c r="H489" i="1" s="1"/>
  <c r="K492" i="1"/>
  <c r="E493" i="1"/>
  <c r="G493" i="1" s="1"/>
  <c r="H493" i="1" s="1"/>
  <c r="J495" i="1"/>
  <c r="L495" i="1" s="1"/>
  <c r="M495" i="1" s="1"/>
  <c r="E506" i="1"/>
  <c r="G506" i="1" s="1"/>
  <c r="H506" i="1" s="1"/>
  <c r="P507" i="1"/>
  <c r="O507" i="1"/>
  <c r="Q507" i="1" s="1"/>
  <c r="R507" i="1" s="1"/>
  <c r="J519" i="1"/>
  <c r="L519" i="1" s="1"/>
  <c r="M519" i="1" s="1"/>
  <c r="F521" i="1"/>
  <c r="E521" i="1"/>
  <c r="G521" i="1" s="1"/>
  <c r="H521" i="1" s="1"/>
  <c r="E530" i="1"/>
  <c r="G530" i="1" s="1"/>
  <c r="H530" i="1" s="1"/>
  <c r="P531" i="1"/>
  <c r="O531" i="1"/>
  <c r="Q531" i="1" s="1"/>
  <c r="R531" i="1" s="1"/>
  <c r="J551" i="1"/>
  <c r="L551" i="1" s="1"/>
  <c r="M551" i="1" s="1"/>
  <c r="F569" i="1"/>
  <c r="E569" i="1"/>
  <c r="G569" i="1" s="1"/>
  <c r="H569" i="1" s="1"/>
  <c r="K574" i="1"/>
  <c r="J574" i="1"/>
  <c r="L574" i="1" s="1"/>
  <c r="M574" i="1" s="1"/>
  <c r="F586" i="1"/>
  <c r="E586" i="1"/>
  <c r="G586" i="1" s="1"/>
  <c r="H586" i="1" s="1"/>
  <c r="P596" i="1"/>
  <c r="O596" i="1"/>
  <c r="Q596" i="1" s="1"/>
  <c r="R596" i="1" s="1"/>
  <c r="E400" i="1"/>
  <c r="G400" i="1" s="1"/>
  <c r="H400" i="1" s="1"/>
  <c r="O402" i="1"/>
  <c r="Q402" i="1" s="1"/>
  <c r="R402" i="1" s="1"/>
  <c r="J405" i="1"/>
  <c r="L405" i="1" s="1"/>
  <c r="M405" i="1" s="1"/>
  <c r="E408" i="1"/>
  <c r="G408" i="1" s="1"/>
  <c r="H408" i="1" s="1"/>
  <c r="O410" i="1"/>
  <c r="Q410" i="1" s="1"/>
  <c r="R410" i="1" s="1"/>
  <c r="J413" i="1"/>
  <c r="L413" i="1" s="1"/>
  <c r="M413" i="1" s="1"/>
  <c r="E416" i="1"/>
  <c r="G416" i="1" s="1"/>
  <c r="H416" i="1" s="1"/>
  <c r="O418" i="1"/>
  <c r="Q418" i="1" s="1"/>
  <c r="R418" i="1" s="1"/>
  <c r="J421" i="1"/>
  <c r="L421" i="1" s="1"/>
  <c r="M421" i="1" s="1"/>
  <c r="E424" i="1"/>
  <c r="G424" i="1" s="1"/>
  <c r="H424" i="1" s="1"/>
  <c r="O426" i="1"/>
  <c r="Q426" i="1" s="1"/>
  <c r="R426" i="1" s="1"/>
  <c r="J429" i="1"/>
  <c r="L429" i="1" s="1"/>
  <c r="M429" i="1" s="1"/>
  <c r="E432" i="1"/>
  <c r="G432" i="1" s="1"/>
  <c r="H432" i="1" s="1"/>
  <c r="O434" i="1"/>
  <c r="Q434" i="1" s="1"/>
  <c r="R434" i="1" s="1"/>
  <c r="J437" i="1"/>
  <c r="L437" i="1" s="1"/>
  <c r="M437" i="1" s="1"/>
  <c r="E440" i="1"/>
  <c r="G440" i="1" s="1"/>
  <c r="H440" i="1" s="1"/>
  <c r="J445" i="1"/>
  <c r="L445" i="1" s="1"/>
  <c r="M445" i="1" s="1"/>
  <c r="E448" i="1"/>
  <c r="G448" i="1" s="1"/>
  <c r="H448" i="1" s="1"/>
  <c r="O450" i="1"/>
  <c r="Q450" i="1" s="1"/>
  <c r="R450" i="1" s="1"/>
  <c r="F505" i="1"/>
  <c r="E505" i="1"/>
  <c r="G505" i="1" s="1"/>
  <c r="H505" i="1" s="1"/>
  <c r="K550" i="1"/>
  <c r="J550" i="1"/>
  <c r="L550" i="1" s="1"/>
  <c r="M550" i="1" s="1"/>
  <c r="P604" i="1"/>
  <c r="O604" i="1"/>
  <c r="Q604" i="1" s="1"/>
  <c r="R604" i="1" s="1"/>
  <c r="K671" i="1"/>
  <c r="J671" i="1"/>
  <c r="L671" i="1" s="1"/>
  <c r="M671" i="1" s="1"/>
  <c r="F497" i="1"/>
  <c r="E497" i="1"/>
  <c r="G497" i="1" s="1"/>
  <c r="H497" i="1" s="1"/>
  <c r="O500" i="1"/>
  <c r="Q500" i="1" s="1"/>
  <c r="R500" i="1" s="1"/>
  <c r="K502" i="1"/>
  <c r="J502" i="1"/>
  <c r="L502" i="1" s="1"/>
  <c r="M502" i="1" s="1"/>
  <c r="O516" i="1"/>
  <c r="Q516" i="1" s="1"/>
  <c r="R516" i="1" s="1"/>
  <c r="K518" i="1"/>
  <c r="J518" i="1"/>
  <c r="L518" i="1" s="1"/>
  <c r="M518" i="1" s="1"/>
  <c r="J527" i="1"/>
  <c r="L527" i="1" s="1"/>
  <c r="M527" i="1" s="1"/>
  <c r="F529" i="1"/>
  <c r="E529" i="1"/>
  <c r="G529" i="1" s="1"/>
  <c r="H529" i="1" s="1"/>
  <c r="E546" i="1"/>
  <c r="G546" i="1" s="1"/>
  <c r="H546" i="1" s="1"/>
  <c r="P547" i="1"/>
  <c r="O547" i="1"/>
  <c r="Q547" i="1" s="1"/>
  <c r="R547" i="1" s="1"/>
  <c r="O556" i="1"/>
  <c r="Q556" i="1" s="1"/>
  <c r="R556" i="1" s="1"/>
  <c r="E562" i="1"/>
  <c r="G562" i="1" s="1"/>
  <c r="H562" i="1" s="1"/>
  <c r="F578" i="1"/>
  <c r="E578" i="1"/>
  <c r="G578" i="1" s="1"/>
  <c r="H578" i="1" s="1"/>
  <c r="K591" i="1"/>
  <c r="J591" i="1"/>
  <c r="L591" i="1" s="1"/>
  <c r="M591" i="1" s="1"/>
  <c r="F618" i="1"/>
  <c r="E618" i="1"/>
  <c r="G618" i="1" s="1"/>
  <c r="H618" i="1" s="1"/>
  <c r="P625" i="1"/>
  <c r="O625" i="1"/>
  <c r="Q625" i="1" s="1"/>
  <c r="R625" i="1" s="1"/>
  <c r="P636" i="1"/>
  <c r="O636" i="1"/>
  <c r="Q636" i="1" s="1"/>
  <c r="R636" i="1" s="1"/>
  <c r="P499" i="1"/>
  <c r="O499" i="1"/>
  <c r="Q499" i="1" s="1"/>
  <c r="R499" i="1" s="1"/>
  <c r="F545" i="1"/>
  <c r="E545" i="1"/>
  <c r="G545" i="1" s="1"/>
  <c r="H545" i="1" s="1"/>
  <c r="P555" i="1"/>
  <c r="O555" i="1"/>
  <c r="Q555" i="1" s="1"/>
  <c r="R555" i="1" s="1"/>
  <c r="F561" i="1"/>
  <c r="E561" i="1"/>
  <c r="G561" i="1" s="1"/>
  <c r="H561" i="1" s="1"/>
  <c r="K599" i="1"/>
  <c r="J599" i="1"/>
  <c r="L599" i="1" s="1"/>
  <c r="M599" i="1" s="1"/>
  <c r="F706" i="1"/>
  <c r="E706" i="1"/>
  <c r="G706" i="1" s="1"/>
  <c r="H706" i="1" s="1"/>
  <c r="F495" i="1"/>
  <c r="E514" i="1"/>
  <c r="G514" i="1" s="1"/>
  <c r="H514" i="1" s="1"/>
  <c r="P515" i="1"/>
  <c r="O515" i="1"/>
  <c r="Q515" i="1" s="1"/>
  <c r="R515" i="1" s="1"/>
  <c r="O524" i="1"/>
  <c r="Q524" i="1" s="1"/>
  <c r="R524" i="1" s="1"/>
  <c r="K526" i="1"/>
  <c r="J526" i="1"/>
  <c r="L526" i="1" s="1"/>
  <c r="M526" i="1" s="1"/>
  <c r="O540" i="1"/>
  <c r="Q540" i="1" s="1"/>
  <c r="R540" i="1" s="1"/>
  <c r="K542" i="1"/>
  <c r="J542" i="1"/>
  <c r="L542" i="1" s="1"/>
  <c r="M542" i="1" s="1"/>
  <c r="K566" i="1"/>
  <c r="J566" i="1"/>
  <c r="L566" i="1" s="1"/>
  <c r="M566" i="1" s="1"/>
  <c r="P571" i="1"/>
  <c r="O571" i="1"/>
  <c r="Q571" i="1" s="1"/>
  <c r="R571" i="1" s="1"/>
  <c r="F577" i="1"/>
  <c r="E577" i="1"/>
  <c r="G577" i="1" s="1"/>
  <c r="H577" i="1" s="1"/>
  <c r="P580" i="1"/>
  <c r="O580" i="1"/>
  <c r="Q580" i="1" s="1"/>
  <c r="R580" i="1" s="1"/>
  <c r="K655" i="1"/>
  <c r="J655" i="1"/>
  <c r="L655" i="1" s="1"/>
  <c r="M655" i="1" s="1"/>
  <c r="P620" i="1"/>
  <c r="O620" i="1"/>
  <c r="Q620" i="1" s="1"/>
  <c r="R620" i="1" s="1"/>
  <c r="K628" i="1"/>
  <c r="J628" i="1"/>
  <c r="L628" i="1" s="1"/>
  <c r="M628" i="1" s="1"/>
  <c r="P633" i="1"/>
  <c r="O633" i="1"/>
  <c r="Q633" i="1" s="1"/>
  <c r="R633" i="1" s="1"/>
  <c r="P641" i="1"/>
  <c r="O641" i="1"/>
  <c r="Q641" i="1" s="1"/>
  <c r="R641" i="1" s="1"/>
  <c r="F658" i="1"/>
  <c r="E658" i="1"/>
  <c r="G658" i="1" s="1"/>
  <c r="H658" i="1" s="1"/>
  <c r="F674" i="1"/>
  <c r="E674" i="1"/>
  <c r="G674" i="1" s="1"/>
  <c r="H674" i="1" s="1"/>
  <c r="P708" i="1"/>
  <c r="O708" i="1"/>
  <c r="Q708" i="1" s="1"/>
  <c r="R708" i="1" s="1"/>
  <c r="P851" i="1"/>
  <c r="O851" i="1"/>
  <c r="Q851" i="1" s="1"/>
  <c r="R851" i="1" s="1"/>
  <c r="K888" i="1"/>
  <c r="J888" i="1"/>
  <c r="L888" i="1" s="1"/>
  <c r="M888" i="1" s="1"/>
  <c r="K623" i="1"/>
  <c r="J623" i="1"/>
  <c r="L623" i="1" s="1"/>
  <c r="M623" i="1" s="1"/>
  <c r="F631" i="1"/>
  <c r="E631" i="1"/>
  <c r="G631" i="1" s="1"/>
  <c r="H631" i="1" s="1"/>
  <c r="F634" i="1"/>
  <c r="E634" i="1"/>
  <c r="G634" i="1" s="1"/>
  <c r="H634" i="1" s="1"/>
  <c r="F642" i="1"/>
  <c r="E642" i="1"/>
  <c r="G642" i="1" s="1"/>
  <c r="H642" i="1" s="1"/>
  <c r="P660" i="1"/>
  <c r="O660" i="1"/>
  <c r="Q660" i="1" s="1"/>
  <c r="R660" i="1" s="1"/>
  <c r="P676" i="1"/>
  <c r="O676" i="1"/>
  <c r="Q676" i="1" s="1"/>
  <c r="R676" i="1" s="1"/>
  <c r="K687" i="1"/>
  <c r="J687" i="1"/>
  <c r="L687" i="1" s="1"/>
  <c r="M687" i="1" s="1"/>
  <c r="K711" i="1"/>
  <c r="J711" i="1"/>
  <c r="L711" i="1" s="1"/>
  <c r="M711" i="1" s="1"/>
  <c r="F736" i="1"/>
  <c r="E736" i="1"/>
  <c r="G736" i="1" s="1"/>
  <c r="H736" i="1" s="1"/>
  <c r="F915" i="1"/>
  <c r="E915" i="1"/>
  <c r="G915" i="1" s="1"/>
  <c r="H915" i="1" s="1"/>
  <c r="F927" i="1"/>
  <c r="E927" i="1"/>
  <c r="G927" i="1" s="1"/>
  <c r="H927" i="1" s="1"/>
  <c r="F626" i="1"/>
  <c r="E626" i="1"/>
  <c r="G626" i="1" s="1"/>
  <c r="H626" i="1" s="1"/>
  <c r="K647" i="1"/>
  <c r="J647" i="1"/>
  <c r="L647" i="1" s="1"/>
  <c r="M647" i="1" s="1"/>
  <c r="K663" i="1"/>
  <c r="J663" i="1"/>
  <c r="L663" i="1" s="1"/>
  <c r="M663" i="1" s="1"/>
  <c r="K679" i="1"/>
  <c r="J679" i="1"/>
  <c r="L679" i="1" s="1"/>
  <c r="M679" i="1" s="1"/>
  <c r="F714" i="1"/>
  <c r="E714" i="1"/>
  <c r="G714" i="1" s="1"/>
  <c r="H714" i="1" s="1"/>
  <c r="O497" i="1"/>
  <c r="Q497" i="1" s="1"/>
  <c r="R497" i="1" s="1"/>
  <c r="J500" i="1"/>
  <c r="L500" i="1" s="1"/>
  <c r="M500" i="1" s="1"/>
  <c r="E503" i="1"/>
  <c r="G503" i="1" s="1"/>
  <c r="H503" i="1" s="1"/>
  <c r="O505" i="1"/>
  <c r="Q505" i="1" s="1"/>
  <c r="R505" i="1" s="1"/>
  <c r="J508" i="1"/>
  <c r="L508" i="1" s="1"/>
  <c r="M508" i="1" s="1"/>
  <c r="E511" i="1"/>
  <c r="G511" i="1" s="1"/>
  <c r="H511" i="1" s="1"/>
  <c r="O513" i="1"/>
  <c r="Q513" i="1" s="1"/>
  <c r="R513" i="1" s="1"/>
  <c r="J516" i="1"/>
  <c r="L516" i="1" s="1"/>
  <c r="M516" i="1" s="1"/>
  <c r="E519" i="1"/>
  <c r="G519" i="1" s="1"/>
  <c r="H519" i="1" s="1"/>
  <c r="O521" i="1"/>
  <c r="Q521" i="1" s="1"/>
  <c r="R521" i="1" s="1"/>
  <c r="J524" i="1"/>
  <c r="L524" i="1" s="1"/>
  <c r="M524" i="1" s="1"/>
  <c r="E527" i="1"/>
  <c r="G527" i="1" s="1"/>
  <c r="H527" i="1" s="1"/>
  <c r="O529" i="1"/>
  <c r="Q529" i="1" s="1"/>
  <c r="R529" i="1" s="1"/>
  <c r="J532" i="1"/>
  <c r="L532" i="1" s="1"/>
  <c r="M532" i="1" s="1"/>
  <c r="E535" i="1"/>
  <c r="G535" i="1" s="1"/>
  <c r="H535" i="1" s="1"/>
  <c r="O537" i="1"/>
  <c r="Q537" i="1" s="1"/>
  <c r="R537" i="1" s="1"/>
  <c r="J540" i="1"/>
  <c r="L540" i="1" s="1"/>
  <c r="M540" i="1" s="1"/>
  <c r="E543" i="1"/>
  <c r="G543" i="1" s="1"/>
  <c r="H543" i="1" s="1"/>
  <c r="O545" i="1"/>
  <c r="Q545" i="1" s="1"/>
  <c r="R545" i="1" s="1"/>
  <c r="J548" i="1"/>
  <c r="L548" i="1" s="1"/>
  <c r="M548" i="1" s="1"/>
  <c r="E551" i="1"/>
  <c r="G551" i="1" s="1"/>
  <c r="H551" i="1" s="1"/>
  <c r="O553" i="1"/>
  <c r="Q553" i="1" s="1"/>
  <c r="R553" i="1" s="1"/>
  <c r="J556" i="1"/>
  <c r="L556" i="1" s="1"/>
  <c r="M556" i="1" s="1"/>
  <c r="E559" i="1"/>
  <c r="G559" i="1" s="1"/>
  <c r="H559" i="1" s="1"/>
  <c r="O561" i="1"/>
  <c r="Q561" i="1" s="1"/>
  <c r="R561" i="1" s="1"/>
  <c r="J564" i="1"/>
  <c r="L564" i="1" s="1"/>
  <c r="M564" i="1" s="1"/>
  <c r="E567" i="1"/>
  <c r="G567" i="1" s="1"/>
  <c r="H567" i="1" s="1"/>
  <c r="O569" i="1"/>
  <c r="Q569" i="1" s="1"/>
  <c r="R569" i="1" s="1"/>
  <c r="J572" i="1"/>
  <c r="L572" i="1" s="1"/>
  <c r="M572" i="1" s="1"/>
  <c r="E575" i="1"/>
  <c r="G575" i="1" s="1"/>
  <c r="H575" i="1" s="1"/>
  <c r="O577" i="1"/>
  <c r="Q577" i="1" s="1"/>
  <c r="R577" i="1" s="1"/>
  <c r="J580" i="1"/>
  <c r="L580" i="1" s="1"/>
  <c r="M580" i="1" s="1"/>
  <c r="E583" i="1"/>
  <c r="G583" i="1" s="1"/>
  <c r="H583" i="1" s="1"/>
  <c r="O585" i="1"/>
  <c r="Q585" i="1" s="1"/>
  <c r="R585" i="1" s="1"/>
  <c r="J588" i="1"/>
  <c r="L588" i="1" s="1"/>
  <c r="M588" i="1" s="1"/>
  <c r="E591" i="1"/>
  <c r="G591" i="1" s="1"/>
  <c r="H591" i="1" s="1"/>
  <c r="O593" i="1"/>
  <c r="Q593" i="1" s="1"/>
  <c r="R593" i="1" s="1"/>
  <c r="J596" i="1"/>
  <c r="L596" i="1" s="1"/>
  <c r="M596" i="1" s="1"/>
  <c r="E599" i="1"/>
  <c r="G599" i="1" s="1"/>
  <c r="H599" i="1" s="1"/>
  <c r="O601" i="1"/>
  <c r="Q601" i="1" s="1"/>
  <c r="R601" i="1" s="1"/>
  <c r="J604" i="1"/>
  <c r="L604" i="1" s="1"/>
  <c r="M604" i="1" s="1"/>
  <c r="J608" i="1"/>
  <c r="L608" i="1" s="1"/>
  <c r="M608" i="1" s="1"/>
  <c r="O610" i="1"/>
  <c r="Q610" i="1" s="1"/>
  <c r="R610" i="1" s="1"/>
  <c r="F615" i="1"/>
  <c r="E615" i="1"/>
  <c r="G615" i="1" s="1"/>
  <c r="H615" i="1" s="1"/>
  <c r="E620" i="1"/>
  <c r="G620" i="1" s="1"/>
  <c r="H620" i="1" s="1"/>
  <c r="J624" i="1"/>
  <c r="L624" i="1" s="1"/>
  <c r="M624" i="1" s="1"/>
  <c r="P628" i="1"/>
  <c r="O628" i="1"/>
  <c r="Q628" i="1" s="1"/>
  <c r="R628" i="1" s="1"/>
  <c r="K631" i="1"/>
  <c r="J631" i="1"/>
  <c r="L631" i="1" s="1"/>
  <c r="M631" i="1" s="1"/>
  <c r="F639" i="1"/>
  <c r="E639" i="1"/>
  <c r="G639" i="1" s="1"/>
  <c r="H639" i="1" s="1"/>
  <c r="F650" i="1"/>
  <c r="E650" i="1"/>
  <c r="G650" i="1" s="1"/>
  <c r="H650" i="1" s="1"/>
  <c r="F666" i="1"/>
  <c r="E666" i="1"/>
  <c r="G666" i="1" s="1"/>
  <c r="H666" i="1" s="1"/>
  <c r="K695" i="1"/>
  <c r="J695" i="1"/>
  <c r="L695" i="1" s="1"/>
  <c r="M695" i="1" s="1"/>
  <c r="P716" i="1"/>
  <c r="O716" i="1"/>
  <c r="Q716" i="1" s="1"/>
  <c r="R716" i="1" s="1"/>
  <c r="P728" i="1"/>
  <c r="O728" i="1"/>
  <c r="Q728" i="1" s="1"/>
  <c r="R728" i="1" s="1"/>
  <c r="F876" i="1"/>
  <c r="E876" i="1"/>
  <c r="G876" i="1" s="1"/>
  <c r="H876" i="1" s="1"/>
  <c r="J555" i="1"/>
  <c r="L555" i="1" s="1"/>
  <c r="M555" i="1" s="1"/>
  <c r="E558" i="1"/>
  <c r="G558" i="1" s="1"/>
  <c r="H558" i="1" s="1"/>
  <c r="O560" i="1"/>
  <c r="Q560" i="1" s="1"/>
  <c r="R560" i="1" s="1"/>
  <c r="J563" i="1"/>
  <c r="L563" i="1" s="1"/>
  <c r="M563" i="1" s="1"/>
  <c r="O568" i="1"/>
  <c r="Q568" i="1" s="1"/>
  <c r="R568" i="1" s="1"/>
  <c r="J571" i="1"/>
  <c r="L571" i="1" s="1"/>
  <c r="M571" i="1" s="1"/>
  <c r="E574" i="1"/>
  <c r="G574" i="1" s="1"/>
  <c r="H574" i="1" s="1"/>
  <c r="O576" i="1"/>
  <c r="Q576" i="1" s="1"/>
  <c r="R576" i="1" s="1"/>
  <c r="J579" i="1"/>
  <c r="L579" i="1" s="1"/>
  <c r="M579" i="1" s="1"/>
  <c r="E582" i="1"/>
  <c r="G582" i="1" s="1"/>
  <c r="H582" i="1" s="1"/>
  <c r="O584" i="1"/>
  <c r="Q584" i="1" s="1"/>
  <c r="R584" i="1" s="1"/>
  <c r="P617" i="1"/>
  <c r="O617" i="1"/>
  <c r="Q617" i="1" s="1"/>
  <c r="R617" i="1" s="1"/>
  <c r="O622" i="1"/>
  <c r="Q622" i="1" s="1"/>
  <c r="R622" i="1" s="1"/>
  <c r="E627" i="1"/>
  <c r="G627" i="1" s="1"/>
  <c r="H627" i="1" s="1"/>
  <c r="K639" i="1"/>
  <c r="J639" i="1"/>
  <c r="L639" i="1" s="1"/>
  <c r="M639" i="1" s="1"/>
  <c r="P668" i="1"/>
  <c r="O668" i="1"/>
  <c r="Q668" i="1" s="1"/>
  <c r="R668" i="1" s="1"/>
  <c r="F682" i="1"/>
  <c r="E682" i="1"/>
  <c r="G682" i="1" s="1"/>
  <c r="H682" i="1" s="1"/>
  <c r="F698" i="1"/>
  <c r="E698" i="1"/>
  <c r="G698" i="1" s="1"/>
  <c r="H698" i="1" s="1"/>
  <c r="K719" i="1"/>
  <c r="J719" i="1"/>
  <c r="L719" i="1" s="1"/>
  <c r="M719" i="1" s="1"/>
  <c r="K620" i="1"/>
  <c r="J620" i="1"/>
  <c r="L620" i="1" s="1"/>
  <c r="M620" i="1" s="1"/>
  <c r="K644" i="1"/>
  <c r="J644" i="1"/>
  <c r="L644" i="1" s="1"/>
  <c r="M644" i="1" s="1"/>
  <c r="P684" i="1"/>
  <c r="O684" i="1"/>
  <c r="Q684" i="1" s="1"/>
  <c r="R684" i="1" s="1"/>
  <c r="F690" i="1"/>
  <c r="E690" i="1"/>
  <c r="G690" i="1" s="1"/>
  <c r="H690" i="1" s="1"/>
  <c r="P700" i="1"/>
  <c r="O700" i="1"/>
  <c r="Q700" i="1" s="1"/>
  <c r="R700" i="1" s="1"/>
  <c r="F722" i="1"/>
  <c r="E722" i="1"/>
  <c r="G722" i="1" s="1"/>
  <c r="H722" i="1" s="1"/>
  <c r="P726" i="1"/>
  <c r="O726" i="1"/>
  <c r="Q726" i="1" s="1"/>
  <c r="R726" i="1" s="1"/>
  <c r="P744" i="1"/>
  <c r="O744" i="1"/>
  <c r="Q744" i="1" s="1"/>
  <c r="R744" i="1" s="1"/>
  <c r="K755" i="1"/>
  <c r="J755" i="1"/>
  <c r="L755" i="1" s="1"/>
  <c r="M755" i="1" s="1"/>
  <c r="K615" i="1"/>
  <c r="J615" i="1"/>
  <c r="L615" i="1" s="1"/>
  <c r="M615" i="1" s="1"/>
  <c r="F623" i="1"/>
  <c r="E623" i="1"/>
  <c r="G623" i="1" s="1"/>
  <c r="H623" i="1" s="1"/>
  <c r="K636" i="1"/>
  <c r="J636" i="1"/>
  <c r="L636" i="1" s="1"/>
  <c r="M636" i="1" s="1"/>
  <c r="P644" i="1"/>
  <c r="O644" i="1"/>
  <c r="Q644" i="1" s="1"/>
  <c r="R644" i="1" s="1"/>
  <c r="P652" i="1"/>
  <c r="O652" i="1"/>
  <c r="Q652" i="1" s="1"/>
  <c r="R652" i="1" s="1"/>
  <c r="K703" i="1"/>
  <c r="J703" i="1"/>
  <c r="L703" i="1" s="1"/>
  <c r="M703" i="1" s="1"/>
  <c r="P724" i="1"/>
  <c r="O724" i="1"/>
  <c r="Q724" i="1" s="1"/>
  <c r="R724" i="1" s="1"/>
  <c r="F836" i="1"/>
  <c r="E836" i="1"/>
  <c r="G836" i="1" s="1"/>
  <c r="H836" i="1" s="1"/>
  <c r="F742" i="1"/>
  <c r="E742" i="1"/>
  <c r="G742" i="1" s="1"/>
  <c r="H742" i="1" s="1"/>
  <c r="P752" i="1"/>
  <c r="O752" i="1"/>
  <c r="Q752" i="1" s="1"/>
  <c r="R752" i="1" s="1"/>
  <c r="E827" i="1"/>
  <c r="G827" i="1" s="1"/>
  <c r="H827" i="1" s="1"/>
  <c r="F827" i="1"/>
  <c r="P877" i="1"/>
  <c r="O877" i="1"/>
  <c r="Q877" i="1" s="1"/>
  <c r="R877" i="1" s="1"/>
  <c r="K904" i="1"/>
  <c r="J904" i="1"/>
  <c r="L904" i="1" s="1"/>
  <c r="M904" i="1" s="1"/>
  <c r="P733" i="1"/>
  <c r="P736" i="1"/>
  <c r="O736" i="1"/>
  <c r="Q736" i="1" s="1"/>
  <c r="R736" i="1" s="1"/>
  <c r="K832" i="1"/>
  <c r="P837" i="1"/>
  <c r="F892" i="1"/>
  <c r="E892" i="1"/>
  <c r="G892" i="1" s="1"/>
  <c r="H892" i="1" s="1"/>
  <c r="F821" i="1"/>
  <c r="E821" i="1"/>
  <c r="G821" i="1" s="1"/>
  <c r="H821" i="1" s="1"/>
  <c r="F849" i="1"/>
  <c r="E849" i="1"/>
  <c r="G849" i="1" s="1"/>
  <c r="H849" i="1" s="1"/>
  <c r="F852" i="1"/>
  <c r="E852" i="1"/>
  <c r="G852" i="1" s="1"/>
  <c r="H852" i="1" s="1"/>
  <c r="K872" i="1"/>
  <c r="J872" i="1"/>
  <c r="L872" i="1" s="1"/>
  <c r="M872" i="1" s="1"/>
  <c r="P917" i="1"/>
  <c r="O917" i="1"/>
  <c r="Q917" i="1" s="1"/>
  <c r="R917" i="1" s="1"/>
  <c r="F726" i="1"/>
  <c r="F731" i="1"/>
  <c r="F734" i="1"/>
  <c r="E734" i="1"/>
  <c r="G734" i="1" s="1"/>
  <c r="H734" i="1" s="1"/>
  <c r="O737" i="1"/>
  <c r="Q737" i="1" s="1"/>
  <c r="R737" i="1" s="1"/>
  <c r="O745" i="1"/>
  <c r="Q745" i="1" s="1"/>
  <c r="R745" i="1" s="1"/>
  <c r="K747" i="1"/>
  <c r="J747" i="1"/>
  <c r="L747" i="1" s="1"/>
  <c r="M747" i="1" s="1"/>
  <c r="J756" i="1"/>
  <c r="L756" i="1" s="1"/>
  <c r="M756" i="1" s="1"/>
  <c r="F758" i="1"/>
  <c r="E758" i="1"/>
  <c r="G758" i="1" s="1"/>
  <c r="H758" i="1" s="1"/>
  <c r="F867" i="1"/>
  <c r="E867" i="1"/>
  <c r="G867" i="1" s="1"/>
  <c r="H867" i="1" s="1"/>
  <c r="P886" i="1"/>
  <c r="O886" i="1"/>
  <c r="Q886" i="1" s="1"/>
  <c r="R886" i="1" s="1"/>
  <c r="F899" i="1"/>
  <c r="E899" i="1"/>
  <c r="G899" i="1" s="1"/>
  <c r="H899" i="1" s="1"/>
  <c r="P909" i="1"/>
  <c r="O909" i="1"/>
  <c r="Q909" i="1" s="1"/>
  <c r="R909" i="1" s="1"/>
  <c r="K1007" i="1"/>
  <c r="J1007" i="1"/>
  <c r="L1007" i="1" s="1"/>
  <c r="M1007" i="1" s="1"/>
  <c r="K739" i="1"/>
  <c r="J739" i="1"/>
  <c r="L739" i="1" s="1"/>
  <c r="M739" i="1" s="1"/>
  <c r="P760" i="1"/>
  <c r="O760" i="1"/>
  <c r="Q760" i="1" s="1"/>
  <c r="R760" i="1" s="1"/>
  <c r="K763" i="1"/>
  <c r="J763" i="1"/>
  <c r="L763" i="1" s="1"/>
  <c r="M763" i="1" s="1"/>
  <c r="F766" i="1"/>
  <c r="E766" i="1"/>
  <c r="G766" i="1" s="1"/>
  <c r="H766" i="1" s="1"/>
  <c r="P768" i="1"/>
  <c r="O768" i="1"/>
  <c r="Q768" i="1" s="1"/>
  <c r="R768" i="1" s="1"/>
  <c r="K771" i="1"/>
  <c r="J771" i="1"/>
  <c r="L771" i="1" s="1"/>
  <c r="M771" i="1" s="1"/>
  <c r="F774" i="1"/>
  <c r="E774" i="1"/>
  <c r="G774" i="1" s="1"/>
  <c r="H774" i="1" s="1"/>
  <c r="P776" i="1"/>
  <c r="O776" i="1"/>
  <c r="Q776" i="1" s="1"/>
  <c r="R776" i="1" s="1"/>
  <c r="K779" i="1"/>
  <c r="J779" i="1"/>
  <c r="L779" i="1" s="1"/>
  <c r="M779" i="1" s="1"/>
  <c r="F782" i="1"/>
  <c r="E782" i="1"/>
  <c r="G782" i="1" s="1"/>
  <c r="H782" i="1" s="1"/>
  <c r="P784" i="1"/>
  <c r="O784" i="1"/>
  <c r="Q784" i="1" s="1"/>
  <c r="R784" i="1" s="1"/>
  <c r="K787" i="1"/>
  <c r="J787" i="1"/>
  <c r="L787" i="1" s="1"/>
  <c r="M787" i="1" s="1"/>
  <c r="F790" i="1"/>
  <c r="E790" i="1"/>
  <c r="G790" i="1" s="1"/>
  <c r="H790" i="1" s="1"/>
  <c r="P792" i="1"/>
  <c r="O792" i="1"/>
  <c r="Q792" i="1" s="1"/>
  <c r="R792" i="1" s="1"/>
  <c r="K795" i="1"/>
  <c r="J795" i="1"/>
  <c r="L795" i="1" s="1"/>
  <c r="M795" i="1" s="1"/>
  <c r="F798" i="1"/>
  <c r="E798" i="1"/>
  <c r="G798" i="1" s="1"/>
  <c r="H798" i="1" s="1"/>
  <c r="P800" i="1"/>
  <c r="O800" i="1"/>
  <c r="Q800" i="1" s="1"/>
  <c r="R800" i="1" s="1"/>
  <c r="K803" i="1"/>
  <c r="J803" i="1"/>
  <c r="L803" i="1" s="1"/>
  <c r="M803" i="1" s="1"/>
  <c r="F806" i="1"/>
  <c r="E806" i="1"/>
  <c r="G806" i="1" s="1"/>
  <c r="H806" i="1" s="1"/>
  <c r="P808" i="1"/>
  <c r="O808" i="1"/>
  <c r="Q808" i="1" s="1"/>
  <c r="R808" i="1" s="1"/>
  <c r="K811" i="1"/>
  <c r="J811" i="1"/>
  <c r="L811" i="1" s="1"/>
  <c r="M811" i="1" s="1"/>
  <c r="F814" i="1"/>
  <c r="E814" i="1"/>
  <c r="G814" i="1" s="1"/>
  <c r="H814" i="1" s="1"/>
  <c r="P816" i="1"/>
  <c r="O816" i="1"/>
  <c r="Q816" i="1" s="1"/>
  <c r="R816" i="1" s="1"/>
  <c r="K819" i="1"/>
  <c r="J819" i="1"/>
  <c r="L819" i="1" s="1"/>
  <c r="M819" i="1" s="1"/>
  <c r="J822" i="1"/>
  <c r="L822" i="1" s="1"/>
  <c r="M822" i="1" s="1"/>
  <c r="O854" i="1"/>
  <c r="Q854" i="1" s="1"/>
  <c r="R854" i="1" s="1"/>
  <c r="P870" i="1"/>
  <c r="O870" i="1"/>
  <c r="Q870" i="1" s="1"/>
  <c r="R870" i="1" s="1"/>
  <c r="F883" i="1"/>
  <c r="E883" i="1"/>
  <c r="G883" i="1" s="1"/>
  <c r="H883" i="1" s="1"/>
  <c r="E647" i="1"/>
  <c r="G647" i="1" s="1"/>
  <c r="H647" i="1" s="1"/>
  <c r="O649" i="1"/>
  <c r="Q649" i="1" s="1"/>
  <c r="R649" i="1" s="1"/>
  <c r="J652" i="1"/>
  <c r="L652" i="1" s="1"/>
  <c r="M652" i="1" s="1"/>
  <c r="E655" i="1"/>
  <c r="G655" i="1" s="1"/>
  <c r="H655" i="1" s="1"/>
  <c r="O657" i="1"/>
  <c r="Q657" i="1" s="1"/>
  <c r="R657" i="1" s="1"/>
  <c r="J660" i="1"/>
  <c r="L660" i="1" s="1"/>
  <c r="M660" i="1" s="1"/>
  <c r="E663" i="1"/>
  <c r="G663" i="1" s="1"/>
  <c r="H663" i="1" s="1"/>
  <c r="O665" i="1"/>
  <c r="Q665" i="1" s="1"/>
  <c r="R665" i="1" s="1"/>
  <c r="J668" i="1"/>
  <c r="L668" i="1" s="1"/>
  <c r="M668" i="1" s="1"/>
  <c r="E671" i="1"/>
  <c r="G671" i="1" s="1"/>
  <c r="H671" i="1" s="1"/>
  <c r="O673" i="1"/>
  <c r="Q673" i="1" s="1"/>
  <c r="R673" i="1" s="1"/>
  <c r="J676" i="1"/>
  <c r="L676" i="1" s="1"/>
  <c r="M676" i="1" s="1"/>
  <c r="E679" i="1"/>
  <c r="G679" i="1" s="1"/>
  <c r="H679" i="1" s="1"/>
  <c r="O681" i="1"/>
  <c r="Q681" i="1" s="1"/>
  <c r="R681" i="1" s="1"/>
  <c r="J684" i="1"/>
  <c r="L684" i="1" s="1"/>
  <c r="M684" i="1" s="1"/>
  <c r="E687" i="1"/>
  <c r="G687" i="1" s="1"/>
  <c r="H687" i="1" s="1"/>
  <c r="O689" i="1"/>
  <c r="Q689" i="1" s="1"/>
  <c r="R689" i="1" s="1"/>
  <c r="J692" i="1"/>
  <c r="L692" i="1" s="1"/>
  <c r="M692" i="1" s="1"/>
  <c r="E695" i="1"/>
  <c r="G695" i="1" s="1"/>
  <c r="H695" i="1" s="1"/>
  <c r="O697" i="1"/>
  <c r="Q697" i="1" s="1"/>
  <c r="R697" i="1" s="1"/>
  <c r="J700" i="1"/>
  <c r="L700" i="1" s="1"/>
  <c r="M700" i="1" s="1"/>
  <c r="E703" i="1"/>
  <c r="G703" i="1" s="1"/>
  <c r="H703" i="1" s="1"/>
  <c r="O705" i="1"/>
  <c r="Q705" i="1" s="1"/>
  <c r="R705" i="1" s="1"/>
  <c r="J708" i="1"/>
  <c r="L708" i="1" s="1"/>
  <c r="M708" i="1" s="1"/>
  <c r="E711" i="1"/>
  <c r="G711" i="1" s="1"/>
  <c r="H711" i="1" s="1"/>
  <c r="O713" i="1"/>
  <c r="Q713" i="1" s="1"/>
  <c r="R713" i="1" s="1"/>
  <c r="J716" i="1"/>
  <c r="L716" i="1" s="1"/>
  <c r="M716" i="1" s="1"/>
  <c r="E719" i="1"/>
  <c r="G719" i="1" s="1"/>
  <c r="H719" i="1" s="1"/>
  <c r="O721" i="1"/>
  <c r="Q721" i="1" s="1"/>
  <c r="R721" i="1" s="1"/>
  <c r="J724" i="1"/>
  <c r="L724" i="1" s="1"/>
  <c r="M724" i="1" s="1"/>
  <c r="J733" i="1"/>
  <c r="L733" i="1" s="1"/>
  <c r="M733" i="1" s="1"/>
  <c r="K736" i="1"/>
  <c r="O746" i="1"/>
  <c r="Q746" i="1" s="1"/>
  <c r="R746" i="1" s="1"/>
  <c r="J748" i="1"/>
  <c r="L748" i="1" s="1"/>
  <c r="M748" i="1" s="1"/>
  <c r="F750" i="1"/>
  <c r="E750" i="1"/>
  <c r="G750" i="1" s="1"/>
  <c r="H750" i="1" s="1"/>
  <c r="J757" i="1"/>
  <c r="L757" i="1" s="1"/>
  <c r="M757" i="1" s="1"/>
  <c r="E759" i="1"/>
  <c r="G759" i="1" s="1"/>
  <c r="H759" i="1" s="1"/>
  <c r="O761" i="1"/>
  <c r="Q761" i="1" s="1"/>
  <c r="R761" i="1" s="1"/>
  <c r="J764" i="1"/>
  <c r="L764" i="1" s="1"/>
  <c r="M764" i="1" s="1"/>
  <c r="E767" i="1"/>
  <c r="G767" i="1" s="1"/>
  <c r="H767" i="1" s="1"/>
  <c r="O769" i="1"/>
  <c r="Q769" i="1" s="1"/>
  <c r="R769" i="1" s="1"/>
  <c r="J772" i="1"/>
  <c r="L772" i="1" s="1"/>
  <c r="M772" i="1" s="1"/>
  <c r="E775" i="1"/>
  <c r="G775" i="1" s="1"/>
  <c r="H775" i="1" s="1"/>
  <c r="O777" i="1"/>
  <c r="Q777" i="1" s="1"/>
  <c r="R777" i="1" s="1"/>
  <c r="J780" i="1"/>
  <c r="L780" i="1" s="1"/>
  <c r="M780" i="1" s="1"/>
  <c r="E783" i="1"/>
  <c r="G783" i="1" s="1"/>
  <c r="H783" i="1" s="1"/>
  <c r="O785" i="1"/>
  <c r="Q785" i="1" s="1"/>
  <c r="R785" i="1" s="1"/>
  <c r="J788" i="1"/>
  <c r="L788" i="1" s="1"/>
  <c r="M788" i="1" s="1"/>
  <c r="E791" i="1"/>
  <c r="G791" i="1" s="1"/>
  <c r="H791" i="1" s="1"/>
  <c r="O793" i="1"/>
  <c r="Q793" i="1" s="1"/>
  <c r="R793" i="1" s="1"/>
  <c r="J796" i="1"/>
  <c r="L796" i="1" s="1"/>
  <c r="M796" i="1" s="1"/>
  <c r="E799" i="1"/>
  <c r="G799" i="1" s="1"/>
  <c r="H799" i="1" s="1"/>
  <c r="O801" i="1"/>
  <c r="Q801" i="1" s="1"/>
  <c r="R801" i="1" s="1"/>
  <c r="J804" i="1"/>
  <c r="L804" i="1" s="1"/>
  <c r="M804" i="1" s="1"/>
  <c r="E807" i="1"/>
  <c r="G807" i="1" s="1"/>
  <c r="H807" i="1" s="1"/>
  <c r="O809" i="1"/>
  <c r="Q809" i="1" s="1"/>
  <c r="R809" i="1" s="1"/>
  <c r="J812" i="1"/>
  <c r="L812" i="1" s="1"/>
  <c r="M812" i="1" s="1"/>
  <c r="E815" i="1"/>
  <c r="G815" i="1" s="1"/>
  <c r="H815" i="1" s="1"/>
  <c r="O817" i="1"/>
  <c r="Q817" i="1" s="1"/>
  <c r="R817" i="1" s="1"/>
  <c r="J820" i="1"/>
  <c r="L820" i="1" s="1"/>
  <c r="M820" i="1" s="1"/>
  <c r="O827" i="1"/>
  <c r="Q827" i="1" s="1"/>
  <c r="R827" i="1" s="1"/>
  <c r="F833" i="1"/>
  <c r="E833" i="1"/>
  <c r="G833" i="1" s="1"/>
  <c r="H833" i="1" s="1"/>
  <c r="P853" i="1"/>
  <c r="E727" i="1"/>
  <c r="G727" i="1" s="1"/>
  <c r="H727" i="1" s="1"/>
  <c r="K728" i="1"/>
  <c r="K731" i="1"/>
  <c r="J731" i="1"/>
  <c r="L731" i="1" s="1"/>
  <c r="M731" i="1" s="1"/>
  <c r="O821" i="1"/>
  <c r="Q821" i="1" s="1"/>
  <c r="R821" i="1" s="1"/>
  <c r="P821" i="1"/>
  <c r="K881" i="1"/>
  <c r="J881" i="1"/>
  <c r="L881" i="1" s="1"/>
  <c r="M881" i="1" s="1"/>
  <c r="P893" i="1"/>
  <c r="O893" i="1"/>
  <c r="Q893" i="1" s="1"/>
  <c r="R893" i="1" s="1"/>
  <c r="F824" i="1"/>
  <c r="E824" i="1"/>
  <c r="G824" i="1" s="1"/>
  <c r="H824" i="1" s="1"/>
  <c r="K829" i="1"/>
  <c r="J829" i="1"/>
  <c r="L829" i="1" s="1"/>
  <c r="M829" i="1" s="1"/>
  <c r="K846" i="1"/>
  <c r="J846" i="1"/>
  <c r="L846" i="1" s="1"/>
  <c r="M846" i="1" s="1"/>
  <c r="K864" i="1"/>
  <c r="J864" i="1"/>
  <c r="L864" i="1" s="1"/>
  <c r="M864" i="1" s="1"/>
  <c r="P843" i="1"/>
  <c r="O843" i="1"/>
  <c r="Q843" i="1" s="1"/>
  <c r="R843" i="1" s="1"/>
  <c r="F919" i="1"/>
  <c r="E919" i="1"/>
  <c r="G919" i="1" s="1"/>
  <c r="H919" i="1" s="1"/>
  <c r="F926" i="1"/>
  <c r="E926" i="1"/>
  <c r="G926" i="1" s="1"/>
  <c r="H926" i="1" s="1"/>
  <c r="P980" i="1"/>
  <c r="O980" i="1"/>
  <c r="Q980" i="1" s="1"/>
  <c r="R980" i="1" s="1"/>
  <c r="F841" i="1"/>
  <c r="E841" i="1"/>
  <c r="G841" i="1" s="1"/>
  <c r="H841" i="1" s="1"/>
  <c r="F857" i="1"/>
  <c r="E857" i="1"/>
  <c r="G857" i="1" s="1"/>
  <c r="H857" i="1" s="1"/>
  <c r="P859" i="1"/>
  <c r="O859" i="1"/>
  <c r="Q859" i="1" s="1"/>
  <c r="R859" i="1" s="1"/>
  <c r="P869" i="1"/>
  <c r="O869" i="1"/>
  <c r="Q869" i="1" s="1"/>
  <c r="R869" i="1" s="1"/>
  <c r="F875" i="1"/>
  <c r="E875" i="1"/>
  <c r="G875" i="1" s="1"/>
  <c r="H875" i="1" s="1"/>
  <c r="K880" i="1"/>
  <c r="J880" i="1"/>
  <c r="L880" i="1" s="1"/>
  <c r="M880" i="1" s="1"/>
  <c r="P885" i="1"/>
  <c r="O885" i="1"/>
  <c r="Q885" i="1" s="1"/>
  <c r="R885" i="1" s="1"/>
  <c r="F891" i="1"/>
  <c r="E891" i="1"/>
  <c r="G891" i="1" s="1"/>
  <c r="H891" i="1" s="1"/>
  <c r="K896" i="1"/>
  <c r="J896" i="1"/>
  <c r="L896" i="1" s="1"/>
  <c r="M896" i="1" s="1"/>
  <c r="P901" i="1"/>
  <c r="O901" i="1"/>
  <c r="Q901" i="1" s="1"/>
  <c r="R901" i="1" s="1"/>
  <c r="F907" i="1"/>
  <c r="E907" i="1"/>
  <c r="G907" i="1" s="1"/>
  <c r="H907" i="1" s="1"/>
  <c r="J760" i="1"/>
  <c r="L760" i="1" s="1"/>
  <c r="M760" i="1" s="1"/>
  <c r="E763" i="1"/>
  <c r="G763" i="1" s="1"/>
  <c r="H763" i="1" s="1"/>
  <c r="O765" i="1"/>
  <c r="Q765" i="1" s="1"/>
  <c r="R765" i="1" s="1"/>
  <c r="J768" i="1"/>
  <c r="L768" i="1" s="1"/>
  <c r="M768" i="1" s="1"/>
  <c r="E771" i="1"/>
  <c r="G771" i="1" s="1"/>
  <c r="H771" i="1" s="1"/>
  <c r="O773" i="1"/>
  <c r="Q773" i="1" s="1"/>
  <c r="R773" i="1" s="1"/>
  <c r="J776" i="1"/>
  <c r="L776" i="1" s="1"/>
  <c r="M776" i="1" s="1"/>
  <c r="E779" i="1"/>
  <c r="G779" i="1" s="1"/>
  <c r="H779" i="1" s="1"/>
  <c r="O781" i="1"/>
  <c r="Q781" i="1" s="1"/>
  <c r="R781" i="1" s="1"/>
  <c r="J784" i="1"/>
  <c r="L784" i="1" s="1"/>
  <c r="M784" i="1" s="1"/>
  <c r="E787" i="1"/>
  <c r="G787" i="1" s="1"/>
  <c r="H787" i="1" s="1"/>
  <c r="O789" i="1"/>
  <c r="Q789" i="1" s="1"/>
  <c r="R789" i="1" s="1"/>
  <c r="J792" i="1"/>
  <c r="L792" i="1" s="1"/>
  <c r="M792" i="1" s="1"/>
  <c r="E795" i="1"/>
  <c r="G795" i="1" s="1"/>
  <c r="H795" i="1" s="1"/>
  <c r="O797" i="1"/>
  <c r="Q797" i="1" s="1"/>
  <c r="R797" i="1" s="1"/>
  <c r="J800" i="1"/>
  <c r="L800" i="1" s="1"/>
  <c r="M800" i="1" s="1"/>
  <c r="E803" i="1"/>
  <c r="G803" i="1" s="1"/>
  <c r="H803" i="1" s="1"/>
  <c r="O805" i="1"/>
  <c r="Q805" i="1" s="1"/>
  <c r="R805" i="1" s="1"/>
  <c r="J808" i="1"/>
  <c r="L808" i="1" s="1"/>
  <c r="M808" i="1" s="1"/>
  <c r="E811" i="1"/>
  <c r="G811" i="1" s="1"/>
  <c r="H811" i="1" s="1"/>
  <c r="O813" i="1"/>
  <c r="Q813" i="1" s="1"/>
  <c r="R813" i="1" s="1"/>
  <c r="J816" i="1"/>
  <c r="L816" i="1" s="1"/>
  <c r="M816" i="1" s="1"/>
  <c r="E819" i="1"/>
  <c r="G819" i="1" s="1"/>
  <c r="H819" i="1" s="1"/>
  <c r="E825" i="1"/>
  <c r="G825" i="1" s="1"/>
  <c r="H825" i="1" s="1"/>
  <c r="J830" i="1"/>
  <c r="L830" i="1" s="1"/>
  <c r="M830" i="1" s="1"/>
  <c r="K838" i="1"/>
  <c r="J838" i="1"/>
  <c r="L838" i="1" s="1"/>
  <c r="M838" i="1" s="1"/>
  <c r="E844" i="1"/>
  <c r="G844" i="1" s="1"/>
  <c r="H844" i="1" s="1"/>
  <c r="P845" i="1"/>
  <c r="P861" i="1"/>
  <c r="O861" i="1"/>
  <c r="Q861" i="1" s="1"/>
  <c r="R861" i="1" s="1"/>
  <c r="K912" i="1"/>
  <c r="J912" i="1"/>
  <c r="L912" i="1" s="1"/>
  <c r="M912" i="1" s="1"/>
  <c r="O919" i="1"/>
  <c r="Q919" i="1" s="1"/>
  <c r="R919" i="1" s="1"/>
  <c r="P919" i="1"/>
  <c r="F922" i="1"/>
  <c r="E922" i="1"/>
  <c r="G922" i="1" s="1"/>
  <c r="H922" i="1" s="1"/>
  <c r="K821" i="1"/>
  <c r="J821" i="1"/>
  <c r="L821" i="1" s="1"/>
  <c r="M821" i="1" s="1"/>
  <c r="P826" i="1"/>
  <c r="O826" i="1"/>
  <c r="Q826" i="1" s="1"/>
  <c r="R826" i="1" s="1"/>
  <c r="F832" i="1"/>
  <c r="E832" i="1"/>
  <c r="G832" i="1" s="1"/>
  <c r="H832" i="1" s="1"/>
  <c r="P835" i="1"/>
  <c r="O835" i="1"/>
  <c r="Q835" i="1" s="1"/>
  <c r="R835" i="1" s="1"/>
  <c r="K854" i="1"/>
  <c r="J854" i="1"/>
  <c r="L854" i="1" s="1"/>
  <c r="M854" i="1" s="1"/>
  <c r="K935" i="1"/>
  <c r="J935" i="1"/>
  <c r="L935" i="1" s="1"/>
  <c r="M935" i="1" s="1"/>
  <c r="F938" i="1"/>
  <c r="E938" i="1"/>
  <c r="G938" i="1" s="1"/>
  <c r="H938" i="1" s="1"/>
  <c r="P940" i="1"/>
  <c r="O940" i="1"/>
  <c r="Q940" i="1" s="1"/>
  <c r="R940" i="1" s="1"/>
  <c r="K999" i="1"/>
  <c r="J999" i="1"/>
  <c r="L999" i="1" s="1"/>
  <c r="M999" i="1" s="1"/>
  <c r="K1023" i="1"/>
  <c r="J1023" i="1"/>
  <c r="L1023" i="1" s="1"/>
  <c r="M1023" i="1" s="1"/>
  <c r="K1032" i="1"/>
  <c r="J1032" i="1"/>
  <c r="L1032" i="1" s="1"/>
  <c r="M1032" i="1" s="1"/>
  <c r="K927" i="1"/>
  <c r="J927" i="1"/>
  <c r="L927" i="1" s="1"/>
  <c r="M927" i="1" s="1"/>
  <c r="K931" i="1"/>
  <c r="J931" i="1"/>
  <c r="L931" i="1" s="1"/>
  <c r="M931" i="1" s="1"/>
  <c r="K943" i="1"/>
  <c r="J943" i="1"/>
  <c r="L943" i="1" s="1"/>
  <c r="M943" i="1" s="1"/>
  <c r="F946" i="1"/>
  <c r="E946" i="1"/>
  <c r="G946" i="1" s="1"/>
  <c r="H946" i="1" s="1"/>
  <c r="P948" i="1"/>
  <c r="O948" i="1"/>
  <c r="Q948" i="1" s="1"/>
  <c r="R948" i="1" s="1"/>
  <c r="K951" i="1"/>
  <c r="J951" i="1"/>
  <c r="L951" i="1" s="1"/>
  <c r="M951" i="1" s="1"/>
  <c r="F954" i="1"/>
  <c r="E954" i="1"/>
  <c r="G954" i="1" s="1"/>
  <c r="H954" i="1" s="1"/>
  <c r="P956" i="1"/>
  <c r="O956" i="1"/>
  <c r="Q956" i="1" s="1"/>
  <c r="R956" i="1" s="1"/>
  <c r="K991" i="1"/>
  <c r="J991" i="1"/>
  <c r="L991" i="1" s="1"/>
  <c r="M991" i="1" s="1"/>
  <c r="F1010" i="1"/>
  <c r="E1010" i="1"/>
  <c r="G1010" i="1" s="1"/>
  <c r="H1010" i="1" s="1"/>
  <c r="F1018" i="1"/>
  <c r="E1018" i="1"/>
  <c r="G1018" i="1" s="1"/>
  <c r="H1018" i="1" s="1"/>
  <c r="J862" i="1"/>
  <c r="L862" i="1" s="1"/>
  <c r="M862" i="1" s="1"/>
  <c r="E865" i="1"/>
  <c r="G865" i="1" s="1"/>
  <c r="H865" i="1" s="1"/>
  <c r="O867" i="1"/>
  <c r="Q867" i="1" s="1"/>
  <c r="R867" i="1" s="1"/>
  <c r="J870" i="1"/>
  <c r="L870" i="1" s="1"/>
  <c r="M870" i="1" s="1"/>
  <c r="E873" i="1"/>
  <c r="G873" i="1" s="1"/>
  <c r="H873" i="1" s="1"/>
  <c r="O875" i="1"/>
  <c r="Q875" i="1" s="1"/>
  <c r="R875" i="1" s="1"/>
  <c r="J878" i="1"/>
  <c r="L878" i="1" s="1"/>
  <c r="M878" i="1" s="1"/>
  <c r="E881" i="1"/>
  <c r="G881" i="1" s="1"/>
  <c r="H881" i="1" s="1"/>
  <c r="O883" i="1"/>
  <c r="Q883" i="1" s="1"/>
  <c r="R883" i="1" s="1"/>
  <c r="J886" i="1"/>
  <c r="L886" i="1" s="1"/>
  <c r="M886" i="1" s="1"/>
  <c r="E889" i="1"/>
  <c r="G889" i="1" s="1"/>
  <c r="H889" i="1" s="1"/>
  <c r="O891" i="1"/>
  <c r="Q891" i="1" s="1"/>
  <c r="R891" i="1" s="1"/>
  <c r="J894" i="1"/>
  <c r="L894" i="1" s="1"/>
  <c r="M894" i="1" s="1"/>
  <c r="E897" i="1"/>
  <c r="G897" i="1" s="1"/>
  <c r="H897" i="1" s="1"/>
  <c r="O899" i="1"/>
  <c r="Q899" i="1" s="1"/>
  <c r="R899" i="1" s="1"/>
  <c r="J902" i="1"/>
  <c r="L902" i="1" s="1"/>
  <c r="M902" i="1" s="1"/>
  <c r="E905" i="1"/>
  <c r="G905" i="1" s="1"/>
  <c r="H905" i="1" s="1"/>
  <c r="O907" i="1"/>
  <c r="Q907" i="1" s="1"/>
  <c r="R907" i="1" s="1"/>
  <c r="J910" i="1"/>
  <c r="L910" i="1" s="1"/>
  <c r="M910" i="1" s="1"/>
  <c r="E913" i="1"/>
  <c r="G913" i="1" s="1"/>
  <c r="H913" i="1" s="1"/>
  <c r="O915" i="1"/>
  <c r="Q915" i="1" s="1"/>
  <c r="R915" i="1" s="1"/>
  <c r="O920" i="1"/>
  <c r="Q920" i="1" s="1"/>
  <c r="R920" i="1" s="1"/>
  <c r="K922" i="1"/>
  <c r="J922" i="1"/>
  <c r="L922" i="1" s="1"/>
  <c r="M922" i="1" s="1"/>
  <c r="K923" i="1"/>
  <c r="J923" i="1"/>
  <c r="L923" i="1" s="1"/>
  <c r="M923" i="1" s="1"/>
  <c r="J932" i="1"/>
  <c r="L932" i="1" s="1"/>
  <c r="M932" i="1" s="1"/>
  <c r="K959" i="1"/>
  <c r="J959" i="1"/>
  <c r="L959" i="1" s="1"/>
  <c r="M959" i="1" s="1"/>
  <c r="F962" i="1"/>
  <c r="E962" i="1"/>
  <c r="G962" i="1" s="1"/>
  <c r="H962" i="1" s="1"/>
  <c r="P964" i="1"/>
  <c r="O964" i="1"/>
  <c r="Q964" i="1" s="1"/>
  <c r="R964" i="1" s="1"/>
  <c r="K983" i="1"/>
  <c r="J983" i="1"/>
  <c r="L983" i="1" s="1"/>
  <c r="M983" i="1" s="1"/>
  <c r="F1002" i="1"/>
  <c r="E1002" i="1"/>
  <c r="G1002" i="1" s="1"/>
  <c r="H1002" i="1" s="1"/>
  <c r="O834" i="1"/>
  <c r="Q834" i="1" s="1"/>
  <c r="R834" i="1" s="1"/>
  <c r="J837" i="1"/>
  <c r="L837" i="1" s="1"/>
  <c r="M837" i="1" s="1"/>
  <c r="E840" i="1"/>
  <c r="G840" i="1" s="1"/>
  <c r="H840" i="1" s="1"/>
  <c r="O842" i="1"/>
  <c r="Q842" i="1" s="1"/>
  <c r="R842" i="1" s="1"/>
  <c r="J845" i="1"/>
  <c r="L845" i="1" s="1"/>
  <c r="M845" i="1" s="1"/>
  <c r="E848" i="1"/>
  <c r="G848" i="1" s="1"/>
  <c r="H848" i="1" s="1"/>
  <c r="O850" i="1"/>
  <c r="Q850" i="1" s="1"/>
  <c r="R850" i="1" s="1"/>
  <c r="J853" i="1"/>
  <c r="L853" i="1" s="1"/>
  <c r="M853" i="1" s="1"/>
  <c r="E856" i="1"/>
  <c r="G856" i="1" s="1"/>
  <c r="H856" i="1" s="1"/>
  <c r="O858" i="1"/>
  <c r="Q858" i="1" s="1"/>
  <c r="R858" i="1" s="1"/>
  <c r="J861" i="1"/>
  <c r="L861" i="1" s="1"/>
  <c r="M861" i="1" s="1"/>
  <c r="E864" i="1"/>
  <c r="G864" i="1" s="1"/>
  <c r="H864" i="1" s="1"/>
  <c r="O866" i="1"/>
  <c r="Q866" i="1" s="1"/>
  <c r="R866" i="1" s="1"/>
  <c r="J869" i="1"/>
  <c r="L869" i="1" s="1"/>
  <c r="M869" i="1" s="1"/>
  <c r="E872" i="1"/>
  <c r="G872" i="1" s="1"/>
  <c r="H872" i="1" s="1"/>
  <c r="O874" i="1"/>
  <c r="Q874" i="1" s="1"/>
  <c r="R874" i="1" s="1"/>
  <c r="J877" i="1"/>
  <c r="L877" i="1" s="1"/>
  <c r="M877" i="1" s="1"/>
  <c r="E880" i="1"/>
  <c r="G880" i="1" s="1"/>
  <c r="H880" i="1" s="1"/>
  <c r="O882" i="1"/>
  <c r="Q882" i="1" s="1"/>
  <c r="R882" i="1" s="1"/>
  <c r="J885" i="1"/>
  <c r="L885" i="1" s="1"/>
  <c r="M885" i="1" s="1"/>
  <c r="E888" i="1"/>
  <c r="G888" i="1" s="1"/>
  <c r="H888" i="1" s="1"/>
  <c r="O890" i="1"/>
  <c r="Q890" i="1" s="1"/>
  <c r="R890" i="1" s="1"/>
  <c r="J893" i="1"/>
  <c r="L893" i="1" s="1"/>
  <c r="M893" i="1" s="1"/>
  <c r="E896" i="1"/>
  <c r="G896" i="1" s="1"/>
  <c r="H896" i="1" s="1"/>
  <c r="O898" i="1"/>
  <c r="Q898" i="1" s="1"/>
  <c r="R898" i="1" s="1"/>
  <c r="J901" i="1"/>
  <c r="L901" i="1" s="1"/>
  <c r="M901" i="1" s="1"/>
  <c r="E904" i="1"/>
  <c r="G904" i="1" s="1"/>
  <c r="H904" i="1" s="1"/>
  <c r="O906" i="1"/>
  <c r="Q906" i="1" s="1"/>
  <c r="R906" i="1" s="1"/>
  <c r="J909" i="1"/>
  <c r="L909" i="1" s="1"/>
  <c r="M909" i="1" s="1"/>
  <c r="E912" i="1"/>
  <c r="G912" i="1" s="1"/>
  <c r="H912" i="1" s="1"/>
  <c r="O914" i="1"/>
  <c r="Q914" i="1" s="1"/>
  <c r="R914" i="1" s="1"/>
  <c r="J917" i="1"/>
  <c r="L917" i="1" s="1"/>
  <c r="M917" i="1" s="1"/>
  <c r="J924" i="1"/>
  <c r="L924" i="1" s="1"/>
  <c r="M924" i="1" s="1"/>
  <c r="P932" i="1"/>
  <c r="O932" i="1"/>
  <c r="Q932" i="1" s="1"/>
  <c r="R932" i="1" s="1"/>
  <c r="K967" i="1"/>
  <c r="J967" i="1"/>
  <c r="L967" i="1" s="1"/>
  <c r="M967" i="1" s="1"/>
  <c r="F970" i="1"/>
  <c r="E970" i="1"/>
  <c r="G970" i="1" s="1"/>
  <c r="H970" i="1" s="1"/>
  <c r="P972" i="1"/>
  <c r="O972" i="1"/>
  <c r="Q972" i="1" s="1"/>
  <c r="R972" i="1" s="1"/>
  <c r="K975" i="1"/>
  <c r="J975" i="1"/>
  <c r="L975" i="1" s="1"/>
  <c r="M975" i="1" s="1"/>
  <c r="F994" i="1"/>
  <c r="E994" i="1"/>
  <c r="G994" i="1" s="1"/>
  <c r="H994" i="1" s="1"/>
  <c r="P1012" i="1"/>
  <c r="O1012" i="1"/>
  <c r="Q1012" i="1" s="1"/>
  <c r="R1012" i="1" s="1"/>
  <c r="J852" i="1"/>
  <c r="L852" i="1" s="1"/>
  <c r="M852" i="1" s="1"/>
  <c r="E855" i="1"/>
  <c r="G855" i="1" s="1"/>
  <c r="H855" i="1" s="1"/>
  <c r="K919" i="1"/>
  <c r="J919" i="1"/>
  <c r="L919" i="1" s="1"/>
  <c r="M919" i="1" s="1"/>
  <c r="P924" i="1"/>
  <c r="O924" i="1"/>
  <c r="Q924" i="1" s="1"/>
  <c r="R924" i="1" s="1"/>
  <c r="P928" i="1"/>
  <c r="O928" i="1"/>
  <c r="Q928" i="1" s="1"/>
  <c r="R928" i="1" s="1"/>
  <c r="F986" i="1"/>
  <c r="E986" i="1"/>
  <c r="G986" i="1" s="1"/>
  <c r="H986" i="1" s="1"/>
  <c r="P1004" i="1"/>
  <c r="O1004" i="1"/>
  <c r="Q1004" i="1" s="1"/>
  <c r="R1004" i="1" s="1"/>
  <c r="P1020" i="1"/>
  <c r="O1020" i="1"/>
  <c r="Q1020" i="1" s="1"/>
  <c r="R1020" i="1" s="1"/>
  <c r="F978" i="1"/>
  <c r="E978" i="1"/>
  <c r="G978" i="1" s="1"/>
  <c r="H978" i="1" s="1"/>
  <c r="P996" i="1"/>
  <c r="O996" i="1"/>
  <c r="Q996" i="1" s="1"/>
  <c r="R996" i="1" s="1"/>
  <c r="F930" i="1"/>
  <c r="E930" i="1"/>
  <c r="G930" i="1" s="1"/>
  <c r="H930" i="1" s="1"/>
  <c r="F934" i="1"/>
  <c r="E934" i="1"/>
  <c r="G934" i="1" s="1"/>
  <c r="H934" i="1" s="1"/>
  <c r="P988" i="1"/>
  <c r="O988" i="1"/>
  <c r="Q988" i="1" s="1"/>
  <c r="R988" i="1" s="1"/>
  <c r="K1015" i="1"/>
  <c r="J1015" i="1"/>
  <c r="L1015" i="1" s="1"/>
  <c r="M1015" i="1" s="1"/>
  <c r="K1035" i="1"/>
  <c r="J1035" i="1"/>
  <c r="L1035" i="1" s="1"/>
  <c r="M1035" i="1" s="1"/>
  <c r="P1029" i="1"/>
  <c r="O1029" i="1"/>
  <c r="Q1029" i="1" s="1"/>
  <c r="R1029" i="1" s="1"/>
  <c r="P1040" i="1"/>
  <c r="O1040" i="1"/>
  <c r="Q1040" i="1" s="1"/>
  <c r="R1040" i="1" s="1"/>
  <c r="K1059" i="1"/>
  <c r="J1059" i="1"/>
  <c r="L1059" i="1" s="1"/>
  <c r="M1059" i="1" s="1"/>
  <c r="K1067" i="1"/>
  <c r="J1067" i="1"/>
  <c r="L1067" i="1" s="1"/>
  <c r="M1067" i="1" s="1"/>
  <c r="K1075" i="1"/>
  <c r="J1075" i="1"/>
  <c r="L1075" i="1" s="1"/>
  <c r="M1075" i="1" s="1"/>
  <c r="P1080" i="1"/>
  <c r="O1080" i="1"/>
  <c r="Q1080" i="1" s="1"/>
  <c r="R1080" i="1" s="1"/>
  <c r="K1091" i="1"/>
  <c r="J1091" i="1"/>
  <c r="L1091" i="1" s="1"/>
  <c r="M1091" i="1" s="1"/>
  <c r="O1132" i="1"/>
  <c r="Q1132" i="1" s="1"/>
  <c r="R1132" i="1" s="1"/>
  <c r="P1132" i="1"/>
  <c r="P1032" i="1"/>
  <c r="O1032" i="1"/>
  <c r="Q1032" i="1" s="1"/>
  <c r="R1032" i="1" s="1"/>
  <c r="P1096" i="1"/>
  <c r="O1096" i="1"/>
  <c r="Q1096" i="1" s="1"/>
  <c r="R1096" i="1" s="1"/>
  <c r="F1102" i="1"/>
  <c r="E1102" i="1"/>
  <c r="G1102" i="1" s="1"/>
  <c r="H1102" i="1" s="1"/>
  <c r="K1107" i="1"/>
  <c r="J1107" i="1"/>
  <c r="L1107" i="1" s="1"/>
  <c r="M1107" i="1" s="1"/>
  <c r="P1112" i="1"/>
  <c r="O1112" i="1"/>
  <c r="Q1112" i="1" s="1"/>
  <c r="R1112" i="1" s="1"/>
  <c r="F1118" i="1"/>
  <c r="E1118" i="1"/>
  <c r="G1118" i="1" s="1"/>
  <c r="H1118" i="1" s="1"/>
  <c r="P1130" i="1"/>
  <c r="O1130" i="1"/>
  <c r="Q1130" i="1" s="1"/>
  <c r="R1130" i="1" s="1"/>
  <c r="F1030" i="1"/>
  <c r="E1030" i="1"/>
  <c r="G1030" i="1" s="1"/>
  <c r="H1030" i="1" s="1"/>
  <c r="P1048" i="1"/>
  <c r="O1048" i="1"/>
  <c r="Q1048" i="1" s="1"/>
  <c r="R1048" i="1" s="1"/>
  <c r="F1054" i="1"/>
  <c r="E1054" i="1"/>
  <c r="G1054" i="1" s="1"/>
  <c r="H1054" i="1" s="1"/>
  <c r="F1062" i="1"/>
  <c r="E1062" i="1"/>
  <c r="G1062" i="1" s="1"/>
  <c r="H1062" i="1" s="1"/>
  <c r="P1088" i="1"/>
  <c r="O1088" i="1"/>
  <c r="Q1088" i="1" s="1"/>
  <c r="R1088" i="1" s="1"/>
  <c r="K1123" i="1"/>
  <c r="J1123" i="1"/>
  <c r="L1123" i="1" s="1"/>
  <c r="M1123" i="1" s="1"/>
  <c r="P1138" i="1"/>
  <c r="O1138" i="1"/>
  <c r="Q1138" i="1" s="1"/>
  <c r="R1138" i="1" s="1"/>
  <c r="O937" i="1"/>
  <c r="Q937" i="1" s="1"/>
  <c r="R937" i="1" s="1"/>
  <c r="J940" i="1"/>
  <c r="L940" i="1" s="1"/>
  <c r="M940" i="1" s="1"/>
  <c r="O945" i="1"/>
  <c r="Q945" i="1" s="1"/>
  <c r="R945" i="1" s="1"/>
  <c r="J948" i="1"/>
  <c r="L948" i="1" s="1"/>
  <c r="M948" i="1" s="1"/>
  <c r="E951" i="1"/>
  <c r="G951" i="1" s="1"/>
  <c r="H951" i="1" s="1"/>
  <c r="O953" i="1"/>
  <c r="Q953" i="1" s="1"/>
  <c r="R953" i="1" s="1"/>
  <c r="J956" i="1"/>
  <c r="L956" i="1" s="1"/>
  <c r="M956" i="1" s="1"/>
  <c r="O961" i="1"/>
  <c r="Q961" i="1" s="1"/>
  <c r="R961" i="1" s="1"/>
  <c r="J964" i="1"/>
  <c r="L964" i="1" s="1"/>
  <c r="M964" i="1" s="1"/>
  <c r="O969" i="1"/>
  <c r="Q969" i="1" s="1"/>
  <c r="R969" i="1" s="1"/>
  <c r="J972" i="1"/>
  <c r="L972" i="1" s="1"/>
  <c r="M972" i="1" s="1"/>
  <c r="E975" i="1"/>
  <c r="G975" i="1" s="1"/>
  <c r="H975" i="1" s="1"/>
  <c r="O977" i="1"/>
  <c r="Q977" i="1" s="1"/>
  <c r="R977" i="1" s="1"/>
  <c r="J980" i="1"/>
  <c r="L980" i="1" s="1"/>
  <c r="M980" i="1" s="1"/>
  <c r="O985" i="1"/>
  <c r="Q985" i="1" s="1"/>
  <c r="R985" i="1" s="1"/>
  <c r="J988" i="1"/>
  <c r="L988" i="1" s="1"/>
  <c r="M988" i="1" s="1"/>
  <c r="O993" i="1"/>
  <c r="Q993" i="1" s="1"/>
  <c r="R993" i="1" s="1"/>
  <c r="J996" i="1"/>
  <c r="L996" i="1" s="1"/>
  <c r="M996" i="1" s="1"/>
  <c r="O1001" i="1"/>
  <c r="Q1001" i="1" s="1"/>
  <c r="R1001" i="1" s="1"/>
  <c r="J1004" i="1"/>
  <c r="L1004" i="1" s="1"/>
  <c r="M1004" i="1" s="1"/>
  <c r="O1009" i="1"/>
  <c r="Q1009" i="1" s="1"/>
  <c r="R1009" i="1" s="1"/>
  <c r="J1012" i="1"/>
  <c r="L1012" i="1" s="1"/>
  <c r="M1012" i="1" s="1"/>
  <c r="E1031" i="1"/>
  <c r="G1031" i="1" s="1"/>
  <c r="H1031" i="1" s="1"/>
  <c r="F1070" i="1"/>
  <c r="E1070" i="1"/>
  <c r="G1070" i="1" s="1"/>
  <c r="H1070" i="1" s="1"/>
  <c r="F1078" i="1"/>
  <c r="E1078" i="1"/>
  <c r="G1078" i="1" s="1"/>
  <c r="H1078" i="1" s="1"/>
  <c r="K1154" i="1"/>
  <c r="J1154" i="1"/>
  <c r="L1154" i="1" s="1"/>
  <c r="M1154" i="1" s="1"/>
  <c r="O936" i="1"/>
  <c r="Q936" i="1" s="1"/>
  <c r="R936" i="1" s="1"/>
  <c r="J939" i="1"/>
  <c r="L939" i="1" s="1"/>
  <c r="M939" i="1" s="1"/>
  <c r="E942" i="1"/>
  <c r="G942" i="1" s="1"/>
  <c r="H942" i="1" s="1"/>
  <c r="O944" i="1"/>
  <c r="Q944" i="1" s="1"/>
  <c r="R944" i="1" s="1"/>
  <c r="J947" i="1"/>
  <c r="L947" i="1" s="1"/>
  <c r="M947" i="1" s="1"/>
  <c r="E950" i="1"/>
  <c r="G950" i="1" s="1"/>
  <c r="H950" i="1" s="1"/>
  <c r="O952" i="1"/>
  <c r="Q952" i="1" s="1"/>
  <c r="R952" i="1" s="1"/>
  <c r="J955" i="1"/>
  <c r="L955" i="1" s="1"/>
  <c r="M955" i="1" s="1"/>
  <c r="E958" i="1"/>
  <c r="G958" i="1" s="1"/>
  <c r="H958" i="1" s="1"/>
  <c r="O960" i="1"/>
  <c r="Q960" i="1" s="1"/>
  <c r="R960" i="1" s="1"/>
  <c r="J963" i="1"/>
  <c r="L963" i="1" s="1"/>
  <c r="M963" i="1" s="1"/>
  <c r="E966" i="1"/>
  <c r="G966" i="1" s="1"/>
  <c r="H966" i="1" s="1"/>
  <c r="O968" i="1"/>
  <c r="Q968" i="1" s="1"/>
  <c r="R968" i="1" s="1"/>
  <c r="J971" i="1"/>
  <c r="L971" i="1" s="1"/>
  <c r="M971" i="1" s="1"/>
  <c r="E974" i="1"/>
  <c r="G974" i="1" s="1"/>
  <c r="H974" i="1" s="1"/>
  <c r="O976" i="1"/>
  <c r="Q976" i="1" s="1"/>
  <c r="R976" i="1" s="1"/>
  <c r="J979" i="1"/>
  <c r="L979" i="1" s="1"/>
  <c r="M979" i="1" s="1"/>
  <c r="E982" i="1"/>
  <c r="G982" i="1" s="1"/>
  <c r="H982" i="1" s="1"/>
  <c r="O984" i="1"/>
  <c r="Q984" i="1" s="1"/>
  <c r="R984" i="1" s="1"/>
  <c r="J987" i="1"/>
  <c r="L987" i="1" s="1"/>
  <c r="M987" i="1" s="1"/>
  <c r="E990" i="1"/>
  <c r="G990" i="1" s="1"/>
  <c r="H990" i="1" s="1"/>
  <c r="O992" i="1"/>
  <c r="Q992" i="1" s="1"/>
  <c r="R992" i="1" s="1"/>
  <c r="J995" i="1"/>
  <c r="L995" i="1" s="1"/>
  <c r="M995" i="1" s="1"/>
  <c r="E998" i="1"/>
  <c r="G998" i="1" s="1"/>
  <c r="H998" i="1" s="1"/>
  <c r="O1000" i="1"/>
  <c r="Q1000" i="1" s="1"/>
  <c r="R1000" i="1" s="1"/>
  <c r="J1003" i="1"/>
  <c r="L1003" i="1" s="1"/>
  <c r="M1003" i="1" s="1"/>
  <c r="E1006" i="1"/>
  <c r="G1006" i="1" s="1"/>
  <c r="H1006" i="1" s="1"/>
  <c r="O1008" i="1"/>
  <c r="Q1008" i="1" s="1"/>
  <c r="R1008" i="1" s="1"/>
  <c r="J1011" i="1"/>
  <c r="L1011" i="1" s="1"/>
  <c r="M1011" i="1" s="1"/>
  <c r="E1014" i="1"/>
  <c r="G1014" i="1" s="1"/>
  <c r="H1014" i="1" s="1"/>
  <c r="O1016" i="1"/>
  <c r="Q1016" i="1" s="1"/>
  <c r="R1016" i="1" s="1"/>
  <c r="J1019" i="1"/>
  <c r="L1019" i="1" s="1"/>
  <c r="M1019" i="1" s="1"/>
  <c r="E1022" i="1"/>
  <c r="G1022" i="1" s="1"/>
  <c r="H1022" i="1" s="1"/>
  <c r="O1024" i="1"/>
  <c r="Q1024" i="1" s="1"/>
  <c r="R1024" i="1" s="1"/>
  <c r="J1028" i="1"/>
  <c r="L1028" i="1" s="1"/>
  <c r="M1028" i="1" s="1"/>
  <c r="F1038" i="1"/>
  <c r="E1038" i="1"/>
  <c r="G1038" i="1" s="1"/>
  <c r="H1038" i="1" s="1"/>
  <c r="K1043" i="1"/>
  <c r="J1043" i="1"/>
  <c r="L1043" i="1" s="1"/>
  <c r="M1043" i="1" s="1"/>
  <c r="F1086" i="1"/>
  <c r="E1086" i="1"/>
  <c r="G1086" i="1" s="1"/>
  <c r="H1086" i="1" s="1"/>
  <c r="E925" i="1"/>
  <c r="G925" i="1" s="1"/>
  <c r="H925" i="1" s="1"/>
  <c r="O927" i="1"/>
  <c r="Q927" i="1" s="1"/>
  <c r="R927" i="1" s="1"/>
  <c r="J930" i="1"/>
  <c r="L930" i="1" s="1"/>
  <c r="M930" i="1" s="1"/>
  <c r="E933" i="1"/>
  <c r="G933" i="1" s="1"/>
  <c r="H933" i="1" s="1"/>
  <c r="O935" i="1"/>
  <c r="Q935" i="1" s="1"/>
  <c r="R935" i="1" s="1"/>
  <c r="J938" i="1"/>
  <c r="L938" i="1" s="1"/>
  <c r="M938" i="1" s="1"/>
  <c r="E941" i="1"/>
  <c r="G941" i="1" s="1"/>
  <c r="H941" i="1" s="1"/>
  <c r="O943" i="1"/>
  <c r="Q943" i="1" s="1"/>
  <c r="R943" i="1" s="1"/>
  <c r="J946" i="1"/>
  <c r="L946" i="1" s="1"/>
  <c r="M946" i="1" s="1"/>
  <c r="E949" i="1"/>
  <c r="G949" i="1" s="1"/>
  <c r="H949" i="1" s="1"/>
  <c r="O951" i="1"/>
  <c r="Q951" i="1" s="1"/>
  <c r="R951" i="1" s="1"/>
  <c r="J954" i="1"/>
  <c r="L954" i="1" s="1"/>
  <c r="M954" i="1" s="1"/>
  <c r="E957" i="1"/>
  <c r="G957" i="1" s="1"/>
  <c r="H957" i="1" s="1"/>
  <c r="O959" i="1"/>
  <c r="Q959" i="1" s="1"/>
  <c r="R959" i="1" s="1"/>
  <c r="J962" i="1"/>
  <c r="L962" i="1" s="1"/>
  <c r="M962" i="1" s="1"/>
  <c r="E965" i="1"/>
  <c r="G965" i="1" s="1"/>
  <c r="H965" i="1" s="1"/>
  <c r="O967" i="1"/>
  <c r="Q967" i="1" s="1"/>
  <c r="R967" i="1" s="1"/>
  <c r="J970" i="1"/>
  <c r="L970" i="1" s="1"/>
  <c r="M970" i="1" s="1"/>
  <c r="E973" i="1"/>
  <c r="G973" i="1" s="1"/>
  <c r="H973" i="1" s="1"/>
  <c r="O975" i="1"/>
  <c r="Q975" i="1" s="1"/>
  <c r="R975" i="1" s="1"/>
  <c r="J978" i="1"/>
  <c r="L978" i="1" s="1"/>
  <c r="M978" i="1" s="1"/>
  <c r="E981" i="1"/>
  <c r="G981" i="1" s="1"/>
  <c r="H981" i="1" s="1"/>
  <c r="O983" i="1"/>
  <c r="Q983" i="1" s="1"/>
  <c r="R983" i="1" s="1"/>
  <c r="J986" i="1"/>
  <c r="L986" i="1" s="1"/>
  <c r="M986" i="1" s="1"/>
  <c r="E989" i="1"/>
  <c r="G989" i="1" s="1"/>
  <c r="H989" i="1" s="1"/>
  <c r="O991" i="1"/>
  <c r="Q991" i="1" s="1"/>
  <c r="R991" i="1" s="1"/>
  <c r="J994" i="1"/>
  <c r="L994" i="1" s="1"/>
  <c r="M994" i="1" s="1"/>
  <c r="E997" i="1"/>
  <c r="G997" i="1" s="1"/>
  <c r="H997" i="1" s="1"/>
  <c r="O999" i="1"/>
  <c r="Q999" i="1" s="1"/>
  <c r="R999" i="1" s="1"/>
  <c r="J1002" i="1"/>
  <c r="L1002" i="1" s="1"/>
  <c r="M1002" i="1" s="1"/>
  <c r="E1005" i="1"/>
  <c r="G1005" i="1" s="1"/>
  <c r="H1005" i="1" s="1"/>
  <c r="O1007" i="1"/>
  <c r="Q1007" i="1" s="1"/>
  <c r="R1007" i="1" s="1"/>
  <c r="J1010" i="1"/>
  <c r="L1010" i="1" s="1"/>
  <c r="M1010" i="1" s="1"/>
  <c r="E1013" i="1"/>
  <c r="G1013" i="1" s="1"/>
  <c r="H1013" i="1" s="1"/>
  <c r="O1015" i="1"/>
  <c r="Q1015" i="1" s="1"/>
  <c r="R1015" i="1" s="1"/>
  <c r="J1018" i="1"/>
  <c r="L1018" i="1" s="1"/>
  <c r="M1018" i="1" s="1"/>
  <c r="O1023" i="1"/>
  <c r="Q1023" i="1" s="1"/>
  <c r="R1023" i="1" s="1"/>
  <c r="J1026" i="1"/>
  <c r="L1026" i="1" s="1"/>
  <c r="M1026" i="1" s="1"/>
  <c r="P1056" i="1"/>
  <c r="O1056" i="1"/>
  <c r="Q1056" i="1" s="1"/>
  <c r="R1056" i="1" s="1"/>
  <c r="P1064" i="1"/>
  <c r="O1064" i="1"/>
  <c r="Q1064" i="1" s="1"/>
  <c r="R1064" i="1" s="1"/>
  <c r="P1072" i="1"/>
  <c r="O1072" i="1"/>
  <c r="Q1072" i="1" s="1"/>
  <c r="R1072" i="1" s="1"/>
  <c r="F1094" i="1"/>
  <c r="E1094" i="1"/>
  <c r="G1094" i="1" s="1"/>
  <c r="H1094" i="1" s="1"/>
  <c r="K1099" i="1"/>
  <c r="J1099" i="1"/>
  <c r="L1099" i="1" s="1"/>
  <c r="M1099" i="1" s="1"/>
  <c r="P1104" i="1"/>
  <c r="O1104" i="1"/>
  <c r="Q1104" i="1" s="1"/>
  <c r="R1104" i="1" s="1"/>
  <c r="F1110" i="1"/>
  <c r="E1110" i="1"/>
  <c r="G1110" i="1" s="1"/>
  <c r="H1110" i="1" s="1"/>
  <c r="K1115" i="1"/>
  <c r="J1115" i="1"/>
  <c r="L1115" i="1" s="1"/>
  <c r="M1115" i="1" s="1"/>
  <c r="P1120" i="1"/>
  <c r="O1120" i="1"/>
  <c r="Q1120" i="1" s="1"/>
  <c r="R1120" i="1" s="1"/>
  <c r="F1046" i="1"/>
  <c r="E1046" i="1"/>
  <c r="G1046" i="1" s="1"/>
  <c r="H1046" i="1" s="1"/>
  <c r="K1051" i="1"/>
  <c r="J1051" i="1"/>
  <c r="L1051" i="1" s="1"/>
  <c r="M1051" i="1" s="1"/>
  <c r="K1083" i="1"/>
  <c r="J1083" i="1"/>
  <c r="L1083" i="1" s="1"/>
  <c r="M1083" i="1" s="1"/>
  <c r="F1126" i="1"/>
  <c r="E1126" i="1"/>
  <c r="G1126" i="1" s="1"/>
  <c r="H1126" i="1" s="1"/>
  <c r="O1135" i="1"/>
  <c r="Q1135" i="1" s="1"/>
  <c r="R1135" i="1" s="1"/>
  <c r="P1135" i="1"/>
  <c r="F1165" i="1"/>
  <c r="E1165" i="1"/>
  <c r="G1165" i="1" s="1"/>
  <c r="H1165" i="1" s="1"/>
  <c r="P1175" i="1"/>
  <c r="O1175" i="1"/>
  <c r="Q1175" i="1" s="1"/>
  <c r="R1175" i="1" s="1"/>
  <c r="F1189" i="1"/>
  <c r="E1189" i="1"/>
  <c r="G1189" i="1" s="1"/>
  <c r="H1189" i="1" s="1"/>
  <c r="P1199" i="1"/>
  <c r="O1199" i="1"/>
  <c r="Q1199" i="1" s="1"/>
  <c r="R1199" i="1" s="1"/>
  <c r="K1210" i="1"/>
  <c r="J1210" i="1"/>
  <c r="L1210" i="1" s="1"/>
  <c r="M1210" i="1" s="1"/>
  <c r="F1149" i="1"/>
  <c r="E1149" i="1"/>
  <c r="G1149" i="1" s="1"/>
  <c r="H1149" i="1" s="1"/>
  <c r="P1242" i="1"/>
  <c r="O1242" i="1"/>
  <c r="Q1242" i="1" s="1"/>
  <c r="R1242" i="1" s="1"/>
  <c r="F1157" i="1"/>
  <c r="E1157" i="1"/>
  <c r="G1157" i="1" s="1"/>
  <c r="H1157" i="1" s="1"/>
  <c r="P1167" i="1"/>
  <c r="O1167" i="1"/>
  <c r="Q1167" i="1" s="1"/>
  <c r="R1167" i="1" s="1"/>
  <c r="K1178" i="1"/>
  <c r="J1178" i="1"/>
  <c r="L1178" i="1" s="1"/>
  <c r="M1178" i="1" s="1"/>
  <c r="P1191" i="1"/>
  <c r="O1191" i="1"/>
  <c r="Q1191" i="1" s="1"/>
  <c r="R1191" i="1" s="1"/>
  <c r="K1202" i="1"/>
  <c r="J1202" i="1"/>
  <c r="L1202" i="1" s="1"/>
  <c r="M1202" i="1" s="1"/>
  <c r="F1213" i="1"/>
  <c r="E1213" i="1"/>
  <c r="G1213" i="1" s="1"/>
  <c r="H1213" i="1" s="1"/>
  <c r="E1035" i="1"/>
  <c r="G1035" i="1" s="1"/>
  <c r="H1035" i="1" s="1"/>
  <c r="O1037" i="1"/>
  <c r="Q1037" i="1" s="1"/>
  <c r="R1037" i="1" s="1"/>
  <c r="J1040" i="1"/>
  <c r="L1040" i="1" s="1"/>
  <c r="M1040" i="1" s="1"/>
  <c r="E1043" i="1"/>
  <c r="G1043" i="1" s="1"/>
  <c r="H1043" i="1" s="1"/>
  <c r="O1045" i="1"/>
  <c r="Q1045" i="1" s="1"/>
  <c r="R1045" i="1" s="1"/>
  <c r="J1048" i="1"/>
  <c r="L1048" i="1" s="1"/>
  <c r="M1048" i="1" s="1"/>
  <c r="E1051" i="1"/>
  <c r="G1051" i="1" s="1"/>
  <c r="H1051" i="1" s="1"/>
  <c r="O1053" i="1"/>
  <c r="Q1053" i="1" s="1"/>
  <c r="R1053" i="1" s="1"/>
  <c r="J1056" i="1"/>
  <c r="L1056" i="1" s="1"/>
  <c r="M1056" i="1" s="1"/>
  <c r="E1059" i="1"/>
  <c r="G1059" i="1" s="1"/>
  <c r="H1059" i="1" s="1"/>
  <c r="O1061" i="1"/>
  <c r="Q1061" i="1" s="1"/>
  <c r="R1061" i="1" s="1"/>
  <c r="J1064" i="1"/>
  <c r="L1064" i="1" s="1"/>
  <c r="M1064" i="1" s="1"/>
  <c r="E1067" i="1"/>
  <c r="G1067" i="1" s="1"/>
  <c r="H1067" i="1" s="1"/>
  <c r="O1069" i="1"/>
  <c r="Q1069" i="1" s="1"/>
  <c r="R1069" i="1" s="1"/>
  <c r="J1072" i="1"/>
  <c r="L1072" i="1" s="1"/>
  <c r="M1072" i="1" s="1"/>
  <c r="E1075" i="1"/>
  <c r="G1075" i="1" s="1"/>
  <c r="H1075" i="1" s="1"/>
  <c r="O1077" i="1"/>
  <c r="Q1077" i="1" s="1"/>
  <c r="R1077" i="1" s="1"/>
  <c r="J1080" i="1"/>
  <c r="L1080" i="1" s="1"/>
  <c r="M1080" i="1" s="1"/>
  <c r="E1083" i="1"/>
  <c r="G1083" i="1" s="1"/>
  <c r="H1083" i="1" s="1"/>
  <c r="O1085" i="1"/>
  <c r="Q1085" i="1" s="1"/>
  <c r="R1085" i="1" s="1"/>
  <c r="J1088" i="1"/>
  <c r="L1088" i="1" s="1"/>
  <c r="M1088" i="1" s="1"/>
  <c r="E1091" i="1"/>
  <c r="G1091" i="1" s="1"/>
  <c r="H1091" i="1" s="1"/>
  <c r="O1093" i="1"/>
  <c r="Q1093" i="1" s="1"/>
  <c r="R1093" i="1" s="1"/>
  <c r="J1096" i="1"/>
  <c r="L1096" i="1" s="1"/>
  <c r="M1096" i="1" s="1"/>
  <c r="E1099" i="1"/>
  <c r="G1099" i="1" s="1"/>
  <c r="H1099" i="1" s="1"/>
  <c r="O1101" i="1"/>
  <c r="Q1101" i="1" s="1"/>
  <c r="R1101" i="1" s="1"/>
  <c r="J1104" i="1"/>
  <c r="L1104" i="1" s="1"/>
  <c r="M1104" i="1" s="1"/>
  <c r="E1107" i="1"/>
  <c r="G1107" i="1" s="1"/>
  <c r="H1107" i="1" s="1"/>
  <c r="O1109" i="1"/>
  <c r="Q1109" i="1" s="1"/>
  <c r="R1109" i="1" s="1"/>
  <c r="J1112" i="1"/>
  <c r="L1112" i="1" s="1"/>
  <c r="M1112" i="1" s="1"/>
  <c r="E1115" i="1"/>
  <c r="G1115" i="1" s="1"/>
  <c r="H1115" i="1" s="1"/>
  <c r="O1117" i="1"/>
  <c r="Q1117" i="1" s="1"/>
  <c r="R1117" i="1" s="1"/>
  <c r="J1120" i="1"/>
  <c r="L1120" i="1" s="1"/>
  <c r="M1120" i="1" s="1"/>
  <c r="E1123" i="1"/>
  <c r="G1123" i="1" s="1"/>
  <c r="H1123" i="1" s="1"/>
  <c r="O1125" i="1"/>
  <c r="Q1125" i="1" s="1"/>
  <c r="R1125" i="1" s="1"/>
  <c r="J1128" i="1"/>
  <c r="L1128" i="1" s="1"/>
  <c r="M1128" i="1" s="1"/>
  <c r="F1133" i="1"/>
  <c r="E1136" i="1"/>
  <c r="G1136" i="1" s="1"/>
  <c r="H1136" i="1" s="1"/>
  <c r="E1139" i="1"/>
  <c r="G1139" i="1" s="1"/>
  <c r="H1139" i="1" s="1"/>
  <c r="F1181" i="1"/>
  <c r="E1181" i="1"/>
  <c r="G1181" i="1" s="1"/>
  <c r="H1181" i="1" s="1"/>
  <c r="P1140" i="1"/>
  <c r="O1140" i="1"/>
  <c r="Q1140" i="1" s="1"/>
  <c r="R1140" i="1" s="1"/>
  <c r="P1151" i="1"/>
  <c r="O1151" i="1"/>
  <c r="Q1151" i="1" s="1"/>
  <c r="R1151" i="1" s="1"/>
  <c r="P1159" i="1"/>
  <c r="O1159" i="1"/>
  <c r="Q1159" i="1" s="1"/>
  <c r="R1159" i="1" s="1"/>
  <c r="K1170" i="1"/>
  <c r="J1170" i="1"/>
  <c r="L1170" i="1" s="1"/>
  <c r="M1170" i="1" s="1"/>
  <c r="P1183" i="1"/>
  <c r="O1183" i="1"/>
  <c r="Q1183" i="1" s="1"/>
  <c r="R1183" i="1" s="1"/>
  <c r="K1194" i="1"/>
  <c r="J1194" i="1"/>
  <c r="L1194" i="1" s="1"/>
  <c r="M1194" i="1" s="1"/>
  <c r="F1205" i="1"/>
  <c r="E1205" i="1"/>
  <c r="G1205" i="1" s="1"/>
  <c r="H1205" i="1" s="1"/>
  <c r="P1215" i="1"/>
  <c r="O1215" i="1"/>
  <c r="Q1215" i="1" s="1"/>
  <c r="R1215" i="1" s="1"/>
  <c r="J1094" i="1"/>
  <c r="L1094" i="1" s="1"/>
  <c r="M1094" i="1" s="1"/>
  <c r="E1097" i="1"/>
  <c r="G1097" i="1" s="1"/>
  <c r="H1097" i="1" s="1"/>
  <c r="O1099" i="1"/>
  <c r="Q1099" i="1" s="1"/>
  <c r="R1099" i="1" s="1"/>
  <c r="J1102" i="1"/>
  <c r="L1102" i="1" s="1"/>
  <c r="M1102" i="1" s="1"/>
  <c r="E1105" i="1"/>
  <c r="G1105" i="1" s="1"/>
  <c r="H1105" i="1" s="1"/>
  <c r="O1107" i="1"/>
  <c r="Q1107" i="1" s="1"/>
  <c r="R1107" i="1" s="1"/>
  <c r="J1110" i="1"/>
  <c r="L1110" i="1" s="1"/>
  <c r="M1110" i="1" s="1"/>
  <c r="E1113" i="1"/>
  <c r="G1113" i="1" s="1"/>
  <c r="H1113" i="1" s="1"/>
  <c r="O1115" i="1"/>
  <c r="Q1115" i="1" s="1"/>
  <c r="R1115" i="1" s="1"/>
  <c r="J1118" i="1"/>
  <c r="L1118" i="1" s="1"/>
  <c r="M1118" i="1" s="1"/>
  <c r="E1121" i="1"/>
  <c r="G1121" i="1" s="1"/>
  <c r="H1121" i="1" s="1"/>
  <c r="O1123" i="1"/>
  <c r="Q1123" i="1" s="1"/>
  <c r="R1123" i="1" s="1"/>
  <c r="J1126" i="1"/>
  <c r="L1126" i="1" s="1"/>
  <c r="M1126" i="1" s="1"/>
  <c r="P1129" i="1"/>
  <c r="K1132" i="1"/>
  <c r="K1135" i="1"/>
  <c r="K1138" i="1"/>
  <c r="O1141" i="1"/>
  <c r="Q1141" i="1" s="1"/>
  <c r="R1141" i="1" s="1"/>
  <c r="F1146" i="1"/>
  <c r="E1146" i="1"/>
  <c r="G1146" i="1" s="1"/>
  <c r="H1146" i="1" s="1"/>
  <c r="K1143" i="1"/>
  <c r="J1143" i="1"/>
  <c r="L1143" i="1" s="1"/>
  <c r="M1143" i="1" s="1"/>
  <c r="K1146" i="1"/>
  <c r="J1146" i="1"/>
  <c r="L1146" i="1" s="1"/>
  <c r="M1146" i="1" s="1"/>
  <c r="K1162" i="1"/>
  <c r="J1162" i="1"/>
  <c r="L1162" i="1" s="1"/>
  <c r="M1162" i="1" s="1"/>
  <c r="F1173" i="1"/>
  <c r="E1173" i="1"/>
  <c r="G1173" i="1" s="1"/>
  <c r="H1173" i="1" s="1"/>
  <c r="K1186" i="1"/>
  <c r="J1186" i="1"/>
  <c r="L1186" i="1" s="1"/>
  <c r="M1186" i="1" s="1"/>
  <c r="F1197" i="1"/>
  <c r="E1197" i="1"/>
  <c r="G1197" i="1" s="1"/>
  <c r="H1197" i="1" s="1"/>
  <c r="P1207" i="1"/>
  <c r="O1207" i="1"/>
  <c r="Q1207" i="1" s="1"/>
  <c r="R1207" i="1" s="1"/>
  <c r="K1253" i="1"/>
  <c r="J1253" i="1"/>
  <c r="L1253" i="1" s="1"/>
  <c r="M1253" i="1" s="1"/>
  <c r="P1226" i="1"/>
  <c r="O1226" i="1"/>
  <c r="Q1226" i="1" s="1"/>
  <c r="R1226" i="1" s="1"/>
  <c r="F1221" i="1"/>
  <c r="E1221" i="1"/>
  <c r="G1221" i="1" s="1"/>
  <c r="H1221" i="1" s="1"/>
  <c r="P1234" i="1"/>
  <c r="O1234" i="1"/>
  <c r="Q1234" i="1" s="1"/>
  <c r="R1234" i="1" s="1"/>
  <c r="P1258" i="1"/>
  <c r="O1258" i="1"/>
  <c r="Q1258" i="1" s="1"/>
  <c r="R1258" i="1" s="1"/>
  <c r="O1157" i="1"/>
  <c r="Q1157" i="1" s="1"/>
  <c r="R1157" i="1" s="1"/>
  <c r="J1160" i="1"/>
  <c r="L1160" i="1" s="1"/>
  <c r="M1160" i="1" s="1"/>
  <c r="E1163" i="1"/>
  <c r="G1163" i="1" s="1"/>
  <c r="H1163" i="1" s="1"/>
  <c r="O1165" i="1"/>
  <c r="Q1165" i="1" s="1"/>
  <c r="R1165" i="1" s="1"/>
  <c r="J1168" i="1"/>
  <c r="L1168" i="1" s="1"/>
  <c r="M1168" i="1" s="1"/>
  <c r="E1171" i="1"/>
  <c r="G1171" i="1" s="1"/>
  <c r="H1171" i="1" s="1"/>
  <c r="O1173" i="1"/>
  <c r="Q1173" i="1" s="1"/>
  <c r="R1173" i="1" s="1"/>
  <c r="J1176" i="1"/>
  <c r="L1176" i="1" s="1"/>
  <c r="M1176" i="1" s="1"/>
  <c r="E1179" i="1"/>
  <c r="G1179" i="1" s="1"/>
  <c r="H1179" i="1" s="1"/>
  <c r="O1181" i="1"/>
  <c r="Q1181" i="1" s="1"/>
  <c r="R1181" i="1" s="1"/>
  <c r="J1184" i="1"/>
  <c r="L1184" i="1" s="1"/>
  <c r="M1184" i="1" s="1"/>
  <c r="E1187" i="1"/>
  <c r="G1187" i="1" s="1"/>
  <c r="H1187" i="1" s="1"/>
  <c r="O1189" i="1"/>
  <c r="Q1189" i="1" s="1"/>
  <c r="R1189" i="1" s="1"/>
  <c r="J1192" i="1"/>
  <c r="L1192" i="1" s="1"/>
  <c r="M1192" i="1" s="1"/>
  <c r="E1195" i="1"/>
  <c r="G1195" i="1" s="1"/>
  <c r="H1195" i="1" s="1"/>
  <c r="O1197" i="1"/>
  <c r="Q1197" i="1" s="1"/>
  <c r="R1197" i="1" s="1"/>
  <c r="J1200" i="1"/>
  <c r="L1200" i="1" s="1"/>
  <c r="M1200" i="1" s="1"/>
  <c r="E1203" i="1"/>
  <c r="G1203" i="1" s="1"/>
  <c r="H1203" i="1" s="1"/>
  <c r="O1205" i="1"/>
  <c r="Q1205" i="1" s="1"/>
  <c r="R1205" i="1" s="1"/>
  <c r="J1208" i="1"/>
  <c r="L1208" i="1" s="1"/>
  <c r="M1208" i="1" s="1"/>
  <c r="E1211" i="1"/>
  <c r="G1211" i="1" s="1"/>
  <c r="H1211" i="1" s="1"/>
  <c r="O1213" i="1"/>
  <c r="Q1213" i="1" s="1"/>
  <c r="R1213" i="1" s="1"/>
  <c r="J1216" i="1"/>
  <c r="L1216" i="1" s="1"/>
  <c r="M1216" i="1" s="1"/>
  <c r="O1235" i="1"/>
  <c r="Q1235" i="1" s="1"/>
  <c r="R1235" i="1" s="1"/>
  <c r="K1245" i="1"/>
  <c r="J1245" i="1"/>
  <c r="L1245" i="1" s="1"/>
  <c r="M1245" i="1" s="1"/>
  <c r="P1250" i="1"/>
  <c r="O1250" i="1"/>
  <c r="Q1250" i="1" s="1"/>
  <c r="R1250" i="1" s="1"/>
  <c r="O1148" i="1"/>
  <c r="Q1148" i="1" s="1"/>
  <c r="R1148" i="1" s="1"/>
  <c r="J1151" i="1"/>
  <c r="L1151" i="1" s="1"/>
  <c r="M1151" i="1" s="1"/>
  <c r="E1154" i="1"/>
  <c r="G1154" i="1" s="1"/>
  <c r="H1154" i="1" s="1"/>
  <c r="O1156" i="1"/>
  <c r="Q1156" i="1" s="1"/>
  <c r="R1156" i="1" s="1"/>
  <c r="J1159" i="1"/>
  <c r="L1159" i="1" s="1"/>
  <c r="M1159" i="1" s="1"/>
  <c r="E1162" i="1"/>
  <c r="G1162" i="1" s="1"/>
  <c r="H1162" i="1" s="1"/>
  <c r="O1164" i="1"/>
  <c r="Q1164" i="1" s="1"/>
  <c r="R1164" i="1" s="1"/>
  <c r="J1167" i="1"/>
  <c r="L1167" i="1" s="1"/>
  <c r="M1167" i="1" s="1"/>
  <c r="E1170" i="1"/>
  <c r="G1170" i="1" s="1"/>
  <c r="H1170" i="1" s="1"/>
  <c r="O1172" i="1"/>
  <c r="Q1172" i="1" s="1"/>
  <c r="R1172" i="1" s="1"/>
  <c r="J1175" i="1"/>
  <c r="L1175" i="1" s="1"/>
  <c r="M1175" i="1" s="1"/>
  <c r="E1178" i="1"/>
  <c r="G1178" i="1" s="1"/>
  <c r="H1178" i="1" s="1"/>
  <c r="O1180" i="1"/>
  <c r="Q1180" i="1" s="1"/>
  <c r="R1180" i="1" s="1"/>
  <c r="J1183" i="1"/>
  <c r="L1183" i="1" s="1"/>
  <c r="M1183" i="1" s="1"/>
  <c r="K1229" i="1"/>
  <c r="J1229" i="1"/>
  <c r="L1229" i="1" s="1"/>
  <c r="M1229" i="1" s="1"/>
  <c r="K1237" i="1"/>
  <c r="J1237" i="1"/>
  <c r="L1237" i="1" s="1"/>
  <c r="M1237" i="1" s="1"/>
  <c r="F1256" i="1"/>
  <c r="E1256" i="1"/>
  <c r="G1256" i="1" s="1"/>
  <c r="H1256" i="1" s="1"/>
  <c r="O1178" i="1"/>
  <c r="Q1178" i="1" s="1"/>
  <c r="R1178" i="1" s="1"/>
  <c r="J1181" i="1"/>
  <c r="L1181" i="1" s="1"/>
  <c r="M1181" i="1" s="1"/>
  <c r="E1184" i="1"/>
  <c r="G1184" i="1" s="1"/>
  <c r="H1184" i="1" s="1"/>
  <c r="O1186" i="1"/>
  <c r="Q1186" i="1" s="1"/>
  <c r="R1186" i="1" s="1"/>
  <c r="J1189" i="1"/>
  <c r="L1189" i="1" s="1"/>
  <c r="M1189" i="1" s="1"/>
  <c r="E1192" i="1"/>
  <c r="G1192" i="1" s="1"/>
  <c r="H1192" i="1" s="1"/>
  <c r="O1194" i="1"/>
  <c r="Q1194" i="1" s="1"/>
  <c r="R1194" i="1" s="1"/>
  <c r="J1197" i="1"/>
  <c r="L1197" i="1" s="1"/>
  <c r="M1197" i="1" s="1"/>
  <c r="E1200" i="1"/>
  <c r="G1200" i="1" s="1"/>
  <c r="H1200" i="1" s="1"/>
  <c r="O1202" i="1"/>
  <c r="Q1202" i="1" s="1"/>
  <c r="R1202" i="1" s="1"/>
  <c r="J1205" i="1"/>
  <c r="L1205" i="1" s="1"/>
  <c r="M1205" i="1" s="1"/>
  <c r="E1208" i="1"/>
  <c r="G1208" i="1" s="1"/>
  <c r="H1208" i="1" s="1"/>
  <c r="O1210" i="1"/>
  <c r="Q1210" i="1" s="1"/>
  <c r="R1210" i="1" s="1"/>
  <c r="J1213" i="1"/>
  <c r="L1213" i="1" s="1"/>
  <c r="M1213" i="1" s="1"/>
  <c r="E1216" i="1"/>
  <c r="G1216" i="1" s="1"/>
  <c r="H1216" i="1" s="1"/>
  <c r="O1217" i="1"/>
  <c r="Q1217" i="1" s="1"/>
  <c r="R1217" i="1" s="1"/>
  <c r="O1219" i="1"/>
  <c r="Q1219" i="1" s="1"/>
  <c r="R1219" i="1" s="1"/>
  <c r="F1224" i="1"/>
  <c r="E1224" i="1"/>
  <c r="G1224" i="1" s="1"/>
  <c r="H1224" i="1" s="1"/>
  <c r="F1240" i="1"/>
  <c r="E1240" i="1"/>
  <c r="G1240" i="1" s="1"/>
  <c r="H1240" i="1" s="1"/>
  <c r="J1218" i="1"/>
  <c r="L1218" i="1" s="1"/>
  <c r="M1218" i="1" s="1"/>
  <c r="F1223" i="1"/>
  <c r="E1225" i="1"/>
  <c r="G1225" i="1" s="1"/>
  <c r="H1225" i="1" s="1"/>
  <c r="F1232" i="1"/>
  <c r="E1232" i="1"/>
  <c r="G1232" i="1" s="1"/>
  <c r="H1232" i="1" s="1"/>
  <c r="F1248" i="1"/>
  <c r="E1248" i="1"/>
  <c r="G1248" i="1" s="1"/>
  <c r="H1248" i="1" s="1"/>
  <c r="O1225" i="1"/>
  <c r="Q1225" i="1" s="1"/>
  <c r="R1225" i="1" s="1"/>
  <c r="J1228" i="1"/>
  <c r="L1228" i="1" s="1"/>
  <c r="M1228" i="1" s="1"/>
  <c r="E1231" i="1"/>
  <c r="G1231" i="1" s="1"/>
  <c r="H1231" i="1" s="1"/>
  <c r="O1233" i="1"/>
  <c r="Q1233" i="1" s="1"/>
  <c r="R1233" i="1" s="1"/>
  <c r="J1236" i="1"/>
  <c r="L1236" i="1" s="1"/>
  <c r="M1236" i="1" s="1"/>
  <c r="O1223" i="1"/>
  <c r="Q1223" i="1" s="1"/>
  <c r="R1223" i="1" s="1"/>
  <c r="J1226" i="1"/>
  <c r="L1226" i="1" s="1"/>
  <c r="M1226" i="1" s="1"/>
  <c r="E1229" i="1"/>
  <c r="G1229" i="1" s="1"/>
  <c r="H1229" i="1" s="1"/>
  <c r="O1231" i="1"/>
  <c r="Q1231" i="1" s="1"/>
  <c r="R1231" i="1" s="1"/>
  <c r="J1234" i="1"/>
  <c r="L1234" i="1" s="1"/>
  <c r="M1234" i="1" s="1"/>
  <c r="E1237" i="1"/>
  <c r="G1237" i="1" s="1"/>
  <c r="H1237" i="1" s="1"/>
  <c r="O1239" i="1"/>
  <c r="Q1239" i="1" s="1"/>
  <c r="R1239" i="1" s="1"/>
  <c r="J1242" i="1"/>
  <c r="L1242" i="1" s="1"/>
  <c r="M1242" i="1" s="1"/>
  <c r="E1245" i="1"/>
  <c r="G1245" i="1" s="1"/>
  <c r="H1245" i="1" s="1"/>
  <c r="O1247" i="1"/>
  <c r="Q1247" i="1" s="1"/>
  <c r="R1247" i="1" s="1"/>
  <c r="J1250" i="1"/>
  <c r="L1250" i="1" s="1"/>
  <c r="M1250" i="1" s="1"/>
  <c r="E1253" i="1"/>
  <c r="G1253" i="1" s="1"/>
  <c r="H1253" i="1" s="1"/>
  <c r="O1255" i="1"/>
  <c r="Q1255" i="1" s="1"/>
  <c r="R1255" i="1" s="1"/>
  <c r="J1258" i="1"/>
  <c r="L1258" i="1" s="1"/>
  <c r="M1258" i="1" s="1"/>
  <c r="E1220" i="1"/>
  <c r="G1220" i="1" s="1"/>
  <c r="H1220" i="1" s="1"/>
  <c r="O1222" i="1"/>
  <c r="Q1222" i="1" s="1"/>
  <c r="R1222" i="1" s="1"/>
  <c r="J1225" i="1"/>
  <c r="L1225" i="1" s="1"/>
  <c r="M1225" i="1" s="1"/>
  <c r="E1228" i="1"/>
  <c r="G1228" i="1" s="1"/>
  <c r="H1228" i="1" s="1"/>
  <c r="O1230" i="1"/>
  <c r="Q1230" i="1" s="1"/>
  <c r="R1230" i="1" s="1"/>
  <c r="J1233" i="1"/>
  <c r="L1233" i="1" s="1"/>
  <c r="M1233" i="1" s="1"/>
  <c r="E1236" i="1"/>
  <c r="G1236" i="1" s="1"/>
  <c r="H1236" i="1" s="1"/>
  <c r="O1238" i="1"/>
  <c r="Q1238" i="1" s="1"/>
  <c r="R1238" i="1" s="1"/>
  <c r="J1241" i="1"/>
  <c r="L1241" i="1" s="1"/>
  <c r="M1241" i="1" s="1"/>
  <c r="O1246" i="1"/>
  <c r="Q1246" i="1" s="1"/>
  <c r="R1246" i="1" s="1"/>
  <c r="J1249" i="1"/>
  <c r="L1249" i="1" s="1"/>
  <c r="M1249" i="1" s="1"/>
  <c r="X10" i="1" l="1"/>
  <c r="W10" i="1"/>
  <c r="Y10" i="1"/>
  <c r="X9" i="1"/>
  <c r="Y9" i="1"/>
  <c r="W11" i="1"/>
  <c r="W9" i="1"/>
  <c r="D5" i="3"/>
  <c r="E4" i="3"/>
  <c r="R9" i="1"/>
  <c r="Y11" i="1" s="1"/>
  <c r="M6" i="1"/>
  <c r="X11" i="1" s="1"/>
  <c r="G4" i="3" l="1"/>
  <c r="F4" i="3"/>
  <c r="E5" i="3"/>
  <c r="D6" i="3"/>
  <c r="H4" i="3" l="1"/>
  <c r="E6" i="3"/>
  <c r="D7" i="3"/>
  <c r="F5" i="3"/>
  <c r="H5" i="3" s="1"/>
  <c r="G5" i="3"/>
  <c r="D8" i="3" l="1"/>
  <c r="E7" i="3"/>
  <c r="G6" i="3"/>
  <c r="F6" i="3"/>
  <c r="H6" i="3" s="1"/>
  <c r="G7" i="3" l="1"/>
  <c r="F7" i="3"/>
  <c r="H7" i="3" s="1"/>
  <c r="E8" i="3"/>
  <c r="D9" i="3"/>
  <c r="D10" i="3" l="1"/>
  <c r="E9" i="3"/>
  <c r="F8" i="3"/>
  <c r="H8" i="3" s="1"/>
  <c r="G8" i="3"/>
  <c r="G9" i="3" l="1"/>
  <c r="F9" i="3"/>
  <c r="H9" i="3" s="1"/>
  <c r="D11" i="3"/>
  <c r="E10" i="3"/>
  <c r="G10" i="3" l="1"/>
  <c r="F10" i="3"/>
  <c r="H10" i="3" s="1"/>
  <c r="E11" i="3"/>
  <c r="D12" i="3"/>
  <c r="D13" i="3" l="1"/>
  <c r="E12" i="3"/>
  <c r="G11" i="3"/>
  <c r="F11" i="3"/>
  <c r="H11" i="3" s="1"/>
  <c r="G12" i="3" l="1"/>
  <c r="F12" i="3"/>
  <c r="H12" i="3" s="1"/>
  <c r="E13" i="3"/>
  <c r="D14" i="3"/>
  <c r="E14" i="3" l="1"/>
  <c r="D15" i="3"/>
  <c r="F13" i="3"/>
  <c r="H13" i="3" s="1"/>
  <c r="G13" i="3"/>
  <c r="D16" i="3" l="1"/>
  <c r="E15" i="3"/>
  <c r="G14" i="3"/>
  <c r="F14" i="3"/>
  <c r="H14" i="3" s="1"/>
  <c r="G15" i="3" l="1"/>
  <c r="F15" i="3"/>
  <c r="H15" i="3" s="1"/>
  <c r="E16" i="3"/>
  <c r="D17" i="3"/>
  <c r="D18" i="3" l="1"/>
  <c r="E17" i="3"/>
  <c r="F16" i="3"/>
  <c r="H16" i="3" s="1"/>
  <c r="G16" i="3"/>
  <c r="G17" i="3" l="1"/>
  <c r="F17" i="3"/>
  <c r="H17" i="3" s="1"/>
  <c r="E18" i="3"/>
  <c r="D19" i="3"/>
  <c r="E19" i="3" l="1"/>
  <c r="D20" i="3"/>
  <c r="G18" i="3"/>
  <c r="F18" i="3"/>
  <c r="H18" i="3" s="1"/>
  <c r="D21" i="3" l="1"/>
  <c r="E20" i="3"/>
  <c r="G19" i="3"/>
  <c r="F19" i="3"/>
  <c r="H19" i="3" s="1"/>
  <c r="G20" i="3" l="1"/>
  <c r="F20" i="3"/>
  <c r="H20" i="3" s="1"/>
  <c r="E21" i="3"/>
  <c r="D22" i="3"/>
  <c r="E22" i="3" l="1"/>
  <c r="D23" i="3"/>
  <c r="F21" i="3"/>
  <c r="H21" i="3" s="1"/>
  <c r="G21" i="3"/>
  <c r="G22" i="3" l="1"/>
  <c r="F22" i="3"/>
  <c r="H22" i="3" s="1"/>
  <c r="D24" i="3"/>
  <c r="E23" i="3"/>
  <c r="G23" i="3" l="1"/>
  <c r="F23" i="3"/>
  <c r="H23" i="3" s="1"/>
  <c r="E24" i="3"/>
  <c r="D25" i="3"/>
  <c r="D26" i="3" l="1"/>
  <c r="E25" i="3"/>
  <c r="F24" i="3"/>
  <c r="H24" i="3" s="1"/>
  <c r="G24" i="3"/>
  <c r="G25" i="3" l="1"/>
  <c r="F25" i="3"/>
  <c r="H25" i="3" s="1"/>
  <c r="D27" i="3"/>
  <c r="E26" i="3"/>
  <c r="G26" i="3" l="1"/>
  <c r="F26" i="3"/>
  <c r="H26" i="3" s="1"/>
  <c r="E27" i="3"/>
  <c r="D28" i="3"/>
  <c r="D29" i="3" l="1"/>
  <c r="E28" i="3"/>
  <c r="G27" i="3"/>
  <c r="F27" i="3"/>
  <c r="H27" i="3" s="1"/>
  <c r="G28" i="3" l="1"/>
  <c r="F28" i="3"/>
  <c r="H28" i="3" s="1"/>
  <c r="E29" i="3"/>
  <c r="D30" i="3"/>
  <c r="D31" i="3" l="1"/>
  <c r="E30" i="3"/>
  <c r="F29" i="3"/>
  <c r="H29" i="3" s="1"/>
  <c r="G29" i="3"/>
  <c r="G30" i="3" l="1"/>
  <c r="F30" i="3"/>
  <c r="H30" i="3" s="1"/>
  <c r="D32" i="3"/>
  <c r="E31" i="3"/>
  <c r="G31" i="3" l="1"/>
  <c r="F31" i="3"/>
  <c r="H31" i="3" s="1"/>
  <c r="E32" i="3"/>
  <c r="D33" i="3"/>
  <c r="D34" i="3" l="1"/>
  <c r="E33" i="3"/>
  <c r="F32" i="3"/>
  <c r="H32" i="3" s="1"/>
  <c r="G32" i="3"/>
  <c r="G33" i="3" l="1"/>
  <c r="F33" i="3"/>
  <c r="H33" i="3" s="1"/>
  <c r="D35" i="3"/>
  <c r="E34" i="3"/>
  <c r="G34" i="3" l="1"/>
  <c r="F34" i="3"/>
  <c r="H34" i="3" s="1"/>
  <c r="E35" i="3"/>
  <c r="D36" i="3"/>
  <c r="D37" i="3" l="1"/>
  <c r="E36" i="3"/>
  <c r="G35" i="3"/>
  <c r="F35" i="3"/>
  <c r="H35" i="3" s="1"/>
  <c r="G36" i="3" l="1"/>
  <c r="F36" i="3"/>
  <c r="H36" i="3" s="1"/>
  <c r="E37" i="3"/>
  <c r="D38" i="3"/>
  <c r="D39" i="3" l="1"/>
  <c r="E38" i="3"/>
  <c r="F37" i="3"/>
  <c r="H37" i="3" s="1"/>
  <c r="G37" i="3"/>
  <c r="G38" i="3" l="1"/>
  <c r="F38" i="3"/>
  <c r="H38" i="3" s="1"/>
  <c r="D40" i="3"/>
  <c r="E39" i="3"/>
  <c r="E40" i="3" l="1"/>
  <c r="D41" i="3"/>
  <c r="G39" i="3"/>
  <c r="F39" i="3"/>
  <c r="H39" i="3" s="1"/>
  <c r="D42" i="3" l="1"/>
  <c r="E41" i="3"/>
  <c r="F40" i="3"/>
  <c r="H40" i="3" s="1"/>
  <c r="G40" i="3"/>
  <c r="G41" i="3" l="1"/>
  <c r="F41" i="3"/>
  <c r="H41" i="3" s="1"/>
  <c r="E42" i="3"/>
  <c r="D43" i="3"/>
  <c r="G42" i="3" l="1"/>
  <c r="F42" i="3"/>
  <c r="H42" i="3" s="1"/>
  <c r="E43" i="3"/>
  <c r="D44" i="3"/>
  <c r="D45" i="3" l="1"/>
  <c r="E44" i="3"/>
  <c r="G43" i="3"/>
  <c r="F43" i="3"/>
  <c r="H43" i="3" s="1"/>
  <c r="G44" i="3" l="1"/>
  <c r="F44" i="3"/>
  <c r="H44" i="3" s="1"/>
  <c r="E45" i="3"/>
  <c r="D46" i="3"/>
  <c r="D47" i="3" l="1"/>
  <c r="E46" i="3"/>
  <c r="F45" i="3"/>
  <c r="H45" i="3" s="1"/>
  <c r="G45" i="3"/>
  <c r="G46" i="3" l="1"/>
  <c r="F46" i="3"/>
  <c r="H46" i="3" s="1"/>
  <c r="E47" i="3"/>
  <c r="D48" i="3"/>
  <c r="D49" i="3" l="1"/>
  <c r="E48" i="3"/>
  <c r="F47" i="3"/>
  <c r="H47" i="3" s="1"/>
  <c r="G47" i="3"/>
  <c r="F48" i="3" l="1"/>
  <c r="H48" i="3" s="1"/>
  <c r="G48" i="3"/>
  <c r="D50" i="3"/>
  <c r="E49" i="3"/>
  <c r="G49" i="3" l="1"/>
  <c r="F49" i="3"/>
  <c r="H49" i="3" s="1"/>
  <c r="D51" i="3"/>
  <c r="E50" i="3"/>
  <c r="D52" i="3" l="1"/>
  <c r="E51" i="3"/>
  <c r="G50" i="3"/>
  <c r="F50" i="3"/>
  <c r="H50" i="3" s="1"/>
  <c r="G51" i="3" l="1"/>
  <c r="F51" i="3"/>
  <c r="H51" i="3" s="1"/>
  <c r="E52" i="3"/>
  <c r="D53" i="3"/>
  <c r="E53" i="3" l="1"/>
  <c r="D54" i="3"/>
  <c r="F52" i="3"/>
  <c r="H52" i="3" s="1"/>
  <c r="G52" i="3"/>
  <c r="G53" i="3" l="1"/>
  <c r="F53" i="3"/>
  <c r="H53" i="3" s="1"/>
  <c r="D55" i="3"/>
  <c r="E54" i="3"/>
  <c r="G54" i="3" l="1"/>
  <c r="F54" i="3"/>
  <c r="H54" i="3" s="1"/>
  <c r="E55" i="3"/>
  <c r="D56" i="3"/>
  <c r="D57" i="3" l="1"/>
  <c r="E56" i="3"/>
  <c r="F55" i="3"/>
  <c r="H55" i="3" s="1"/>
  <c r="G55" i="3"/>
  <c r="F56" i="3" l="1"/>
  <c r="H56" i="3" s="1"/>
  <c r="G56" i="3"/>
  <c r="D58" i="3"/>
  <c r="E57" i="3"/>
  <c r="F57" i="3" l="1"/>
  <c r="H57" i="3" s="1"/>
  <c r="G57" i="3"/>
  <c r="D59" i="3"/>
  <c r="E58" i="3"/>
  <c r="D60" i="3" l="1"/>
  <c r="E59" i="3"/>
  <c r="G58" i="3"/>
  <c r="F58" i="3"/>
  <c r="H58" i="3" s="1"/>
  <c r="G59" i="3" l="1"/>
  <c r="F59" i="3"/>
  <c r="H59" i="3" s="1"/>
  <c r="E60" i="3"/>
  <c r="D61" i="3"/>
  <c r="E61" i="3" l="1"/>
  <c r="D62" i="3"/>
  <c r="G60" i="3"/>
  <c r="F60" i="3"/>
  <c r="H60" i="3" s="1"/>
  <c r="E62" i="3" l="1"/>
  <c r="D63" i="3"/>
  <c r="G61" i="3"/>
  <c r="F61" i="3"/>
  <c r="H61" i="3" s="1"/>
  <c r="E63" i="3" l="1"/>
  <c r="D64" i="3"/>
  <c r="F62" i="3"/>
  <c r="H62" i="3" s="1"/>
  <c r="G62" i="3"/>
  <c r="D65" i="3" l="1"/>
  <c r="E64" i="3"/>
  <c r="F63" i="3"/>
  <c r="H63" i="3" s="1"/>
  <c r="G63" i="3"/>
  <c r="F64" i="3" l="1"/>
  <c r="H64" i="3" s="1"/>
  <c r="G64" i="3"/>
  <c r="D66" i="3"/>
  <c r="E65" i="3"/>
  <c r="F65" i="3" l="1"/>
  <c r="H65" i="3" s="1"/>
  <c r="G65" i="3"/>
  <c r="D67" i="3"/>
  <c r="E66" i="3"/>
  <c r="G66" i="3" l="1"/>
  <c r="F66" i="3"/>
  <c r="H66" i="3" s="1"/>
  <c r="D68" i="3"/>
  <c r="E67" i="3"/>
  <c r="G67" i="3" l="1"/>
  <c r="F67" i="3"/>
  <c r="H67" i="3" s="1"/>
  <c r="E68" i="3"/>
  <c r="D69" i="3"/>
  <c r="E69" i="3" l="1"/>
  <c r="D70" i="3"/>
  <c r="G68" i="3"/>
  <c r="F68" i="3"/>
  <c r="H68" i="3" s="1"/>
  <c r="E70" i="3" l="1"/>
  <c r="D71" i="3"/>
  <c r="G69" i="3"/>
  <c r="F69" i="3"/>
  <c r="H69" i="3" s="1"/>
  <c r="E71" i="3" l="1"/>
  <c r="D72" i="3"/>
  <c r="F70" i="3"/>
  <c r="H70" i="3" s="1"/>
  <c r="G70" i="3"/>
  <c r="D73" i="3" l="1"/>
  <c r="E72" i="3"/>
  <c r="F71" i="3"/>
  <c r="H71" i="3" s="1"/>
  <c r="G71" i="3"/>
  <c r="F72" i="3" l="1"/>
  <c r="H72" i="3" s="1"/>
  <c r="G72" i="3"/>
  <c r="D74" i="3"/>
  <c r="E73" i="3"/>
  <c r="G73" i="3" l="1"/>
  <c r="F73" i="3"/>
  <c r="H73" i="3" s="1"/>
  <c r="D75" i="3"/>
  <c r="E74" i="3"/>
  <c r="G74" i="3" l="1"/>
  <c r="F74" i="3"/>
  <c r="H74" i="3" s="1"/>
  <c r="D76" i="3"/>
  <c r="E75" i="3"/>
  <c r="E76" i="3" l="1"/>
  <c r="D77" i="3"/>
  <c r="G75" i="3"/>
  <c r="F75" i="3"/>
  <c r="H75" i="3" s="1"/>
  <c r="G76" i="3" l="1"/>
  <c r="F76" i="3"/>
  <c r="H76" i="3" s="1"/>
  <c r="E77" i="3"/>
  <c r="D78" i="3"/>
  <c r="E78" i="3" l="1"/>
  <c r="D79" i="3"/>
  <c r="G77" i="3"/>
  <c r="F77" i="3"/>
  <c r="H77" i="3" s="1"/>
  <c r="D80" i="3" l="1"/>
  <c r="E79" i="3"/>
  <c r="G78" i="3"/>
  <c r="F78" i="3"/>
  <c r="H78" i="3" s="1"/>
  <c r="F79" i="3" l="1"/>
  <c r="H79" i="3" s="1"/>
  <c r="G79" i="3"/>
  <c r="D81" i="3"/>
  <c r="E80" i="3"/>
  <c r="D82" i="3" l="1"/>
  <c r="E81" i="3"/>
  <c r="F80" i="3"/>
  <c r="H80" i="3" s="1"/>
  <c r="G80" i="3"/>
  <c r="G81" i="3" l="1"/>
  <c r="F81" i="3"/>
  <c r="H81" i="3" s="1"/>
  <c r="D83" i="3"/>
  <c r="E82" i="3"/>
  <c r="G82" i="3" l="1"/>
  <c r="F82" i="3"/>
  <c r="H82" i="3" s="1"/>
  <c r="E83" i="3"/>
  <c r="D84" i="3"/>
  <c r="G83" i="3" l="1"/>
  <c r="F83" i="3"/>
  <c r="H83" i="3" s="1"/>
  <c r="E84" i="3"/>
  <c r="D85" i="3"/>
  <c r="E85" i="3" l="1"/>
  <c r="D86" i="3"/>
  <c r="G84" i="3"/>
  <c r="F84" i="3"/>
  <c r="H84" i="3" s="1"/>
  <c r="E86" i="3" l="1"/>
  <c r="D87" i="3"/>
  <c r="G85" i="3"/>
  <c r="F85" i="3"/>
  <c r="H85" i="3" s="1"/>
  <c r="D88" i="3" l="1"/>
  <c r="E87" i="3"/>
  <c r="F86" i="3"/>
  <c r="H86" i="3" s="1"/>
  <c r="G86" i="3"/>
  <c r="F87" i="3" l="1"/>
  <c r="H87" i="3" s="1"/>
  <c r="G87" i="3"/>
  <c r="D89" i="3"/>
  <c r="E88" i="3"/>
  <c r="F88" i="3" l="1"/>
  <c r="H88" i="3" s="1"/>
  <c r="G88" i="3"/>
  <c r="D90" i="3"/>
  <c r="E89" i="3"/>
  <c r="G89" i="3" l="1"/>
  <c r="F89" i="3"/>
  <c r="H89" i="3" s="1"/>
  <c r="D91" i="3"/>
  <c r="E90" i="3"/>
  <c r="G90" i="3" l="1"/>
  <c r="F90" i="3"/>
  <c r="H90" i="3" s="1"/>
  <c r="E91" i="3"/>
  <c r="D92" i="3"/>
  <c r="E92" i="3" l="1"/>
  <c r="D93" i="3"/>
  <c r="G91" i="3"/>
  <c r="F91" i="3"/>
  <c r="H91" i="3" s="1"/>
  <c r="E93" i="3" l="1"/>
  <c r="D94" i="3"/>
  <c r="G92" i="3"/>
  <c r="F92" i="3"/>
  <c r="H92" i="3" s="1"/>
  <c r="E94" i="3" l="1"/>
  <c r="D95" i="3"/>
  <c r="G93" i="3"/>
  <c r="F93" i="3"/>
  <c r="H93" i="3" s="1"/>
  <c r="D96" i="3" l="1"/>
  <c r="E95" i="3"/>
  <c r="F94" i="3"/>
  <c r="H94" i="3" s="1"/>
  <c r="G94" i="3"/>
  <c r="F95" i="3" l="1"/>
  <c r="H95" i="3" s="1"/>
  <c r="G95" i="3"/>
  <c r="D97" i="3"/>
  <c r="E96" i="3"/>
  <c r="F96" i="3" l="1"/>
  <c r="H96" i="3" s="1"/>
  <c r="G96" i="3"/>
  <c r="D98" i="3"/>
  <c r="E97" i="3"/>
  <c r="G97" i="3" l="1"/>
  <c r="F97" i="3"/>
  <c r="H97" i="3" s="1"/>
  <c r="D99" i="3"/>
  <c r="E98" i="3"/>
  <c r="G98" i="3" l="1"/>
  <c r="F98" i="3"/>
  <c r="H98" i="3" s="1"/>
  <c r="E99" i="3"/>
  <c r="D100" i="3"/>
  <c r="E100" i="3" l="1"/>
  <c r="D101" i="3"/>
  <c r="G99" i="3"/>
  <c r="F99" i="3"/>
  <c r="H99" i="3" s="1"/>
  <c r="D102" i="3" l="1"/>
  <c r="E101" i="3"/>
  <c r="G100" i="3"/>
  <c r="F100" i="3"/>
  <c r="H100" i="3" s="1"/>
  <c r="E102" i="3" l="1"/>
  <c r="D103" i="3"/>
  <c r="G101" i="3"/>
  <c r="F101" i="3"/>
  <c r="H101" i="3" s="1"/>
  <c r="D104" i="3" l="1"/>
  <c r="E103" i="3"/>
  <c r="F102" i="3"/>
  <c r="H102" i="3" s="1"/>
  <c r="G102" i="3"/>
  <c r="G103" i="3" l="1"/>
  <c r="F103" i="3"/>
  <c r="H103" i="3" s="1"/>
  <c r="D105" i="3"/>
  <c r="E104" i="3"/>
  <c r="F104" i="3" l="1"/>
  <c r="H104" i="3" s="1"/>
  <c r="G104" i="3"/>
  <c r="E105" i="3"/>
  <c r="D106" i="3"/>
  <c r="D107" i="3" l="1"/>
  <c r="E106" i="3"/>
  <c r="G105" i="3"/>
  <c r="F105" i="3"/>
  <c r="H105" i="3" s="1"/>
  <c r="G106" i="3" l="1"/>
  <c r="F106" i="3"/>
  <c r="H106" i="3" s="1"/>
  <c r="E107" i="3"/>
  <c r="D108" i="3"/>
  <c r="E108" i="3" l="1"/>
  <c r="D109" i="3"/>
  <c r="G107" i="3"/>
  <c r="F107" i="3"/>
  <c r="H107" i="3" s="1"/>
  <c r="D110" i="3" l="1"/>
  <c r="E109" i="3"/>
  <c r="G108" i="3"/>
  <c r="F108" i="3"/>
  <c r="H108" i="3" s="1"/>
  <c r="G109" i="3" l="1"/>
  <c r="F109" i="3"/>
  <c r="H109" i="3" s="1"/>
  <c r="E110" i="3"/>
  <c r="D111" i="3"/>
  <c r="D112" i="3" l="1"/>
  <c r="E111" i="3"/>
  <c r="F110" i="3"/>
  <c r="H110" i="3" s="1"/>
  <c r="G110" i="3"/>
  <c r="G111" i="3" l="1"/>
  <c r="F111" i="3"/>
  <c r="H111" i="3" s="1"/>
  <c r="D113" i="3"/>
  <c r="E112" i="3"/>
  <c r="F112" i="3" l="1"/>
  <c r="H112" i="3" s="1"/>
  <c r="G112" i="3"/>
  <c r="E113" i="3"/>
  <c r="D114" i="3"/>
  <c r="G113" i="3" l="1"/>
  <c r="F113" i="3"/>
  <c r="H113" i="3" s="1"/>
  <c r="D115" i="3"/>
  <c r="E114" i="3"/>
  <c r="G114" i="3" l="1"/>
  <c r="F114" i="3"/>
  <c r="H114" i="3" s="1"/>
  <c r="E115" i="3"/>
  <c r="D116" i="3"/>
  <c r="E116" i="3" l="1"/>
  <c r="D117" i="3"/>
  <c r="G115" i="3"/>
  <c r="F115" i="3"/>
  <c r="H115" i="3" s="1"/>
  <c r="D118" i="3" l="1"/>
  <c r="E117" i="3"/>
  <c r="G116" i="3"/>
  <c r="F116" i="3"/>
  <c r="H116" i="3" s="1"/>
  <c r="G117" i="3" l="1"/>
  <c r="F117" i="3"/>
  <c r="H117" i="3" s="1"/>
  <c r="E118" i="3"/>
  <c r="D119" i="3"/>
  <c r="F118" i="3" l="1"/>
  <c r="H118" i="3" s="1"/>
  <c r="G118" i="3"/>
  <c r="D120" i="3"/>
  <c r="E119" i="3"/>
  <c r="G119" i="3" l="1"/>
  <c r="F119" i="3"/>
  <c r="H119" i="3" s="1"/>
  <c r="D121" i="3"/>
  <c r="E120" i="3"/>
  <c r="F120" i="3" l="1"/>
  <c r="H120" i="3" s="1"/>
  <c r="G120" i="3"/>
  <c r="E121" i="3"/>
  <c r="D122" i="3"/>
  <c r="D123" i="3" l="1"/>
  <c r="E122" i="3"/>
  <c r="G121" i="3"/>
  <c r="F121" i="3"/>
  <c r="H121" i="3" s="1"/>
  <c r="G122" i="3" l="1"/>
  <c r="F122" i="3"/>
  <c r="H122" i="3" s="1"/>
  <c r="E123" i="3"/>
  <c r="D124" i="3"/>
  <c r="E124" i="3" l="1"/>
  <c r="D125" i="3"/>
  <c r="G123" i="3"/>
  <c r="F123" i="3"/>
  <c r="H123" i="3" s="1"/>
  <c r="D126" i="3" l="1"/>
  <c r="E125" i="3"/>
  <c r="G124" i="3"/>
  <c r="F124" i="3"/>
  <c r="H124" i="3" s="1"/>
  <c r="G125" i="3" l="1"/>
  <c r="F125" i="3"/>
  <c r="H125" i="3" s="1"/>
  <c r="E126" i="3"/>
  <c r="D127" i="3"/>
  <c r="D128" i="3" l="1"/>
  <c r="E127" i="3"/>
  <c r="F126" i="3"/>
  <c r="H126" i="3" s="1"/>
  <c r="G126" i="3"/>
  <c r="G127" i="3" l="1"/>
  <c r="F127" i="3"/>
  <c r="H127" i="3" s="1"/>
  <c r="D129" i="3"/>
  <c r="E128" i="3"/>
  <c r="F128" i="3" l="1"/>
  <c r="H128" i="3" s="1"/>
  <c r="G128" i="3"/>
  <c r="E129" i="3"/>
  <c r="D130" i="3"/>
  <c r="D131" i="3" l="1"/>
  <c r="E130" i="3"/>
  <c r="G129" i="3"/>
  <c r="F129" i="3"/>
  <c r="H129" i="3" s="1"/>
  <c r="G130" i="3" l="1"/>
  <c r="F130" i="3"/>
  <c r="H130" i="3" s="1"/>
  <c r="E131" i="3"/>
  <c r="D132" i="3"/>
  <c r="G131" i="3" l="1"/>
  <c r="F131" i="3"/>
  <c r="H131" i="3" s="1"/>
  <c r="E132" i="3"/>
  <c r="D133" i="3"/>
  <c r="D134" i="3" l="1"/>
  <c r="E133" i="3"/>
  <c r="G132" i="3"/>
  <c r="F132" i="3"/>
  <c r="H132" i="3" s="1"/>
  <c r="E134" i="3" l="1"/>
  <c r="D135" i="3"/>
  <c r="G133" i="3"/>
  <c r="F133" i="3"/>
  <c r="H133" i="3" s="1"/>
  <c r="D136" i="3" l="1"/>
  <c r="E135" i="3"/>
  <c r="F134" i="3"/>
  <c r="H134" i="3" s="1"/>
  <c r="G134" i="3"/>
  <c r="G135" i="3" l="1"/>
  <c r="F135" i="3"/>
  <c r="H135" i="3" s="1"/>
  <c r="D137" i="3"/>
  <c r="E136" i="3"/>
  <c r="E137" i="3" l="1"/>
  <c r="D138" i="3"/>
  <c r="F136" i="3"/>
  <c r="H136" i="3" s="1"/>
  <c r="G136" i="3"/>
  <c r="D139" i="3" l="1"/>
  <c r="E138" i="3"/>
  <c r="G137" i="3"/>
  <c r="F137" i="3"/>
  <c r="H137" i="3" s="1"/>
  <c r="G138" i="3" l="1"/>
  <c r="F138" i="3"/>
  <c r="H138" i="3" s="1"/>
  <c r="E139" i="3"/>
  <c r="D140" i="3"/>
  <c r="G139" i="3" l="1"/>
  <c r="F139" i="3"/>
  <c r="H139" i="3" s="1"/>
  <c r="E140" i="3"/>
  <c r="D141" i="3"/>
  <c r="D142" i="3" l="1"/>
  <c r="E141" i="3"/>
  <c r="G140" i="3"/>
  <c r="F140" i="3"/>
  <c r="H140" i="3" s="1"/>
  <c r="G141" i="3" l="1"/>
  <c r="F141" i="3"/>
  <c r="H141" i="3" s="1"/>
  <c r="E142" i="3"/>
  <c r="D143" i="3"/>
  <c r="D144" i="3" l="1"/>
  <c r="E143" i="3"/>
  <c r="F142" i="3"/>
  <c r="H142" i="3" s="1"/>
  <c r="G142" i="3"/>
  <c r="G143" i="3" l="1"/>
  <c r="F143" i="3"/>
  <c r="H143" i="3" s="1"/>
  <c r="D145" i="3"/>
  <c r="E144" i="3"/>
  <c r="F144" i="3" l="1"/>
  <c r="H144" i="3" s="1"/>
  <c r="G144" i="3"/>
  <c r="E145" i="3"/>
  <c r="D146" i="3"/>
  <c r="D147" i="3" l="1"/>
  <c r="E146" i="3"/>
  <c r="G145" i="3"/>
  <c r="F145" i="3"/>
  <c r="H145" i="3" s="1"/>
  <c r="G146" i="3" l="1"/>
  <c r="F146" i="3"/>
  <c r="H146" i="3" s="1"/>
  <c r="E147" i="3"/>
  <c r="D148" i="3"/>
  <c r="E148" i="3" l="1"/>
  <c r="D149" i="3"/>
  <c r="G147" i="3"/>
  <c r="F147" i="3"/>
  <c r="H147" i="3" s="1"/>
  <c r="D150" i="3" l="1"/>
  <c r="E149" i="3"/>
  <c r="G148" i="3"/>
  <c r="F148" i="3"/>
  <c r="H148" i="3" s="1"/>
  <c r="G149" i="3" l="1"/>
  <c r="F149" i="3"/>
  <c r="H149" i="3" s="1"/>
  <c r="E150" i="3"/>
  <c r="D151" i="3"/>
  <c r="F150" i="3" l="1"/>
  <c r="H150" i="3" s="1"/>
  <c r="G150" i="3"/>
  <c r="D152" i="3"/>
  <c r="E151" i="3"/>
  <c r="G151" i="3" l="1"/>
  <c r="F151" i="3"/>
  <c r="H151" i="3" s="1"/>
  <c r="D153" i="3"/>
  <c r="E152" i="3"/>
  <c r="F152" i="3" l="1"/>
  <c r="H152" i="3" s="1"/>
  <c r="G152" i="3"/>
  <c r="E153" i="3"/>
  <c r="D154" i="3"/>
  <c r="D155" i="3" l="1"/>
  <c r="E154" i="3"/>
  <c r="G153" i="3"/>
  <c r="F153" i="3"/>
  <c r="H153" i="3" s="1"/>
  <c r="G154" i="3" l="1"/>
  <c r="F154" i="3"/>
  <c r="H154" i="3" s="1"/>
  <c r="E155" i="3"/>
  <c r="D156" i="3"/>
  <c r="E156" i="3" l="1"/>
  <c r="D157" i="3"/>
  <c r="G155" i="3"/>
  <c r="F155" i="3"/>
  <c r="H155" i="3" s="1"/>
  <c r="D158" i="3" l="1"/>
  <c r="E157" i="3"/>
  <c r="G156" i="3"/>
  <c r="F156" i="3"/>
  <c r="H156" i="3" s="1"/>
  <c r="G157" i="3" l="1"/>
  <c r="F157" i="3"/>
  <c r="H157" i="3" s="1"/>
  <c r="E158" i="3"/>
  <c r="D159" i="3"/>
  <c r="F158" i="3" l="1"/>
  <c r="H158" i="3" s="1"/>
  <c r="G158" i="3"/>
  <c r="D160" i="3"/>
  <c r="E159" i="3"/>
  <c r="G159" i="3" l="1"/>
  <c r="F159" i="3"/>
  <c r="H159" i="3" s="1"/>
  <c r="D161" i="3"/>
  <c r="E160" i="3"/>
  <c r="F160" i="3" l="1"/>
  <c r="H160" i="3" s="1"/>
  <c r="G160" i="3"/>
  <c r="E161" i="3"/>
  <c r="D162" i="3"/>
  <c r="D163" i="3" l="1"/>
  <c r="E162" i="3"/>
  <c r="G161" i="3"/>
  <c r="F161" i="3"/>
  <c r="H161" i="3" s="1"/>
  <c r="G162" i="3" l="1"/>
  <c r="F162" i="3"/>
  <c r="H162" i="3" s="1"/>
  <c r="E163" i="3"/>
  <c r="D164" i="3"/>
  <c r="G163" i="3" l="1"/>
  <c r="F163" i="3"/>
  <c r="H163" i="3" s="1"/>
  <c r="E164" i="3"/>
  <c r="D165" i="3"/>
  <c r="D166" i="3" l="1"/>
  <c r="E165" i="3"/>
  <c r="G164" i="3"/>
  <c r="F164" i="3"/>
  <c r="H164" i="3" s="1"/>
  <c r="G165" i="3" l="1"/>
  <c r="F165" i="3"/>
  <c r="H165" i="3" s="1"/>
  <c r="E166" i="3"/>
  <c r="D167" i="3"/>
  <c r="D168" i="3" l="1"/>
  <c r="E167" i="3"/>
  <c r="F166" i="3"/>
  <c r="H166" i="3" s="1"/>
  <c r="G166" i="3"/>
  <c r="G167" i="3" l="1"/>
  <c r="F167" i="3"/>
  <c r="H167" i="3" s="1"/>
  <c r="D169" i="3"/>
  <c r="E168" i="3"/>
  <c r="F168" i="3" l="1"/>
  <c r="H168" i="3" s="1"/>
  <c r="G168" i="3"/>
  <c r="E169" i="3"/>
  <c r="D170" i="3"/>
  <c r="G169" i="3" l="1"/>
  <c r="F169" i="3"/>
  <c r="H169" i="3" s="1"/>
  <c r="D171" i="3"/>
  <c r="E170" i="3"/>
  <c r="G170" i="3" l="1"/>
  <c r="F170" i="3"/>
  <c r="H170" i="3" s="1"/>
  <c r="E171" i="3"/>
  <c r="D172" i="3"/>
  <c r="E172" i="3" l="1"/>
  <c r="D173" i="3"/>
  <c r="G171" i="3"/>
  <c r="F171" i="3"/>
  <c r="H171" i="3" s="1"/>
  <c r="D174" i="3" l="1"/>
  <c r="E173" i="3"/>
  <c r="G172" i="3"/>
  <c r="F172" i="3"/>
  <c r="H172" i="3" s="1"/>
  <c r="G173" i="3" l="1"/>
  <c r="F173" i="3"/>
  <c r="H173" i="3" s="1"/>
  <c r="E174" i="3"/>
  <c r="D175" i="3"/>
  <c r="D176" i="3" l="1"/>
  <c r="E175" i="3"/>
  <c r="F174" i="3"/>
  <c r="H174" i="3" s="1"/>
  <c r="G174" i="3"/>
  <c r="G175" i="3" l="1"/>
  <c r="F175" i="3"/>
  <c r="H175" i="3" s="1"/>
  <c r="D177" i="3"/>
  <c r="E176" i="3"/>
  <c r="E177" i="3" l="1"/>
  <c r="D178" i="3"/>
  <c r="F176" i="3"/>
  <c r="H176" i="3" s="1"/>
  <c r="G176" i="3"/>
  <c r="D179" i="3" l="1"/>
  <c r="E178" i="3"/>
  <c r="G177" i="3"/>
  <c r="F177" i="3"/>
  <c r="H177" i="3" s="1"/>
  <c r="G178" i="3" l="1"/>
  <c r="F178" i="3"/>
  <c r="H178" i="3" s="1"/>
  <c r="E179" i="3"/>
  <c r="D180" i="3"/>
  <c r="G179" i="3" l="1"/>
  <c r="F179" i="3"/>
  <c r="H179" i="3" s="1"/>
  <c r="E180" i="3"/>
  <c r="D181" i="3"/>
  <c r="G180" i="3" l="1"/>
  <c r="F180" i="3"/>
  <c r="H180" i="3" s="1"/>
  <c r="D182" i="3"/>
  <c r="E181" i="3"/>
  <c r="G181" i="3" l="1"/>
  <c r="F181" i="3"/>
  <c r="H181" i="3" s="1"/>
  <c r="E182" i="3"/>
  <c r="D183" i="3"/>
  <c r="D184" i="3" l="1"/>
  <c r="E183" i="3"/>
  <c r="F182" i="3"/>
  <c r="H182" i="3" s="1"/>
  <c r="G182" i="3"/>
  <c r="G183" i="3" l="1"/>
  <c r="F183" i="3"/>
  <c r="H183" i="3" s="1"/>
  <c r="D185" i="3"/>
  <c r="E184" i="3"/>
  <c r="E185" i="3" l="1"/>
  <c r="D186" i="3"/>
  <c r="F184" i="3"/>
  <c r="H184" i="3" s="1"/>
  <c r="G184" i="3"/>
  <c r="D187" i="3" l="1"/>
  <c r="E186" i="3"/>
  <c r="G185" i="3"/>
  <c r="F185" i="3"/>
  <c r="H185" i="3" s="1"/>
  <c r="G186" i="3" l="1"/>
  <c r="F186" i="3"/>
  <c r="H186" i="3" s="1"/>
  <c r="E187" i="3"/>
  <c r="D188" i="3"/>
  <c r="E188" i="3" l="1"/>
  <c r="D189" i="3"/>
  <c r="G187" i="3"/>
  <c r="F187" i="3"/>
  <c r="H187" i="3" s="1"/>
  <c r="D190" i="3" l="1"/>
  <c r="E189" i="3"/>
  <c r="G188" i="3"/>
  <c r="F188" i="3"/>
  <c r="H188" i="3" s="1"/>
  <c r="G189" i="3" l="1"/>
  <c r="F189" i="3"/>
  <c r="H189" i="3" s="1"/>
  <c r="E190" i="3"/>
  <c r="D191" i="3"/>
  <c r="D192" i="3" l="1"/>
  <c r="E191" i="3"/>
  <c r="F190" i="3"/>
  <c r="H190" i="3" s="1"/>
  <c r="G190" i="3"/>
  <c r="G191" i="3" l="1"/>
  <c r="F191" i="3"/>
  <c r="H191" i="3" s="1"/>
  <c r="D193" i="3"/>
  <c r="E192" i="3"/>
  <c r="E193" i="3" l="1"/>
  <c r="D194" i="3"/>
  <c r="F192" i="3"/>
  <c r="H192" i="3" s="1"/>
  <c r="G192" i="3"/>
  <c r="D195" i="3" l="1"/>
  <c r="E194" i="3"/>
  <c r="G193" i="3"/>
  <c r="F193" i="3"/>
  <c r="H193" i="3" s="1"/>
  <c r="G194" i="3" l="1"/>
  <c r="F194" i="3"/>
  <c r="H194" i="3" s="1"/>
  <c r="E195" i="3"/>
  <c r="D196" i="3"/>
  <c r="E196" i="3" l="1"/>
  <c r="D197" i="3"/>
  <c r="G195" i="3"/>
  <c r="F195" i="3"/>
  <c r="H195" i="3" s="1"/>
  <c r="D198" i="3" l="1"/>
  <c r="E197" i="3"/>
  <c r="G196" i="3"/>
  <c r="F196" i="3"/>
  <c r="H196" i="3" s="1"/>
  <c r="G197" i="3" l="1"/>
  <c r="F197" i="3"/>
  <c r="H197" i="3" s="1"/>
  <c r="E198" i="3"/>
  <c r="D199" i="3"/>
  <c r="D200" i="3" l="1"/>
  <c r="E199" i="3"/>
  <c r="F198" i="3"/>
  <c r="H198" i="3" s="1"/>
  <c r="G198" i="3"/>
  <c r="G199" i="3" l="1"/>
  <c r="F199" i="3"/>
  <c r="H199" i="3" s="1"/>
  <c r="D201" i="3"/>
  <c r="E200" i="3"/>
  <c r="F200" i="3" l="1"/>
  <c r="H200" i="3" s="1"/>
  <c r="G200" i="3"/>
  <c r="E201" i="3"/>
  <c r="D202" i="3"/>
  <c r="D203" i="3" l="1"/>
  <c r="E202" i="3"/>
  <c r="G201" i="3"/>
  <c r="F201" i="3"/>
  <c r="H201" i="3" s="1"/>
  <c r="G202" i="3" l="1"/>
  <c r="F202" i="3"/>
  <c r="H202" i="3" s="1"/>
  <c r="E203" i="3"/>
  <c r="D204" i="3"/>
  <c r="E204" i="3" l="1"/>
  <c r="D205" i="3"/>
  <c r="G203" i="3"/>
  <c r="F203" i="3"/>
  <c r="H203" i="3" s="1"/>
  <c r="D206" i="3" l="1"/>
  <c r="E205" i="3"/>
  <c r="G204" i="3"/>
  <c r="F204" i="3"/>
  <c r="H204" i="3" s="1"/>
  <c r="G205" i="3" l="1"/>
  <c r="F205" i="3"/>
  <c r="H205" i="3" s="1"/>
  <c r="E206" i="3"/>
  <c r="D207" i="3"/>
  <c r="F206" i="3" l="1"/>
  <c r="H206" i="3" s="1"/>
  <c r="G206" i="3"/>
  <c r="D208" i="3"/>
  <c r="E207" i="3"/>
  <c r="G207" i="3" l="1"/>
  <c r="F207" i="3"/>
  <c r="H207" i="3" s="1"/>
  <c r="D209" i="3"/>
  <c r="E208" i="3"/>
  <c r="F208" i="3" l="1"/>
  <c r="H208" i="3" s="1"/>
  <c r="G208" i="3"/>
  <c r="E209" i="3"/>
  <c r="D210" i="3"/>
  <c r="D211" i="3" l="1"/>
  <c r="E210" i="3"/>
  <c r="G209" i="3"/>
  <c r="F209" i="3"/>
  <c r="H209" i="3" s="1"/>
  <c r="G210" i="3" l="1"/>
  <c r="F210" i="3"/>
  <c r="H210" i="3" s="1"/>
  <c r="E211" i="3"/>
  <c r="D212" i="3"/>
  <c r="E212" i="3" l="1"/>
  <c r="D213" i="3"/>
  <c r="G211" i="3"/>
  <c r="F211" i="3"/>
  <c r="H211" i="3" s="1"/>
  <c r="D214" i="3" l="1"/>
  <c r="E213" i="3"/>
  <c r="G212" i="3"/>
  <c r="F212" i="3"/>
  <c r="H212" i="3" s="1"/>
  <c r="G213" i="3" l="1"/>
  <c r="F213" i="3"/>
  <c r="H213" i="3" s="1"/>
  <c r="E214" i="3"/>
  <c r="D215" i="3"/>
  <c r="F214" i="3" l="1"/>
  <c r="H214" i="3" s="1"/>
  <c r="G214" i="3"/>
  <c r="D216" i="3"/>
  <c r="E215" i="3"/>
  <c r="D217" i="3" l="1"/>
  <c r="E216" i="3"/>
  <c r="G215" i="3"/>
  <c r="F215" i="3"/>
  <c r="H215" i="3" s="1"/>
  <c r="F216" i="3" l="1"/>
  <c r="H216" i="3" s="1"/>
  <c r="G216" i="3"/>
  <c r="E217" i="3"/>
  <c r="D218" i="3"/>
  <c r="G217" i="3" l="1"/>
  <c r="F217" i="3"/>
  <c r="H217" i="3" s="1"/>
  <c r="D219" i="3"/>
  <c r="E218" i="3"/>
  <c r="E219" i="3" l="1"/>
  <c r="D220" i="3"/>
  <c r="G218" i="3"/>
  <c r="F218" i="3"/>
  <c r="H218" i="3" s="1"/>
  <c r="E220" i="3" l="1"/>
  <c r="D221" i="3"/>
  <c r="G219" i="3"/>
  <c r="F219" i="3"/>
  <c r="H219" i="3" s="1"/>
  <c r="D222" i="3" l="1"/>
  <c r="E221" i="3"/>
  <c r="G220" i="3"/>
  <c r="F220" i="3"/>
  <c r="H220" i="3" s="1"/>
  <c r="G221" i="3" l="1"/>
  <c r="F221" i="3"/>
  <c r="H221" i="3" s="1"/>
  <c r="E222" i="3"/>
  <c r="D223" i="3"/>
  <c r="D224" i="3" l="1"/>
  <c r="E223" i="3"/>
  <c r="F222" i="3"/>
  <c r="H222" i="3" s="1"/>
  <c r="G222" i="3"/>
  <c r="G223" i="3" l="1"/>
  <c r="F223" i="3"/>
  <c r="H223" i="3" s="1"/>
  <c r="D225" i="3"/>
  <c r="E224" i="3"/>
  <c r="E225" i="3" l="1"/>
  <c r="D226" i="3"/>
  <c r="F224" i="3"/>
  <c r="H224" i="3" s="1"/>
  <c r="G224" i="3"/>
  <c r="D227" i="3" l="1"/>
  <c r="E226" i="3"/>
  <c r="G225" i="3"/>
  <c r="F225" i="3"/>
  <c r="H225" i="3" s="1"/>
  <c r="G226" i="3" l="1"/>
  <c r="F226" i="3"/>
  <c r="H226" i="3" s="1"/>
  <c r="E227" i="3"/>
  <c r="D228" i="3"/>
  <c r="G227" i="3" l="1"/>
  <c r="F227" i="3"/>
  <c r="H227" i="3" s="1"/>
  <c r="E228" i="3"/>
  <c r="D229" i="3"/>
  <c r="D230" i="3" l="1"/>
  <c r="E229" i="3"/>
  <c r="G228" i="3"/>
  <c r="F228" i="3"/>
  <c r="H228" i="3" s="1"/>
  <c r="G229" i="3" l="1"/>
  <c r="F229" i="3"/>
  <c r="H229" i="3" s="1"/>
  <c r="E230" i="3"/>
  <c r="D231" i="3"/>
  <c r="D232" i="3" l="1"/>
  <c r="E231" i="3"/>
  <c r="F230" i="3"/>
  <c r="H230" i="3" s="1"/>
  <c r="G230" i="3"/>
  <c r="G231" i="3" l="1"/>
  <c r="F231" i="3"/>
  <c r="H231" i="3" s="1"/>
  <c r="D233" i="3"/>
  <c r="E232" i="3"/>
  <c r="E233" i="3" l="1"/>
  <c r="D234" i="3"/>
  <c r="F232" i="3"/>
  <c r="H232" i="3" s="1"/>
  <c r="G232" i="3"/>
  <c r="D235" i="3" l="1"/>
  <c r="E234" i="3"/>
  <c r="G233" i="3"/>
  <c r="F233" i="3"/>
  <c r="H233" i="3" s="1"/>
  <c r="G234" i="3" l="1"/>
  <c r="F234" i="3"/>
  <c r="H234" i="3" s="1"/>
  <c r="E235" i="3"/>
  <c r="D236" i="3"/>
  <c r="E236" i="3" l="1"/>
  <c r="D237" i="3"/>
  <c r="G235" i="3"/>
  <c r="F235" i="3"/>
  <c r="H235" i="3" s="1"/>
  <c r="D238" i="3" l="1"/>
  <c r="E237" i="3"/>
  <c r="G236" i="3"/>
  <c r="F236" i="3"/>
  <c r="H236" i="3" s="1"/>
  <c r="G237" i="3" l="1"/>
  <c r="F237" i="3"/>
  <c r="H237" i="3" s="1"/>
  <c r="E238" i="3"/>
  <c r="D239" i="3"/>
  <c r="F238" i="3" l="1"/>
  <c r="H238" i="3" s="1"/>
  <c r="G238" i="3"/>
  <c r="D240" i="3"/>
  <c r="E239" i="3"/>
  <c r="D241" i="3" l="1"/>
  <c r="E240" i="3"/>
  <c r="G239" i="3"/>
  <c r="F239" i="3"/>
  <c r="H239" i="3" s="1"/>
  <c r="F240" i="3" l="1"/>
  <c r="H240" i="3" s="1"/>
  <c r="G240" i="3"/>
  <c r="E241" i="3"/>
  <c r="D242" i="3"/>
  <c r="G241" i="3" l="1"/>
  <c r="F241" i="3"/>
  <c r="H241" i="3" s="1"/>
  <c r="D243" i="3"/>
  <c r="E242" i="3"/>
  <c r="E243" i="3" l="1"/>
  <c r="D244" i="3"/>
  <c r="G242" i="3"/>
  <c r="F242" i="3"/>
  <c r="H242" i="3" s="1"/>
  <c r="E244" i="3" l="1"/>
  <c r="D245" i="3"/>
  <c r="G243" i="3"/>
  <c r="F243" i="3"/>
  <c r="H243" i="3" s="1"/>
  <c r="D246" i="3" l="1"/>
  <c r="E245" i="3"/>
  <c r="G244" i="3"/>
  <c r="F244" i="3"/>
  <c r="H244" i="3" s="1"/>
  <c r="G245" i="3" l="1"/>
  <c r="F245" i="3"/>
  <c r="H245" i="3" s="1"/>
  <c r="E246" i="3"/>
  <c r="D247" i="3"/>
  <c r="F246" i="3" l="1"/>
  <c r="H246" i="3" s="1"/>
  <c r="G246" i="3"/>
  <c r="D248" i="3"/>
  <c r="E247" i="3"/>
  <c r="G247" i="3" l="1"/>
  <c r="F247" i="3"/>
  <c r="H247" i="3" s="1"/>
  <c r="D249" i="3"/>
  <c r="E248" i="3"/>
  <c r="F248" i="3" l="1"/>
  <c r="H248" i="3" s="1"/>
  <c r="G248" i="3"/>
  <c r="E249" i="3"/>
  <c r="D250" i="3"/>
  <c r="D251" i="3" l="1"/>
  <c r="E250" i="3"/>
  <c r="G249" i="3"/>
  <c r="F249" i="3"/>
  <c r="H249" i="3" s="1"/>
  <c r="G250" i="3" l="1"/>
  <c r="F250" i="3"/>
  <c r="H250" i="3" s="1"/>
  <c r="E251" i="3"/>
  <c r="D252" i="3"/>
  <c r="E252" i="3" l="1"/>
  <c r="D253" i="3"/>
  <c r="G251" i="3"/>
  <c r="F251" i="3"/>
  <c r="H251" i="3" s="1"/>
  <c r="D254" i="3" l="1"/>
  <c r="E253" i="3"/>
  <c r="G252" i="3"/>
  <c r="F252" i="3"/>
  <c r="H252" i="3" s="1"/>
  <c r="G253" i="3" l="1"/>
  <c r="F253" i="3"/>
  <c r="H253" i="3" s="1"/>
  <c r="E254" i="3"/>
  <c r="D255" i="3"/>
  <c r="F254" i="3" l="1"/>
  <c r="H254" i="3" s="1"/>
  <c r="G254" i="3"/>
  <c r="D256" i="3"/>
  <c r="E255" i="3"/>
  <c r="D257" i="3" l="1"/>
  <c r="E256" i="3"/>
  <c r="G255" i="3"/>
  <c r="F255" i="3"/>
  <c r="H255" i="3" s="1"/>
  <c r="E257" i="3" l="1"/>
  <c r="D258" i="3"/>
  <c r="F256" i="3"/>
  <c r="H256" i="3" s="1"/>
  <c r="G256" i="3"/>
  <c r="D259" i="3" l="1"/>
  <c r="E258" i="3"/>
  <c r="G257" i="3"/>
  <c r="F257" i="3"/>
  <c r="H257" i="3" s="1"/>
  <c r="G258" i="3" l="1"/>
  <c r="F258" i="3"/>
  <c r="H258" i="3" s="1"/>
  <c r="E259" i="3"/>
  <c r="D260" i="3"/>
  <c r="E260" i="3" l="1"/>
  <c r="D261" i="3"/>
  <c r="G259" i="3"/>
  <c r="F259" i="3"/>
  <c r="H259" i="3" s="1"/>
  <c r="D262" i="3" l="1"/>
  <c r="E261" i="3"/>
  <c r="G260" i="3"/>
  <c r="F260" i="3"/>
  <c r="H260" i="3" s="1"/>
  <c r="G261" i="3" l="1"/>
  <c r="F261" i="3"/>
  <c r="H261" i="3" s="1"/>
  <c r="E262" i="3"/>
  <c r="D263" i="3"/>
  <c r="F262" i="3" l="1"/>
  <c r="H262" i="3" s="1"/>
  <c r="G262" i="3"/>
  <c r="D264" i="3"/>
  <c r="E263" i="3"/>
  <c r="D265" i="3" l="1"/>
  <c r="E264" i="3"/>
  <c r="G263" i="3"/>
  <c r="F263" i="3"/>
  <c r="H263" i="3" s="1"/>
  <c r="F264" i="3" l="1"/>
  <c r="H264" i="3" s="1"/>
  <c r="G264" i="3"/>
  <c r="E265" i="3"/>
  <c r="D266" i="3"/>
  <c r="G265" i="3" l="1"/>
  <c r="F265" i="3"/>
  <c r="H265" i="3" s="1"/>
  <c r="D267" i="3"/>
  <c r="E266" i="3"/>
  <c r="G266" i="3" l="1"/>
  <c r="F266" i="3"/>
  <c r="H266" i="3" s="1"/>
  <c r="E267" i="3"/>
  <c r="D268" i="3"/>
  <c r="E268" i="3" l="1"/>
  <c r="D269" i="3"/>
  <c r="G267" i="3"/>
  <c r="F267" i="3"/>
  <c r="H267" i="3" s="1"/>
  <c r="D270" i="3" l="1"/>
  <c r="E269" i="3"/>
  <c r="G268" i="3"/>
  <c r="F268" i="3"/>
  <c r="H268" i="3" s="1"/>
  <c r="G269" i="3" l="1"/>
  <c r="F269" i="3"/>
  <c r="H269" i="3" s="1"/>
  <c r="E270" i="3"/>
  <c r="D271" i="3"/>
  <c r="F270" i="3" l="1"/>
  <c r="H270" i="3" s="1"/>
  <c r="G270" i="3"/>
  <c r="D272" i="3"/>
  <c r="E271" i="3"/>
  <c r="G271" i="3" l="1"/>
  <c r="F271" i="3"/>
  <c r="H271" i="3" s="1"/>
  <c r="D273" i="3"/>
  <c r="E272" i="3"/>
  <c r="F272" i="3" l="1"/>
  <c r="H272" i="3" s="1"/>
  <c r="G272" i="3"/>
  <c r="E273" i="3"/>
  <c r="D274" i="3"/>
  <c r="D275" i="3" l="1"/>
  <c r="E274" i="3"/>
  <c r="G273" i="3"/>
  <c r="F273" i="3"/>
  <c r="H273" i="3" s="1"/>
  <c r="G274" i="3" l="1"/>
  <c r="F274" i="3"/>
  <c r="H274" i="3" s="1"/>
  <c r="E275" i="3"/>
  <c r="D276" i="3"/>
  <c r="E276" i="3" l="1"/>
  <c r="D277" i="3"/>
  <c r="G275" i="3"/>
  <c r="F275" i="3"/>
  <c r="H275" i="3" s="1"/>
  <c r="D278" i="3" l="1"/>
  <c r="E277" i="3"/>
  <c r="G276" i="3"/>
  <c r="F276" i="3"/>
  <c r="H276" i="3" s="1"/>
  <c r="G277" i="3" l="1"/>
  <c r="F277" i="3"/>
  <c r="H277" i="3" s="1"/>
  <c r="E278" i="3"/>
  <c r="D279" i="3"/>
  <c r="D280" i="3" l="1"/>
  <c r="E279" i="3"/>
  <c r="F278" i="3"/>
  <c r="H278" i="3" s="1"/>
  <c r="G278" i="3"/>
  <c r="G279" i="3" l="1"/>
  <c r="F279" i="3"/>
  <c r="H279" i="3" s="1"/>
  <c r="D281" i="3"/>
  <c r="E280" i="3"/>
  <c r="F280" i="3" l="1"/>
  <c r="H280" i="3" s="1"/>
  <c r="G280" i="3"/>
  <c r="E281" i="3"/>
  <c r="D282" i="3"/>
  <c r="D283" i="3" l="1"/>
  <c r="E282" i="3"/>
  <c r="G281" i="3"/>
  <c r="F281" i="3"/>
  <c r="H281" i="3" s="1"/>
  <c r="G282" i="3" l="1"/>
  <c r="F282" i="3"/>
  <c r="H282" i="3" s="1"/>
  <c r="E283" i="3"/>
  <c r="D284" i="3"/>
  <c r="E284" i="3" l="1"/>
  <c r="D285" i="3"/>
  <c r="G283" i="3"/>
  <c r="F283" i="3"/>
  <c r="H283" i="3" s="1"/>
  <c r="D286" i="3" l="1"/>
  <c r="E285" i="3"/>
  <c r="G284" i="3"/>
  <c r="F284" i="3"/>
  <c r="H284" i="3" s="1"/>
  <c r="G285" i="3" l="1"/>
  <c r="F285" i="3"/>
  <c r="H285" i="3" s="1"/>
  <c r="E286" i="3"/>
  <c r="D287" i="3"/>
  <c r="F286" i="3" l="1"/>
  <c r="H286" i="3" s="1"/>
  <c r="G286" i="3"/>
  <c r="D288" i="3"/>
  <c r="E287" i="3"/>
  <c r="D289" i="3" l="1"/>
  <c r="E288" i="3"/>
  <c r="G287" i="3"/>
  <c r="F287" i="3"/>
  <c r="H287" i="3" s="1"/>
  <c r="F288" i="3" l="1"/>
  <c r="H288" i="3" s="1"/>
  <c r="G288" i="3"/>
  <c r="E289" i="3"/>
  <c r="D290" i="3"/>
  <c r="D291" i="3" l="1"/>
  <c r="E290" i="3"/>
  <c r="G289" i="3"/>
  <c r="F289" i="3"/>
  <c r="H289" i="3" s="1"/>
  <c r="G290" i="3" l="1"/>
  <c r="F290" i="3"/>
  <c r="H290" i="3" s="1"/>
  <c r="E291" i="3"/>
  <c r="D292" i="3"/>
  <c r="E292" i="3" l="1"/>
  <c r="D293" i="3"/>
  <c r="G291" i="3"/>
  <c r="F291" i="3"/>
  <c r="H291" i="3" s="1"/>
  <c r="D294" i="3" l="1"/>
  <c r="E293" i="3"/>
  <c r="G292" i="3"/>
  <c r="F292" i="3"/>
  <c r="H292" i="3" s="1"/>
  <c r="G293" i="3" l="1"/>
  <c r="F293" i="3"/>
  <c r="H293" i="3" s="1"/>
  <c r="E294" i="3"/>
  <c r="D295" i="3"/>
  <c r="D296" i="3" l="1"/>
  <c r="E295" i="3"/>
  <c r="F294" i="3"/>
  <c r="H294" i="3" s="1"/>
  <c r="G294" i="3"/>
  <c r="G295" i="3" l="1"/>
  <c r="F295" i="3"/>
  <c r="H295" i="3" s="1"/>
  <c r="D297" i="3"/>
  <c r="E296" i="3"/>
  <c r="F296" i="3" l="1"/>
  <c r="H296" i="3" s="1"/>
  <c r="G296" i="3"/>
  <c r="E297" i="3"/>
  <c r="D298" i="3"/>
  <c r="D299" i="3" l="1"/>
  <c r="E298" i="3"/>
  <c r="G297" i="3"/>
  <c r="F297" i="3"/>
  <c r="H297" i="3" s="1"/>
  <c r="G298" i="3" l="1"/>
  <c r="F298" i="3"/>
  <c r="H298" i="3" s="1"/>
  <c r="E299" i="3"/>
  <c r="D300" i="3"/>
  <c r="G299" i="3" l="1"/>
  <c r="F299" i="3"/>
  <c r="H299" i="3" s="1"/>
  <c r="E300" i="3"/>
  <c r="D301" i="3"/>
  <c r="D302" i="3" l="1"/>
  <c r="E301" i="3"/>
  <c r="G300" i="3"/>
  <c r="F300" i="3"/>
  <c r="H300" i="3" s="1"/>
  <c r="E302" i="3" l="1"/>
  <c r="D303" i="3"/>
  <c r="G301" i="3"/>
  <c r="F301" i="3"/>
  <c r="H301" i="3" s="1"/>
  <c r="D304" i="3" l="1"/>
  <c r="E303" i="3"/>
  <c r="F302" i="3"/>
  <c r="H302" i="3" s="1"/>
  <c r="G302" i="3"/>
  <c r="G303" i="3" l="1"/>
  <c r="F303" i="3"/>
  <c r="H303" i="3" s="1"/>
  <c r="D305" i="3"/>
  <c r="E304" i="3"/>
  <c r="E305" i="3" l="1"/>
  <c r="D306" i="3"/>
  <c r="F304" i="3"/>
  <c r="H304" i="3" s="1"/>
  <c r="G304" i="3"/>
  <c r="D307" i="3" l="1"/>
  <c r="E306" i="3"/>
  <c r="G305" i="3"/>
  <c r="F305" i="3"/>
  <c r="H305" i="3" s="1"/>
  <c r="G306" i="3" l="1"/>
  <c r="F306" i="3"/>
  <c r="H306" i="3" s="1"/>
  <c r="E307" i="3"/>
  <c r="D308" i="3"/>
  <c r="E308" i="3" l="1"/>
  <c r="D309" i="3"/>
  <c r="G307" i="3"/>
  <c r="F307" i="3"/>
  <c r="H307" i="3" s="1"/>
  <c r="D310" i="3" l="1"/>
  <c r="E309" i="3"/>
  <c r="G308" i="3"/>
  <c r="F308" i="3"/>
  <c r="H308" i="3" s="1"/>
  <c r="G309" i="3" l="1"/>
  <c r="F309" i="3"/>
  <c r="H309" i="3" s="1"/>
  <c r="E310" i="3"/>
  <c r="D311" i="3"/>
  <c r="D312" i="3" l="1"/>
  <c r="E311" i="3"/>
  <c r="F310" i="3"/>
  <c r="H310" i="3" s="1"/>
  <c r="G310" i="3"/>
  <c r="F311" i="3" l="1"/>
  <c r="H311" i="3" s="1"/>
  <c r="G311" i="3"/>
  <c r="E312" i="3"/>
  <c r="D313" i="3"/>
  <c r="F312" i="3" l="1"/>
  <c r="H312" i="3" s="1"/>
  <c r="G312" i="3"/>
  <c r="D314" i="3"/>
  <c r="E313" i="3"/>
  <c r="G313" i="3" l="1"/>
  <c r="F313" i="3"/>
  <c r="H313" i="3" s="1"/>
  <c r="D315" i="3"/>
  <c r="E314" i="3"/>
  <c r="E315" i="3" l="1"/>
  <c r="D316" i="3"/>
  <c r="F314" i="3"/>
  <c r="H314" i="3" s="1"/>
  <c r="G314" i="3"/>
  <c r="D317" i="3" l="1"/>
  <c r="E316" i="3"/>
  <c r="G315" i="3"/>
  <c r="F315" i="3"/>
  <c r="H315" i="3" s="1"/>
  <c r="G316" i="3" l="1"/>
  <c r="F316" i="3"/>
  <c r="H316" i="3" s="1"/>
  <c r="E317" i="3"/>
  <c r="D318" i="3"/>
  <c r="E318" i="3" l="1"/>
  <c r="D319" i="3"/>
  <c r="G317" i="3"/>
  <c r="F317" i="3"/>
  <c r="H317" i="3" s="1"/>
  <c r="D320" i="3" l="1"/>
  <c r="E319" i="3"/>
  <c r="G318" i="3"/>
  <c r="F318" i="3"/>
  <c r="H318" i="3" s="1"/>
  <c r="G319" i="3" l="1"/>
  <c r="F319" i="3"/>
  <c r="H319" i="3" s="1"/>
  <c r="E320" i="3"/>
  <c r="D321" i="3"/>
  <c r="D322" i="3" l="1"/>
  <c r="E321" i="3"/>
  <c r="F320" i="3"/>
  <c r="H320" i="3" s="1"/>
  <c r="G320" i="3"/>
  <c r="G321" i="3" l="1"/>
  <c r="F321" i="3"/>
  <c r="H321" i="3" s="1"/>
  <c r="D323" i="3"/>
  <c r="E322" i="3"/>
  <c r="F322" i="3" l="1"/>
  <c r="H322" i="3" s="1"/>
  <c r="G322" i="3"/>
  <c r="E323" i="3"/>
  <c r="D324" i="3"/>
  <c r="D325" i="3" l="1"/>
  <c r="E324" i="3"/>
  <c r="G323" i="3"/>
  <c r="F323" i="3"/>
  <c r="H323" i="3" s="1"/>
  <c r="G324" i="3" l="1"/>
  <c r="F324" i="3"/>
  <c r="H324" i="3" s="1"/>
  <c r="E325" i="3"/>
  <c r="D326" i="3"/>
  <c r="E326" i="3" l="1"/>
  <c r="D327" i="3"/>
  <c r="G325" i="3"/>
  <c r="F325" i="3"/>
  <c r="H325" i="3" s="1"/>
  <c r="D328" i="3" l="1"/>
  <c r="E327" i="3"/>
  <c r="G326" i="3"/>
  <c r="F326" i="3"/>
  <c r="H326" i="3" s="1"/>
  <c r="G327" i="3" l="1"/>
  <c r="F327" i="3"/>
  <c r="H327" i="3" s="1"/>
  <c r="E328" i="3"/>
  <c r="D329" i="3"/>
  <c r="D330" i="3" l="1"/>
  <c r="E329" i="3"/>
  <c r="F328" i="3"/>
  <c r="H328" i="3" s="1"/>
  <c r="G328" i="3"/>
  <c r="G329" i="3" l="1"/>
  <c r="F329" i="3"/>
  <c r="H329" i="3" s="1"/>
  <c r="D331" i="3"/>
  <c r="E330" i="3"/>
  <c r="F330" i="3" l="1"/>
  <c r="H330" i="3" s="1"/>
  <c r="G330" i="3"/>
  <c r="E331" i="3"/>
  <c r="D332" i="3"/>
  <c r="G331" i="3" l="1"/>
  <c r="F331" i="3"/>
  <c r="H331" i="3" s="1"/>
  <c r="D333" i="3"/>
  <c r="E332" i="3"/>
  <c r="G332" i="3" l="1"/>
  <c r="F332" i="3"/>
  <c r="H332" i="3" s="1"/>
  <c r="E333" i="3"/>
  <c r="D334" i="3"/>
  <c r="E334" i="3" l="1"/>
  <c r="D335" i="3"/>
  <c r="G333" i="3"/>
  <c r="F333" i="3"/>
  <c r="H333" i="3" s="1"/>
  <c r="D336" i="3" l="1"/>
  <c r="E335" i="3"/>
  <c r="G334" i="3"/>
  <c r="F334" i="3"/>
  <c r="H334" i="3" s="1"/>
  <c r="G335" i="3" l="1"/>
  <c r="F335" i="3"/>
  <c r="H335" i="3" s="1"/>
  <c r="E336" i="3"/>
  <c r="D337" i="3"/>
  <c r="F336" i="3" l="1"/>
  <c r="H336" i="3" s="1"/>
  <c r="G336" i="3"/>
  <c r="D338" i="3"/>
  <c r="E337" i="3"/>
  <c r="D339" i="3" l="1"/>
  <c r="E338" i="3"/>
  <c r="G337" i="3"/>
  <c r="F337" i="3"/>
  <c r="H337" i="3" s="1"/>
  <c r="F338" i="3" l="1"/>
  <c r="H338" i="3" s="1"/>
  <c r="G338" i="3"/>
  <c r="E339" i="3"/>
  <c r="D340" i="3"/>
  <c r="G339" i="3" l="1"/>
  <c r="F339" i="3"/>
  <c r="H339" i="3" s="1"/>
  <c r="D341" i="3"/>
  <c r="E340" i="3"/>
  <c r="G340" i="3" l="1"/>
  <c r="F340" i="3"/>
  <c r="H340" i="3" s="1"/>
  <c r="E341" i="3"/>
  <c r="D342" i="3"/>
  <c r="G341" i="3" l="1"/>
  <c r="F341" i="3"/>
  <c r="H341" i="3" s="1"/>
  <c r="E342" i="3"/>
  <c r="D343" i="3"/>
  <c r="D344" i="3" l="1"/>
  <c r="E343" i="3"/>
  <c r="G342" i="3"/>
  <c r="F342" i="3"/>
  <c r="H342" i="3" s="1"/>
  <c r="G343" i="3" l="1"/>
  <c r="F343" i="3"/>
  <c r="H343" i="3" s="1"/>
  <c r="E344" i="3"/>
  <c r="D345" i="3"/>
  <c r="F344" i="3" l="1"/>
  <c r="H344" i="3" s="1"/>
  <c r="G344" i="3"/>
  <c r="D346" i="3"/>
  <c r="E345" i="3"/>
  <c r="G345" i="3" l="1"/>
  <c r="F345" i="3"/>
  <c r="H345" i="3" s="1"/>
  <c r="D347" i="3"/>
  <c r="E346" i="3"/>
  <c r="E347" i="3" l="1"/>
  <c r="D348" i="3"/>
  <c r="F346" i="3"/>
  <c r="H346" i="3" s="1"/>
  <c r="G346" i="3"/>
  <c r="D349" i="3" l="1"/>
  <c r="E348" i="3"/>
  <c r="G347" i="3"/>
  <c r="F347" i="3"/>
  <c r="H347" i="3" s="1"/>
  <c r="G348" i="3" l="1"/>
  <c r="F348" i="3"/>
  <c r="H348" i="3" s="1"/>
  <c r="E349" i="3"/>
  <c r="D350" i="3"/>
  <c r="E350" i="3" l="1"/>
  <c r="D351" i="3"/>
  <c r="G349" i="3"/>
  <c r="F349" i="3"/>
  <c r="H349" i="3" s="1"/>
  <c r="D352" i="3" l="1"/>
  <c r="E351" i="3"/>
  <c r="G350" i="3"/>
  <c r="F350" i="3"/>
  <c r="H350" i="3" s="1"/>
  <c r="G351" i="3" l="1"/>
  <c r="F351" i="3"/>
  <c r="H351" i="3" s="1"/>
  <c r="E352" i="3"/>
  <c r="D353" i="3"/>
  <c r="F352" i="3" l="1"/>
  <c r="H352" i="3" s="1"/>
  <c r="G352" i="3"/>
  <c r="D354" i="3"/>
  <c r="E353" i="3"/>
  <c r="D355" i="3" l="1"/>
  <c r="E354" i="3"/>
  <c r="G353" i="3"/>
  <c r="F353" i="3"/>
  <c r="H353" i="3" s="1"/>
  <c r="F354" i="3" l="1"/>
  <c r="H354" i="3" s="1"/>
  <c r="G354" i="3"/>
  <c r="E355" i="3"/>
  <c r="D356" i="3"/>
  <c r="D357" i="3" l="1"/>
  <c r="E356" i="3"/>
  <c r="G355" i="3"/>
  <c r="F355" i="3"/>
  <c r="H355" i="3" s="1"/>
  <c r="G356" i="3" l="1"/>
  <c r="F356" i="3"/>
  <c r="H356" i="3" s="1"/>
  <c r="E357" i="3"/>
  <c r="D358" i="3"/>
  <c r="E358" i="3" l="1"/>
  <c r="D359" i="3"/>
  <c r="G357" i="3"/>
  <c r="F357" i="3"/>
  <c r="H357" i="3" s="1"/>
  <c r="D360" i="3" l="1"/>
  <c r="E359" i="3"/>
  <c r="G358" i="3"/>
  <c r="F358" i="3"/>
  <c r="H358" i="3" s="1"/>
  <c r="G359" i="3" l="1"/>
  <c r="F359" i="3"/>
  <c r="H359" i="3" s="1"/>
  <c r="E360" i="3"/>
  <c r="D361" i="3"/>
  <c r="D362" i="3" l="1"/>
  <c r="E361" i="3"/>
  <c r="F360" i="3"/>
  <c r="H360" i="3" s="1"/>
  <c r="G360" i="3"/>
  <c r="G361" i="3" l="1"/>
  <c r="F361" i="3"/>
  <c r="H361" i="3" s="1"/>
  <c r="D363" i="3"/>
  <c r="E362" i="3"/>
  <c r="F362" i="3" l="1"/>
  <c r="H362" i="3" s="1"/>
  <c r="G362" i="3"/>
  <c r="E363" i="3"/>
  <c r="D364" i="3"/>
  <c r="D365" i="3" l="1"/>
  <c r="E364" i="3"/>
  <c r="G363" i="3"/>
  <c r="F363" i="3"/>
  <c r="H363" i="3" s="1"/>
  <c r="G364" i="3" l="1"/>
  <c r="F364" i="3"/>
  <c r="H364" i="3" s="1"/>
  <c r="E365" i="3"/>
  <c r="D366" i="3"/>
  <c r="G365" i="3" l="1"/>
  <c r="F365" i="3"/>
  <c r="H365" i="3" s="1"/>
  <c r="E366" i="3"/>
  <c r="D367" i="3"/>
  <c r="G366" i="3" l="1"/>
  <c r="F366" i="3"/>
  <c r="H366" i="3" s="1"/>
  <c r="D368" i="3"/>
  <c r="E367" i="3"/>
  <c r="E368" i="3" l="1"/>
  <c r="D369" i="3"/>
  <c r="G367" i="3"/>
  <c r="F367" i="3"/>
  <c r="H367" i="3" s="1"/>
  <c r="D370" i="3" l="1"/>
  <c r="E369" i="3"/>
  <c r="F368" i="3"/>
  <c r="H368" i="3" s="1"/>
  <c r="G368" i="3"/>
  <c r="G369" i="3" l="1"/>
  <c r="F369" i="3"/>
  <c r="H369" i="3" s="1"/>
  <c r="D371" i="3"/>
  <c r="E370" i="3"/>
  <c r="F370" i="3" l="1"/>
  <c r="H370" i="3" s="1"/>
  <c r="G370" i="3"/>
  <c r="E371" i="3"/>
  <c r="D372" i="3"/>
  <c r="G371" i="3" l="1"/>
  <c r="F371" i="3"/>
  <c r="H371" i="3" s="1"/>
  <c r="D373" i="3"/>
  <c r="E372" i="3"/>
  <c r="E373" i="3" l="1"/>
  <c r="D374" i="3"/>
  <c r="G372" i="3"/>
  <c r="F372" i="3"/>
  <c r="H372" i="3" s="1"/>
  <c r="E374" i="3" l="1"/>
  <c r="D375" i="3"/>
  <c r="G373" i="3"/>
  <c r="F373" i="3"/>
  <c r="H373" i="3" s="1"/>
  <c r="D376" i="3" l="1"/>
  <c r="E375" i="3"/>
  <c r="G374" i="3"/>
  <c r="F374" i="3"/>
  <c r="H374" i="3" s="1"/>
  <c r="G375" i="3" l="1"/>
  <c r="F375" i="3"/>
  <c r="H375" i="3" s="1"/>
  <c r="E376" i="3"/>
  <c r="D377" i="3"/>
  <c r="D378" i="3" l="1"/>
  <c r="E377" i="3"/>
  <c r="F376" i="3"/>
  <c r="H376" i="3" s="1"/>
  <c r="G376" i="3"/>
  <c r="G377" i="3" l="1"/>
  <c r="F377" i="3"/>
  <c r="H377" i="3" s="1"/>
  <c r="D379" i="3"/>
  <c r="E378" i="3"/>
  <c r="E379" i="3" l="1"/>
  <c r="D380" i="3"/>
  <c r="F378" i="3"/>
  <c r="H378" i="3" s="1"/>
  <c r="G378" i="3"/>
  <c r="D381" i="3" l="1"/>
  <c r="E380" i="3"/>
  <c r="G379" i="3"/>
  <c r="F379" i="3"/>
  <c r="H379" i="3" s="1"/>
  <c r="G380" i="3" l="1"/>
  <c r="F380" i="3"/>
  <c r="H380" i="3" s="1"/>
  <c r="E381" i="3"/>
  <c r="D382" i="3"/>
  <c r="G381" i="3" l="1"/>
  <c r="F381" i="3"/>
  <c r="H381" i="3" s="1"/>
  <c r="E382" i="3"/>
  <c r="D383" i="3"/>
  <c r="D384" i="3" l="1"/>
  <c r="E383" i="3"/>
  <c r="G382" i="3"/>
  <c r="F382" i="3"/>
  <c r="H382" i="3" s="1"/>
  <c r="G383" i="3" l="1"/>
  <c r="F383" i="3"/>
  <c r="H383" i="3" s="1"/>
  <c r="E384" i="3"/>
  <c r="D385" i="3"/>
  <c r="D386" i="3" l="1"/>
  <c r="E385" i="3"/>
  <c r="F384" i="3"/>
  <c r="H384" i="3" s="1"/>
  <c r="G384" i="3"/>
  <c r="G385" i="3" l="1"/>
  <c r="F385" i="3"/>
  <c r="H385" i="3" s="1"/>
  <c r="D387" i="3"/>
  <c r="E386" i="3"/>
  <c r="E387" i="3" l="1"/>
  <c r="D388" i="3"/>
  <c r="F386" i="3"/>
  <c r="H386" i="3" s="1"/>
  <c r="G386" i="3"/>
  <c r="D389" i="3" l="1"/>
  <c r="E388" i="3"/>
  <c r="G387" i="3"/>
  <c r="F387" i="3"/>
  <c r="H387" i="3" s="1"/>
  <c r="G388" i="3" l="1"/>
  <c r="F388" i="3"/>
  <c r="H388" i="3" s="1"/>
  <c r="E389" i="3"/>
  <c r="D390" i="3"/>
  <c r="E390" i="3" l="1"/>
  <c r="D391" i="3"/>
  <c r="G389" i="3"/>
  <c r="F389" i="3"/>
  <c r="H389" i="3" s="1"/>
  <c r="D392" i="3" l="1"/>
  <c r="E391" i="3"/>
  <c r="G390" i="3"/>
  <c r="F390" i="3"/>
  <c r="H390" i="3" s="1"/>
  <c r="G391" i="3" l="1"/>
  <c r="F391" i="3"/>
  <c r="H391" i="3" s="1"/>
  <c r="E392" i="3"/>
  <c r="D393" i="3"/>
  <c r="D394" i="3" l="1"/>
  <c r="E393" i="3"/>
  <c r="F392" i="3"/>
  <c r="H392" i="3" s="1"/>
  <c r="G392" i="3"/>
  <c r="G393" i="3" l="1"/>
  <c r="F393" i="3"/>
  <c r="H393" i="3" s="1"/>
  <c r="D395" i="3"/>
  <c r="E394" i="3"/>
  <c r="F394" i="3" l="1"/>
  <c r="H394" i="3" s="1"/>
  <c r="G394" i="3"/>
  <c r="E395" i="3"/>
  <c r="D396" i="3"/>
  <c r="D397" i="3" l="1"/>
  <c r="E396" i="3"/>
  <c r="G395" i="3"/>
  <c r="F395" i="3"/>
  <c r="H395" i="3" s="1"/>
  <c r="G396" i="3" l="1"/>
  <c r="F396" i="3"/>
  <c r="H396" i="3" s="1"/>
  <c r="E397" i="3"/>
  <c r="D398" i="3"/>
  <c r="G397" i="3" l="1"/>
  <c r="F397" i="3"/>
  <c r="H397" i="3" s="1"/>
  <c r="E398" i="3"/>
  <c r="D399" i="3"/>
  <c r="D400" i="3" l="1"/>
  <c r="E399" i="3"/>
  <c r="G398" i="3"/>
  <c r="F398" i="3"/>
  <c r="H398" i="3" s="1"/>
  <c r="G399" i="3" l="1"/>
  <c r="F399" i="3"/>
  <c r="H399" i="3" s="1"/>
  <c r="E400" i="3"/>
  <c r="D401" i="3"/>
  <c r="D402" i="3" l="1"/>
  <c r="E401" i="3"/>
  <c r="F400" i="3"/>
  <c r="H400" i="3" s="1"/>
  <c r="G400" i="3"/>
  <c r="G401" i="3" l="1"/>
  <c r="F401" i="3"/>
  <c r="H401" i="3" s="1"/>
  <c r="D403" i="3"/>
  <c r="E402" i="3"/>
  <c r="E403" i="3" l="1"/>
  <c r="D404" i="3"/>
  <c r="F402" i="3"/>
  <c r="H402" i="3" s="1"/>
  <c r="G402" i="3"/>
  <c r="D405" i="3" l="1"/>
  <c r="E404" i="3"/>
  <c r="G403" i="3"/>
  <c r="F403" i="3"/>
  <c r="H403" i="3" s="1"/>
  <c r="G404" i="3" l="1"/>
  <c r="F404" i="3"/>
  <c r="H404" i="3" s="1"/>
  <c r="E405" i="3"/>
  <c r="D406" i="3"/>
  <c r="E406" i="3" l="1"/>
  <c r="D407" i="3"/>
  <c r="G405" i="3"/>
  <c r="F405" i="3"/>
  <c r="H405" i="3" s="1"/>
  <c r="D408" i="3" l="1"/>
  <c r="E407" i="3"/>
  <c r="G406" i="3"/>
  <c r="F406" i="3"/>
  <c r="H406" i="3" s="1"/>
  <c r="G407" i="3" l="1"/>
  <c r="F407" i="3"/>
  <c r="H407" i="3" s="1"/>
  <c r="E408" i="3"/>
  <c r="D409" i="3"/>
  <c r="F408" i="3" l="1"/>
  <c r="H408" i="3" s="1"/>
  <c r="G408" i="3"/>
  <c r="D410" i="3"/>
  <c r="E409" i="3"/>
  <c r="G409" i="3" l="1"/>
  <c r="F409" i="3"/>
  <c r="H409" i="3" s="1"/>
  <c r="D411" i="3"/>
  <c r="E410" i="3"/>
  <c r="F410" i="3" l="1"/>
  <c r="H410" i="3" s="1"/>
  <c r="G410" i="3"/>
  <c r="E411" i="3"/>
  <c r="D412" i="3"/>
  <c r="G411" i="3" l="1"/>
  <c r="F411" i="3"/>
  <c r="H411" i="3" s="1"/>
  <c r="D413" i="3"/>
  <c r="E412" i="3"/>
  <c r="E413" i="3" l="1"/>
  <c r="D414" i="3"/>
  <c r="G412" i="3"/>
  <c r="F412" i="3"/>
  <c r="H412" i="3" s="1"/>
  <c r="E414" i="3" l="1"/>
  <c r="D415" i="3"/>
  <c r="G413" i="3"/>
  <c r="F413" i="3"/>
  <c r="H413" i="3" s="1"/>
  <c r="D416" i="3" l="1"/>
  <c r="E415" i="3"/>
  <c r="G414" i="3"/>
  <c r="F414" i="3"/>
  <c r="H414" i="3" s="1"/>
  <c r="G415" i="3" l="1"/>
  <c r="F415" i="3"/>
  <c r="H415" i="3" s="1"/>
  <c r="E416" i="3"/>
  <c r="D417" i="3"/>
  <c r="D418" i="3" l="1"/>
  <c r="E417" i="3"/>
  <c r="F416" i="3"/>
  <c r="H416" i="3" s="1"/>
  <c r="G416" i="3"/>
  <c r="G417" i="3" l="1"/>
  <c r="F417" i="3"/>
  <c r="H417" i="3" s="1"/>
  <c r="D419" i="3"/>
  <c r="E418" i="3"/>
  <c r="F418" i="3" l="1"/>
  <c r="H418" i="3" s="1"/>
  <c r="G418" i="3"/>
  <c r="E419" i="3"/>
  <c r="D420" i="3"/>
  <c r="G419" i="3" l="1"/>
  <c r="F419" i="3"/>
  <c r="H419" i="3" s="1"/>
  <c r="D421" i="3"/>
  <c r="E420" i="3"/>
  <c r="G420" i="3" l="1"/>
  <c r="F420" i="3"/>
  <c r="H420" i="3" s="1"/>
  <c r="E421" i="3"/>
  <c r="D422" i="3"/>
  <c r="E422" i="3" l="1"/>
  <c r="D423" i="3"/>
  <c r="G421" i="3"/>
  <c r="F421" i="3"/>
  <c r="H421" i="3" s="1"/>
  <c r="D424" i="3" l="1"/>
  <c r="E423" i="3"/>
  <c r="G422" i="3"/>
  <c r="F422" i="3"/>
  <c r="H422" i="3" s="1"/>
  <c r="G423" i="3" l="1"/>
  <c r="F423" i="3"/>
  <c r="H423" i="3" s="1"/>
  <c r="E424" i="3"/>
  <c r="D425" i="3"/>
  <c r="D426" i="3" l="1"/>
  <c r="E425" i="3"/>
  <c r="F424" i="3"/>
  <c r="H424" i="3" s="1"/>
  <c r="G424" i="3"/>
  <c r="G425" i="3" l="1"/>
  <c r="F425" i="3"/>
  <c r="H425" i="3" s="1"/>
  <c r="D427" i="3"/>
  <c r="E426" i="3"/>
  <c r="F426" i="3" l="1"/>
  <c r="H426" i="3" s="1"/>
  <c r="G426" i="3"/>
  <c r="E427" i="3"/>
  <c r="D428" i="3"/>
  <c r="D429" i="3" l="1"/>
  <c r="E428" i="3"/>
  <c r="G427" i="3"/>
  <c r="F427" i="3"/>
  <c r="H427" i="3" s="1"/>
  <c r="G428" i="3" l="1"/>
  <c r="F428" i="3"/>
  <c r="H428" i="3" s="1"/>
  <c r="E429" i="3"/>
  <c r="D430" i="3"/>
  <c r="E430" i="3" l="1"/>
  <c r="D431" i="3"/>
  <c r="G429" i="3"/>
  <c r="F429" i="3"/>
  <c r="H429" i="3" s="1"/>
  <c r="D432" i="3" l="1"/>
  <c r="E431" i="3"/>
  <c r="G430" i="3"/>
  <c r="F430" i="3"/>
  <c r="H430" i="3" s="1"/>
  <c r="G431" i="3" l="1"/>
  <c r="F431" i="3"/>
  <c r="H431" i="3" s="1"/>
  <c r="E432" i="3"/>
  <c r="D433" i="3"/>
  <c r="D434" i="3" l="1"/>
  <c r="E433" i="3"/>
  <c r="F432" i="3"/>
  <c r="H432" i="3" s="1"/>
  <c r="G432" i="3"/>
  <c r="G433" i="3" l="1"/>
  <c r="F433" i="3"/>
  <c r="H433" i="3" s="1"/>
  <c r="D435" i="3"/>
  <c r="E434" i="3"/>
  <c r="E435" i="3" l="1"/>
  <c r="D436" i="3"/>
  <c r="F434" i="3"/>
  <c r="H434" i="3" s="1"/>
  <c r="G434" i="3"/>
  <c r="D437" i="3" l="1"/>
  <c r="E436" i="3"/>
  <c r="G435" i="3"/>
  <c r="F435" i="3"/>
  <c r="H435" i="3" s="1"/>
  <c r="G436" i="3" l="1"/>
  <c r="F436" i="3"/>
  <c r="H436" i="3" s="1"/>
  <c r="E437" i="3"/>
  <c r="D438" i="3"/>
  <c r="E438" i="3" l="1"/>
  <c r="D439" i="3"/>
  <c r="G437" i="3"/>
  <c r="F437" i="3"/>
  <c r="H437" i="3" s="1"/>
  <c r="D440" i="3" l="1"/>
  <c r="E439" i="3"/>
  <c r="G438" i="3"/>
  <c r="F438" i="3"/>
  <c r="H438" i="3" s="1"/>
  <c r="G439" i="3" l="1"/>
  <c r="F439" i="3"/>
  <c r="H439" i="3" s="1"/>
  <c r="E440" i="3"/>
  <c r="D441" i="3"/>
  <c r="F440" i="3" l="1"/>
  <c r="H440" i="3" s="1"/>
  <c r="G440" i="3"/>
  <c r="D442" i="3"/>
  <c r="E441" i="3"/>
  <c r="G441" i="3" l="1"/>
  <c r="F441" i="3"/>
  <c r="H441" i="3" s="1"/>
  <c r="D443" i="3"/>
  <c r="E442" i="3"/>
  <c r="E443" i="3" l="1"/>
  <c r="D444" i="3"/>
  <c r="F442" i="3"/>
  <c r="H442" i="3" s="1"/>
  <c r="G442" i="3"/>
  <c r="D445" i="3" l="1"/>
  <c r="E444" i="3"/>
  <c r="G443" i="3"/>
  <c r="F443" i="3"/>
  <c r="H443" i="3" s="1"/>
  <c r="G444" i="3" l="1"/>
  <c r="F444" i="3"/>
  <c r="H444" i="3" s="1"/>
  <c r="E445" i="3"/>
  <c r="D446" i="3"/>
  <c r="E446" i="3" l="1"/>
  <c r="D447" i="3"/>
  <c r="G445" i="3"/>
  <c r="F445" i="3"/>
  <c r="H445" i="3" s="1"/>
  <c r="D448" i="3" l="1"/>
  <c r="E447" i="3"/>
  <c r="G446" i="3"/>
  <c r="F446" i="3"/>
  <c r="H446" i="3" s="1"/>
  <c r="G447" i="3" l="1"/>
  <c r="F447" i="3"/>
  <c r="H447" i="3" s="1"/>
  <c r="E448" i="3"/>
  <c r="D449" i="3"/>
  <c r="F448" i="3" l="1"/>
  <c r="H448" i="3" s="1"/>
  <c r="G448" i="3"/>
  <c r="D450" i="3"/>
  <c r="E449" i="3"/>
  <c r="G449" i="3" l="1"/>
  <c r="F449" i="3"/>
  <c r="H449" i="3" s="1"/>
  <c r="D451" i="3"/>
  <c r="E450" i="3"/>
  <c r="F450" i="3" l="1"/>
  <c r="H450" i="3" s="1"/>
  <c r="G450" i="3"/>
  <c r="E451" i="3"/>
  <c r="D452" i="3"/>
  <c r="G451" i="3" l="1"/>
  <c r="F451" i="3"/>
  <c r="H451" i="3" s="1"/>
  <c r="D453" i="3"/>
  <c r="E452" i="3"/>
  <c r="G452" i="3" l="1"/>
  <c r="F452" i="3"/>
  <c r="H452" i="3" s="1"/>
  <c r="E453" i="3"/>
  <c r="D454" i="3"/>
  <c r="G453" i="3" l="1"/>
  <c r="F453" i="3"/>
  <c r="H453" i="3" s="1"/>
  <c r="E454" i="3"/>
  <c r="D455" i="3"/>
  <c r="D456" i="3" l="1"/>
  <c r="E455" i="3"/>
  <c r="G454" i="3"/>
  <c r="F454" i="3"/>
  <c r="H454" i="3" s="1"/>
  <c r="G455" i="3" l="1"/>
  <c r="F455" i="3"/>
  <c r="H455" i="3" s="1"/>
  <c r="E456" i="3"/>
  <c r="D457" i="3"/>
  <c r="F456" i="3" l="1"/>
  <c r="H456" i="3" s="1"/>
  <c r="G456" i="3"/>
  <c r="D458" i="3"/>
  <c r="E457" i="3"/>
  <c r="G457" i="3" l="1"/>
  <c r="F457" i="3"/>
  <c r="H457" i="3" s="1"/>
  <c r="D459" i="3"/>
  <c r="E458" i="3"/>
  <c r="F458" i="3" l="1"/>
  <c r="H458" i="3" s="1"/>
  <c r="G458" i="3"/>
  <c r="E459" i="3"/>
  <c r="D460" i="3"/>
  <c r="G459" i="3" l="1"/>
  <c r="F459" i="3"/>
  <c r="H459" i="3" s="1"/>
  <c r="D461" i="3"/>
  <c r="E460" i="3"/>
  <c r="E461" i="3" l="1"/>
  <c r="D462" i="3"/>
  <c r="G460" i="3"/>
  <c r="F460" i="3"/>
  <c r="H460" i="3" s="1"/>
  <c r="E462" i="3" l="1"/>
  <c r="D463" i="3"/>
  <c r="G461" i="3"/>
  <c r="F461" i="3"/>
  <c r="H461" i="3" s="1"/>
  <c r="D464" i="3" l="1"/>
  <c r="E463" i="3"/>
  <c r="G462" i="3"/>
  <c r="F462" i="3"/>
  <c r="H462" i="3" s="1"/>
  <c r="G463" i="3" l="1"/>
  <c r="F463" i="3"/>
  <c r="H463" i="3" s="1"/>
  <c r="E464" i="3"/>
  <c r="D465" i="3"/>
  <c r="F464" i="3" l="1"/>
  <c r="H464" i="3" s="1"/>
  <c r="G464" i="3"/>
  <c r="D466" i="3"/>
  <c r="E465" i="3"/>
  <c r="D467" i="3" l="1"/>
  <c r="E466" i="3"/>
  <c r="G465" i="3"/>
  <c r="F465" i="3"/>
  <c r="H465" i="3" s="1"/>
  <c r="F466" i="3" l="1"/>
  <c r="H466" i="3" s="1"/>
  <c r="G466" i="3"/>
  <c r="E467" i="3"/>
  <c r="D468" i="3"/>
  <c r="D469" i="3" l="1"/>
  <c r="E468" i="3"/>
  <c r="G467" i="3"/>
  <c r="F467" i="3"/>
  <c r="H467" i="3" s="1"/>
  <c r="G468" i="3" l="1"/>
  <c r="F468" i="3"/>
  <c r="H468" i="3" s="1"/>
  <c r="E469" i="3"/>
  <c r="D470" i="3"/>
  <c r="E470" i="3" l="1"/>
  <c r="D471" i="3"/>
  <c r="G469" i="3"/>
  <c r="F469" i="3"/>
  <c r="H469" i="3" s="1"/>
  <c r="D472" i="3" l="1"/>
  <c r="E471" i="3"/>
  <c r="G470" i="3"/>
  <c r="F470" i="3"/>
  <c r="H470" i="3" s="1"/>
  <c r="G471" i="3" l="1"/>
  <c r="F471" i="3"/>
  <c r="H471" i="3" s="1"/>
  <c r="E472" i="3"/>
  <c r="D473" i="3"/>
  <c r="D474" i="3" l="1"/>
  <c r="E473" i="3"/>
  <c r="F472" i="3"/>
  <c r="H472" i="3" s="1"/>
  <c r="G472" i="3"/>
  <c r="G473" i="3" l="1"/>
  <c r="F473" i="3"/>
  <c r="H473" i="3" s="1"/>
  <c r="D475" i="3"/>
  <c r="E474" i="3"/>
  <c r="F474" i="3" l="1"/>
  <c r="H474" i="3" s="1"/>
  <c r="G474" i="3"/>
  <c r="E475" i="3"/>
  <c r="D476" i="3"/>
  <c r="D477" i="3" l="1"/>
  <c r="E476" i="3"/>
  <c r="G475" i="3"/>
  <c r="F475" i="3"/>
  <c r="H475" i="3" s="1"/>
  <c r="G476" i="3" l="1"/>
  <c r="F476" i="3"/>
  <c r="H476" i="3" s="1"/>
  <c r="E477" i="3"/>
  <c r="D478" i="3"/>
  <c r="E478" i="3" l="1"/>
  <c r="D479" i="3"/>
  <c r="G477" i="3"/>
  <c r="F477" i="3"/>
  <c r="H477" i="3" s="1"/>
  <c r="D480" i="3" l="1"/>
  <c r="E479" i="3"/>
  <c r="G478" i="3"/>
  <c r="F478" i="3"/>
  <c r="H478" i="3" s="1"/>
  <c r="G479" i="3" l="1"/>
  <c r="F479" i="3"/>
  <c r="H479" i="3" s="1"/>
  <c r="E480" i="3"/>
  <c r="D481" i="3"/>
  <c r="D482" i="3" l="1"/>
  <c r="E481" i="3"/>
  <c r="F480" i="3"/>
  <c r="H480" i="3" s="1"/>
  <c r="G480" i="3"/>
  <c r="G481" i="3" l="1"/>
  <c r="F481" i="3"/>
  <c r="H481" i="3" s="1"/>
  <c r="D483" i="3"/>
  <c r="E482" i="3"/>
  <c r="F482" i="3" l="1"/>
  <c r="H482" i="3" s="1"/>
  <c r="G482" i="3"/>
  <c r="E483" i="3"/>
  <c r="D484" i="3"/>
  <c r="G483" i="3" l="1"/>
  <c r="F483" i="3"/>
  <c r="H483" i="3" s="1"/>
  <c r="D485" i="3"/>
  <c r="E484" i="3"/>
  <c r="G484" i="3" l="1"/>
  <c r="F484" i="3"/>
  <c r="H484" i="3" s="1"/>
  <c r="E485" i="3"/>
  <c r="D486" i="3"/>
  <c r="E486" i="3" l="1"/>
  <c r="D487" i="3"/>
  <c r="G485" i="3"/>
  <c r="F485" i="3"/>
  <c r="H485" i="3" s="1"/>
  <c r="D488" i="3" l="1"/>
  <c r="E487" i="3"/>
  <c r="G486" i="3"/>
  <c r="F486" i="3"/>
  <c r="H486" i="3" s="1"/>
  <c r="G487" i="3" l="1"/>
  <c r="F487" i="3"/>
  <c r="H487" i="3" s="1"/>
  <c r="E488" i="3"/>
  <c r="D489" i="3"/>
  <c r="D490" i="3" l="1"/>
  <c r="E489" i="3"/>
  <c r="F488" i="3"/>
  <c r="H488" i="3" s="1"/>
  <c r="G488" i="3"/>
  <c r="G489" i="3" l="1"/>
  <c r="F489" i="3"/>
  <c r="H489" i="3" s="1"/>
  <c r="D491" i="3"/>
  <c r="E490" i="3"/>
  <c r="E491" i="3" l="1"/>
  <c r="D492" i="3"/>
  <c r="F490" i="3"/>
  <c r="H490" i="3" s="1"/>
  <c r="G490" i="3"/>
  <c r="D493" i="3" l="1"/>
  <c r="E492" i="3"/>
  <c r="G491" i="3"/>
  <c r="F491" i="3"/>
  <c r="H491" i="3" s="1"/>
  <c r="G492" i="3" l="1"/>
  <c r="F492" i="3"/>
  <c r="H492" i="3" s="1"/>
  <c r="E493" i="3"/>
  <c r="D494" i="3"/>
  <c r="G493" i="3" l="1"/>
  <c r="F493" i="3"/>
  <c r="H493" i="3" s="1"/>
  <c r="E494" i="3"/>
  <c r="D495" i="3"/>
  <c r="G494" i="3" l="1"/>
  <c r="F494" i="3"/>
  <c r="H494" i="3" s="1"/>
  <c r="D496" i="3"/>
  <c r="E495" i="3"/>
  <c r="G495" i="3" l="1"/>
  <c r="F495" i="3"/>
  <c r="H495" i="3" s="1"/>
  <c r="E496" i="3"/>
  <c r="D497" i="3"/>
  <c r="D498" i="3" l="1"/>
  <c r="E497" i="3"/>
  <c r="F496" i="3"/>
  <c r="H496" i="3" s="1"/>
  <c r="G496" i="3"/>
  <c r="G497" i="3" l="1"/>
  <c r="F497" i="3"/>
  <c r="H497" i="3" s="1"/>
  <c r="D499" i="3"/>
  <c r="E498" i="3"/>
  <c r="E499" i="3" l="1"/>
  <c r="D500" i="3"/>
  <c r="F498" i="3"/>
  <c r="H498" i="3" s="1"/>
  <c r="G498" i="3"/>
  <c r="D501" i="3" l="1"/>
  <c r="E500" i="3"/>
  <c r="G499" i="3"/>
  <c r="F499" i="3"/>
  <c r="H499" i="3" s="1"/>
  <c r="G500" i="3" l="1"/>
  <c r="F500" i="3"/>
  <c r="H500" i="3" s="1"/>
  <c r="E501" i="3"/>
  <c r="D502" i="3"/>
  <c r="G501" i="3" l="1"/>
  <c r="F501" i="3"/>
  <c r="H501" i="3" s="1"/>
  <c r="E502" i="3"/>
  <c r="D503" i="3"/>
  <c r="D504" i="3" l="1"/>
  <c r="E503" i="3"/>
  <c r="G502" i="3"/>
  <c r="F502" i="3"/>
  <c r="H502" i="3" s="1"/>
  <c r="G503" i="3" l="1"/>
  <c r="F503" i="3"/>
  <c r="H503" i="3" s="1"/>
  <c r="E504" i="3"/>
  <c r="D505" i="3"/>
  <c r="D506" i="3" l="1"/>
  <c r="E505" i="3"/>
  <c r="F504" i="3"/>
  <c r="H504" i="3" s="1"/>
  <c r="G504" i="3"/>
  <c r="G505" i="3" l="1"/>
  <c r="F505" i="3"/>
  <c r="H505" i="3" s="1"/>
  <c r="D507" i="3"/>
  <c r="E506" i="3"/>
  <c r="F506" i="3" l="1"/>
  <c r="H506" i="3" s="1"/>
  <c r="G506" i="3"/>
  <c r="E507" i="3"/>
  <c r="D508" i="3"/>
  <c r="D509" i="3" l="1"/>
  <c r="E508" i="3"/>
  <c r="G507" i="3"/>
  <c r="F507" i="3"/>
  <c r="H507" i="3" s="1"/>
  <c r="G508" i="3" l="1"/>
  <c r="F508" i="3"/>
  <c r="H508" i="3" s="1"/>
  <c r="E509" i="3"/>
  <c r="D510" i="3"/>
  <c r="E510" i="3" l="1"/>
  <c r="D511" i="3"/>
  <c r="G509" i="3"/>
  <c r="F509" i="3"/>
  <c r="H509" i="3" s="1"/>
  <c r="D512" i="3" l="1"/>
  <c r="E511" i="3"/>
  <c r="G510" i="3"/>
  <c r="F510" i="3"/>
  <c r="H510" i="3" s="1"/>
  <c r="G511" i="3" l="1"/>
  <c r="F511" i="3"/>
  <c r="H511" i="3" s="1"/>
  <c r="E512" i="3"/>
  <c r="D513" i="3"/>
  <c r="D514" i="3" l="1"/>
  <c r="E513" i="3"/>
  <c r="F512" i="3"/>
  <c r="H512" i="3" s="1"/>
  <c r="G512" i="3"/>
  <c r="G513" i="3" l="1"/>
  <c r="F513" i="3"/>
  <c r="H513" i="3" s="1"/>
  <c r="D515" i="3"/>
  <c r="E514" i="3"/>
  <c r="F514" i="3" l="1"/>
  <c r="H514" i="3" s="1"/>
  <c r="G514" i="3"/>
  <c r="E515" i="3"/>
  <c r="D516" i="3"/>
  <c r="G515" i="3" l="1"/>
  <c r="F515" i="3"/>
  <c r="H515" i="3" s="1"/>
  <c r="D517" i="3"/>
  <c r="E516" i="3"/>
  <c r="E517" i="3" l="1"/>
  <c r="D518" i="3"/>
  <c r="G516" i="3"/>
  <c r="F516" i="3"/>
  <c r="H516" i="3" s="1"/>
  <c r="E518" i="3" l="1"/>
  <c r="D519" i="3"/>
  <c r="G517" i="3"/>
  <c r="F517" i="3"/>
  <c r="H517" i="3" s="1"/>
  <c r="D520" i="3" l="1"/>
  <c r="E519" i="3"/>
  <c r="G518" i="3"/>
  <c r="F518" i="3"/>
  <c r="H518" i="3" s="1"/>
  <c r="G519" i="3" l="1"/>
  <c r="F519" i="3"/>
  <c r="H519" i="3" s="1"/>
  <c r="E520" i="3"/>
  <c r="D521" i="3"/>
  <c r="D522" i="3" l="1"/>
  <c r="E521" i="3"/>
  <c r="F520" i="3"/>
  <c r="H520" i="3" s="1"/>
  <c r="G520" i="3"/>
  <c r="G521" i="3" l="1"/>
  <c r="F521" i="3"/>
  <c r="H521" i="3" s="1"/>
  <c r="D523" i="3"/>
  <c r="E522" i="3"/>
  <c r="E523" i="3" l="1"/>
  <c r="D524" i="3"/>
  <c r="F522" i="3"/>
  <c r="H522" i="3" s="1"/>
  <c r="G522" i="3"/>
  <c r="D525" i="3" l="1"/>
  <c r="E524" i="3"/>
  <c r="G523" i="3"/>
  <c r="F523" i="3"/>
  <c r="H523" i="3" s="1"/>
  <c r="G524" i="3" l="1"/>
  <c r="F524" i="3"/>
  <c r="H524" i="3" s="1"/>
  <c r="E525" i="3"/>
  <c r="D526" i="3"/>
  <c r="G525" i="3" l="1"/>
  <c r="F525" i="3"/>
  <c r="H525" i="3" s="1"/>
  <c r="E526" i="3"/>
  <c r="D527" i="3"/>
  <c r="G526" i="3" l="1"/>
  <c r="F526" i="3"/>
  <c r="H526" i="3" s="1"/>
  <c r="D528" i="3"/>
  <c r="E527" i="3"/>
  <c r="G527" i="3" l="1"/>
  <c r="F527" i="3"/>
  <c r="H527" i="3" s="1"/>
  <c r="E528" i="3"/>
  <c r="D529" i="3"/>
  <c r="D530" i="3" l="1"/>
  <c r="E529" i="3"/>
  <c r="F528" i="3"/>
  <c r="H528" i="3" s="1"/>
  <c r="G528" i="3"/>
  <c r="G529" i="3" l="1"/>
  <c r="F529" i="3"/>
  <c r="H529" i="3" s="1"/>
  <c r="D531" i="3"/>
  <c r="E530" i="3"/>
  <c r="F530" i="3" l="1"/>
  <c r="H530" i="3" s="1"/>
  <c r="G530" i="3"/>
  <c r="E531" i="3"/>
  <c r="D532" i="3"/>
  <c r="D533" i="3" l="1"/>
  <c r="E532" i="3"/>
  <c r="G531" i="3"/>
  <c r="F531" i="3"/>
  <c r="H531" i="3" s="1"/>
  <c r="G532" i="3" l="1"/>
  <c r="F532" i="3"/>
  <c r="H532" i="3" s="1"/>
  <c r="E533" i="3"/>
  <c r="D534" i="3"/>
  <c r="E534" i="3" l="1"/>
  <c r="D535" i="3"/>
  <c r="G533" i="3"/>
  <c r="F533" i="3"/>
  <c r="H533" i="3" s="1"/>
  <c r="D536" i="3" l="1"/>
  <c r="E535" i="3"/>
  <c r="G534" i="3"/>
  <c r="F534" i="3"/>
  <c r="H534" i="3" s="1"/>
  <c r="G535" i="3" l="1"/>
  <c r="F535" i="3"/>
  <c r="H535" i="3" s="1"/>
  <c r="E536" i="3"/>
  <c r="D537" i="3"/>
  <c r="D538" i="3" l="1"/>
  <c r="E537" i="3"/>
  <c r="F536" i="3"/>
  <c r="H536" i="3" s="1"/>
  <c r="G536" i="3"/>
  <c r="G537" i="3" l="1"/>
  <c r="F537" i="3"/>
  <c r="H537" i="3" s="1"/>
  <c r="D539" i="3"/>
  <c r="E538" i="3"/>
  <c r="F538" i="3" l="1"/>
  <c r="H538" i="3" s="1"/>
  <c r="G538" i="3"/>
  <c r="E539" i="3"/>
  <c r="D540" i="3"/>
  <c r="D541" i="3" l="1"/>
  <c r="E540" i="3"/>
  <c r="G539" i="3"/>
  <c r="F539" i="3"/>
  <c r="H539" i="3" s="1"/>
  <c r="G540" i="3" l="1"/>
  <c r="F540" i="3"/>
  <c r="H540" i="3" s="1"/>
  <c r="E541" i="3"/>
  <c r="D542" i="3"/>
  <c r="E542" i="3" l="1"/>
  <c r="D543" i="3"/>
  <c r="G541" i="3"/>
  <c r="F541" i="3"/>
  <c r="H541" i="3" s="1"/>
  <c r="D544" i="3" l="1"/>
  <c r="E543" i="3"/>
  <c r="G542" i="3"/>
  <c r="F542" i="3"/>
  <c r="H542" i="3" s="1"/>
  <c r="G543" i="3" l="1"/>
  <c r="F543" i="3"/>
  <c r="H543" i="3" s="1"/>
  <c r="E544" i="3"/>
  <c r="D545" i="3"/>
  <c r="D546" i="3" l="1"/>
  <c r="E545" i="3"/>
  <c r="F544" i="3"/>
  <c r="H544" i="3" s="1"/>
  <c r="G544" i="3"/>
  <c r="G545" i="3" l="1"/>
  <c r="F545" i="3"/>
  <c r="H545" i="3" s="1"/>
  <c r="D547" i="3"/>
  <c r="E546" i="3"/>
  <c r="E547" i="3" l="1"/>
  <c r="D548" i="3"/>
  <c r="F546" i="3"/>
  <c r="H546" i="3" s="1"/>
  <c r="G546" i="3"/>
  <c r="D549" i="3" l="1"/>
  <c r="E548" i="3"/>
  <c r="G547" i="3"/>
  <c r="F547" i="3"/>
  <c r="H547" i="3" s="1"/>
  <c r="D550" i="3" l="1"/>
  <c r="E549" i="3"/>
  <c r="G548" i="3"/>
  <c r="F548" i="3"/>
  <c r="H548" i="3" s="1"/>
  <c r="G549" i="3" l="1"/>
  <c r="F549" i="3"/>
  <c r="H549" i="3" s="1"/>
  <c r="D551" i="3"/>
  <c r="E550" i="3"/>
  <c r="D552" i="3" l="1"/>
  <c r="E551" i="3"/>
  <c r="G550" i="3"/>
  <c r="F550" i="3"/>
  <c r="H550" i="3" s="1"/>
  <c r="D553" i="3" l="1"/>
  <c r="E552" i="3"/>
  <c r="G551" i="3"/>
  <c r="F551" i="3"/>
  <c r="H551" i="3" s="1"/>
  <c r="G552" i="3" l="1"/>
  <c r="F552" i="3"/>
  <c r="H552" i="3" s="1"/>
  <c r="E553" i="3"/>
  <c r="D554" i="3"/>
  <c r="E554" i="3" l="1"/>
  <c r="D555" i="3"/>
  <c r="G553" i="3"/>
  <c r="F553" i="3"/>
  <c r="H553" i="3" s="1"/>
  <c r="E555" i="3" l="1"/>
  <c r="D556" i="3"/>
  <c r="G554" i="3"/>
  <c r="F554" i="3"/>
  <c r="H554" i="3" s="1"/>
  <c r="D557" i="3" l="1"/>
  <c r="E556" i="3"/>
  <c r="G555" i="3"/>
  <c r="F555" i="3"/>
  <c r="H555" i="3" s="1"/>
  <c r="F556" i="3" l="1"/>
  <c r="H556" i="3" s="1"/>
  <c r="G556" i="3"/>
  <c r="D558" i="3"/>
  <c r="E557" i="3"/>
  <c r="F557" i="3" l="1"/>
  <c r="H557" i="3" s="1"/>
  <c r="G557" i="3"/>
  <c r="D559" i="3"/>
  <c r="E558" i="3"/>
  <c r="F558" i="3" l="1"/>
  <c r="H558" i="3" s="1"/>
  <c r="G558" i="3"/>
  <c r="E559" i="3"/>
  <c r="D560" i="3"/>
  <c r="D561" i="3" l="1"/>
  <c r="E560" i="3"/>
  <c r="G559" i="3"/>
  <c r="F559" i="3"/>
  <c r="H559" i="3" s="1"/>
  <c r="G560" i="3" l="1"/>
  <c r="F560" i="3"/>
  <c r="H560" i="3" s="1"/>
  <c r="E561" i="3"/>
  <c r="D562" i="3"/>
  <c r="E562" i="3" l="1"/>
  <c r="D563" i="3"/>
  <c r="G561" i="3"/>
  <c r="F561" i="3"/>
  <c r="H561" i="3" s="1"/>
  <c r="D564" i="3" l="1"/>
  <c r="E563" i="3"/>
  <c r="G562" i="3"/>
  <c r="F562" i="3"/>
  <c r="H562" i="3" s="1"/>
  <c r="G563" i="3" l="1"/>
  <c r="F563" i="3"/>
  <c r="H563" i="3" s="1"/>
  <c r="E564" i="3"/>
  <c r="D565" i="3"/>
  <c r="D566" i="3" l="1"/>
  <c r="E565" i="3"/>
  <c r="F564" i="3"/>
  <c r="H564" i="3" s="1"/>
  <c r="G564" i="3"/>
  <c r="G565" i="3" l="1"/>
  <c r="F565" i="3"/>
  <c r="H565" i="3" s="1"/>
  <c r="D567" i="3"/>
  <c r="E566" i="3"/>
  <c r="E567" i="3" l="1"/>
  <c r="D568" i="3"/>
  <c r="F566" i="3"/>
  <c r="H566" i="3" s="1"/>
  <c r="G566" i="3"/>
  <c r="G567" i="3" l="1"/>
  <c r="F567" i="3"/>
  <c r="H567" i="3" s="1"/>
  <c r="D569" i="3"/>
  <c r="E568" i="3"/>
  <c r="G568" i="3" l="1"/>
  <c r="F568" i="3"/>
  <c r="H568" i="3" s="1"/>
  <c r="E569" i="3"/>
  <c r="D570" i="3"/>
  <c r="E570" i="3" l="1"/>
  <c r="D571" i="3"/>
  <c r="G569" i="3"/>
  <c r="F569" i="3"/>
  <c r="H569" i="3" s="1"/>
  <c r="D572" i="3" l="1"/>
  <c r="E571" i="3"/>
  <c r="G570" i="3"/>
  <c r="F570" i="3"/>
  <c r="H570" i="3" s="1"/>
  <c r="G571" i="3" l="1"/>
  <c r="F571" i="3"/>
  <c r="H571" i="3" s="1"/>
  <c r="E572" i="3"/>
  <c r="D573" i="3"/>
  <c r="F572" i="3" l="1"/>
  <c r="H572" i="3" s="1"/>
  <c r="G572" i="3"/>
  <c r="D574" i="3"/>
  <c r="E573" i="3"/>
  <c r="G573" i="3" l="1"/>
  <c r="F573" i="3"/>
  <c r="H573" i="3" s="1"/>
  <c r="D575" i="3"/>
  <c r="E574" i="3"/>
  <c r="E575" i="3" l="1"/>
  <c r="D576" i="3"/>
  <c r="F574" i="3"/>
  <c r="H574" i="3" s="1"/>
  <c r="G574" i="3"/>
  <c r="D577" i="3" l="1"/>
  <c r="E576" i="3"/>
  <c r="G575" i="3"/>
  <c r="F575" i="3"/>
  <c r="H575" i="3" s="1"/>
  <c r="G576" i="3" l="1"/>
  <c r="F576" i="3"/>
  <c r="H576" i="3" s="1"/>
  <c r="E577" i="3"/>
  <c r="D578" i="3"/>
  <c r="G577" i="3" l="1"/>
  <c r="F577" i="3"/>
  <c r="H577" i="3" s="1"/>
  <c r="E578" i="3"/>
  <c r="D579" i="3"/>
  <c r="D580" i="3" l="1"/>
  <c r="E579" i="3"/>
  <c r="G578" i="3"/>
  <c r="F578" i="3"/>
  <c r="H578" i="3" s="1"/>
  <c r="G579" i="3" l="1"/>
  <c r="F579" i="3"/>
  <c r="H579" i="3" s="1"/>
  <c r="E580" i="3"/>
  <c r="D581" i="3"/>
  <c r="D582" i="3" l="1"/>
  <c r="E581" i="3"/>
  <c r="F580" i="3"/>
  <c r="H580" i="3" s="1"/>
  <c r="G580" i="3"/>
  <c r="G581" i="3" l="1"/>
  <c r="F581" i="3"/>
  <c r="H581" i="3" s="1"/>
  <c r="D583" i="3"/>
  <c r="E582" i="3"/>
  <c r="F582" i="3" l="1"/>
  <c r="H582" i="3" s="1"/>
  <c r="G582" i="3"/>
  <c r="E583" i="3"/>
  <c r="D584" i="3"/>
  <c r="D585" i="3" l="1"/>
  <c r="E584" i="3"/>
  <c r="G583" i="3"/>
  <c r="F583" i="3"/>
  <c r="H583" i="3" s="1"/>
  <c r="G584" i="3" l="1"/>
  <c r="F584" i="3"/>
  <c r="H584" i="3" s="1"/>
  <c r="E585" i="3"/>
  <c r="D586" i="3"/>
  <c r="G585" i="3" l="1"/>
  <c r="F585" i="3"/>
  <c r="H585" i="3" s="1"/>
  <c r="E586" i="3"/>
  <c r="D587" i="3"/>
  <c r="G586" i="3" l="1"/>
  <c r="F586" i="3"/>
  <c r="H586" i="3" s="1"/>
  <c r="D588" i="3"/>
  <c r="E587" i="3"/>
  <c r="G587" i="3" l="1"/>
  <c r="F587" i="3"/>
  <c r="H587" i="3" s="1"/>
  <c r="E588" i="3"/>
  <c r="D589" i="3"/>
  <c r="D590" i="3" l="1"/>
  <c r="E589" i="3"/>
  <c r="F588" i="3"/>
  <c r="H588" i="3" s="1"/>
  <c r="G588" i="3"/>
  <c r="G589" i="3" l="1"/>
  <c r="F589" i="3"/>
  <c r="H589" i="3" s="1"/>
  <c r="D591" i="3"/>
  <c r="E590" i="3"/>
  <c r="F590" i="3" l="1"/>
  <c r="H590" i="3" s="1"/>
  <c r="G590" i="3"/>
  <c r="E591" i="3"/>
  <c r="D592" i="3"/>
  <c r="D593" i="3" l="1"/>
  <c r="E592" i="3"/>
  <c r="G591" i="3"/>
  <c r="F591" i="3"/>
  <c r="H591" i="3" s="1"/>
  <c r="G592" i="3" l="1"/>
  <c r="F592" i="3"/>
  <c r="H592" i="3" s="1"/>
  <c r="E593" i="3"/>
  <c r="D594" i="3"/>
  <c r="E594" i="3" l="1"/>
  <c r="D595" i="3"/>
  <c r="G593" i="3"/>
  <c r="F593" i="3"/>
  <c r="H593" i="3" s="1"/>
  <c r="D596" i="3" l="1"/>
  <c r="E595" i="3"/>
  <c r="G594" i="3"/>
  <c r="F594" i="3"/>
  <c r="H594" i="3" s="1"/>
  <c r="G595" i="3" l="1"/>
  <c r="F595" i="3"/>
  <c r="H595" i="3" s="1"/>
  <c r="E596" i="3"/>
  <c r="D597" i="3"/>
  <c r="F596" i="3" l="1"/>
  <c r="H596" i="3" s="1"/>
  <c r="G596" i="3"/>
  <c r="D598" i="3"/>
  <c r="E597" i="3"/>
  <c r="G597" i="3" l="1"/>
  <c r="F597" i="3"/>
  <c r="H597" i="3" s="1"/>
  <c r="D599" i="3"/>
  <c r="E598" i="3"/>
  <c r="F598" i="3" l="1"/>
  <c r="H598" i="3" s="1"/>
  <c r="G598" i="3"/>
  <c r="E599" i="3"/>
  <c r="D600" i="3"/>
  <c r="D601" i="3" l="1"/>
  <c r="E600" i="3"/>
  <c r="G599" i="3"/>
  <c r="F599" i="3"/>
  <c r="H599" i="3" s="1"/>
  <c r="G600" i="3" l="1"/>
  <c r="F600" i="3"/>
  <c r="H600" i="3" s="1"/>
  <c r="E601" i="3"/>
  <c r="D602" i="3"/>
  <c r="G601" i="3" l="1"/>
  <c r="F601" i="3"/>
  <c r="H601" i="3" s="1"/>
  <c r="E602" i="3"/>
  <c r="D603" i="3"/>
  <c r="D604" i="3" l="1"/>
  <c r="E603" i="3"/>
  <c r="G602" i="3"/>
  <c r="F602" i="3"/>
  <c r="H602" i="3" s="1"/>
  <c r="G603" i="3" l="1"/>
  <c r="F603" i="3"/>
  <c r="H603" i="3" s="1"/>
  <c r="E604" i="3"/>
  <c r="D605" i="3"/>
  <c r="D606" i="3" l="1"/>
  <c r="E605" i="3"/>
  <c r="F604" i="3"/>
  <c r="H604" i="3" s="1"/>
  <c r="G604" i="3"/>
  <c r="G605" i="3" l="1"/>
  <c r="F605" i="3"/>
  <c r="H605" i="3" s="1"/>
  <c r="D607" i="3"/>
  <c r="E606" i="3"/>
  <c r="F606" i="3" l="1"/>
  <c r="H606" i="3" s="1"/>
  <c r="G606" i="3"/>
  <c r="E607" i="3"/>
  <c r="D608" i="3"/>
  <c r="D609" i="3" l="1"/>
  <c r="E608" i="3"/>
  <c r="G607" i="3"/>
  <c r="F607" i="3"/>
  <c r="H607" i="3" s="1"/>
  <c r="G608" i="3" l="1"/>
  <c r="F608" i="3"/>
  <c r="H608" i="3" s="1"/>
  <c r="E609" i="3"/>
  <c r="D610" i="3"/>
  <c r="E610" i="3" l="1"/>
  <c r="D611" i="3"/>
  <c r="G609" i="3"/>
  <c r="F609" i="3"/>
  <c r="H609" i="3" s="1"/>
  <c r="D612" i="3" l="1"/>
  <c r="E611" i="3"/>
  <c r="G610" i="3"/>
  <c r="F610" i="3"/>
  <c r="H610" i="3" s="1"/>
  <c r="G611" i="3" l="1"/>
  <c r="F611" i="3"/>
  <c r="H611" i="3" s="1"/>
  <c r="E612" i="3"/>
  <c r="D613" i="3"/>
  <c r="D614" i="3" l="1"/>
  <c r="E613" i="3"/>
  <c r="F612" i="3"/>
  <c r="H612" i="3" s="1"/>
  <c r="G612" i="3"/>
  <c r="G613" i="3" l="1"/>
  <c r="F613" i="3"/>
  <c r="H613" i="3" s="1"/>
  <c r="D615" i="3"/>
  <c r="E614" i="3"/>
  <c r="F614" i="3" l="1"/>
  <c r="H614" i="3" s="1"/>
  <c r="G614" i="3"/>
  <c r="E615" i="3"/>
  <c r="D616" i="3"/>
  <c r="D617" i="3" l="1"/>
  <c r="E616" i="3"/>
  <c r="G615" i="3"/>
  <c r="F615" i="3"/>
  <c r="H615" i="3" s="1"/>
  <c r="G616" i="3" l="1"/>
  <c r="F616" i="3"/>
  <c r="H616" i="3" s="1"/>
  <c r="E617" i="3"/>
  <c r="D618" i="3"/>
  <c r="E618" i="3" l="1"/>
  <c r="D619" i="3"/>
  <c r="G617" i="3"/>
  <c r="F617" i="3"/>
  <c r="H617" i="3" s="1"/>
  <c r="D620" i="3" l="1"/>
  <c r="E619" i="3"/>
  <c r="G618" i="3"/>
  <c r="F618" i="3"/>
  <c r="H618" i="3" s="1"/>
  <c r="G619" i="3" l="1"/>
  <c r="F619" i="3"/>
  <c r="H619" i="3" s="1"/>
  <c r="E620" i="3"/>
  <c r="D621" i="3"/>
  <c r="D622" i="3" l="1"/>
  <c r="E621" i="3"/>
  <c r="F620" i="3"/>
  <c r="H620" i="3" s="1"/>
  <c r="G620" i="3"/>
  <c r="G621" i="3" l="1"/>
  <c r="F621" i="3"/>
  <c r="H621" i="3" s="1"/>
  <c r="D623" i="3"/>
  <c r="E622" i="3"/>
  <c r="F622" i="3" l="1"/>
  <c r="H622" i="3" s="1"/>
  <c r="G622" i="3"/>
  <c r="E623" i="3"/>
  <c r="D624" i="3"/>
  <c r="D625" i="3" l="1"/>
  <c r="E624" i="3"/>
  <c r="G623" i="3"/>
  <c r="F623" i="3"/>
  <c r="H623" i="3" s="1"/>
  <c r="G624" i="3" l="1"/>
  <c r="F624" i="3"/>
  <c r="H624" i="3" s="1"/>
  <c r="E625" i="3"/>
  <c r="D626" i="3"/>
  <c r="E626" i="3" l="1"/>
  <c r="D627" i="3"/>
  <c r="G625" i="3"/>
  <c r="F625" i="3"/>
  <c r="H625" i="3" s="1"/>
  <c r="D628" i="3" l="1"/>
  <c r="E627" i="3"/>
  <c r="G626" i="3"/>
  <c r="F626" i="3"/>
  <c r="H626" i="3" s="1"/>
  <c r="G627" i="3" l="1"/>
  <c r="F627" i="3"/>
  <c r="H627" i="3" s="1"/>
  <c r="E628" i="3"/>
  <c r="D629" i="3"/>
  <c r="D630" i="3" l="1"/>
  <c r="E629" i="3"/>
  <c r="F628" i="3"/>
  <c r="H628" i="3" s="1"/>
  <c r="G628" i="3"/>
  <c r="D631" i="3" l="1"/>
  <c r="E630" i="3"/>
  <c r="G629" i="3"/>
  <c r="F629" i="3"/>
  <c r="H629" i="3" s="1"/>
  <c r="F630" i="3" l="1"/>
  <c r="H630" i="3" s="1"/>
  <c r="G630" i="3"/>
  <c r="E631" i="3"/>
  <c r="D632" i="3"/>
  <c r="D633" i="3" l="1"/>
  <c r="E632" i="3"/>
  <c r="G631" i="3"/>
  <c r="F631" i="3"/>
  <c r="H631" i="3" s="1"/>
  <c r="G632" i="3" l="1"/>
  <c r="F632" i="3"/>
  <c r="H632" i="3" s="1"/>
  <c r="E633" i="3"/>
  <c r="D634" i="3"/>
  <c r="E634" i="3" l="1"/>
  <c r="D635" i="3"/>
  <c r="G633" i="3"/>
  <c r="F633" i="3"/>
  <c r="H633" i="3" s="1"/>
  <c r="D636" i="3" l="1"/>
  <c r="E635" i="3"/>
  <c r="G634" i="3"/>
  <c r="F634" i="3"/>
  <c r="H634" i="3" s="1"/>
  <c r="G635" i="3" l="1"/>
  <c r="F635" i="3"/>
  <c r="H635" i="3" s="1"/>
  <c r="E636" i="3"/>
  <c r="D637" i="3"/>
  <c r="D638" i="3" l="1"/>
  <c r="E637" i="3"/>
  <c r="F636" i="3"/>
  <c r="H636" i="3" s="1"/>
  <c r="G636" i="3"/>
  <c r="G637" i="3" l="1"/>
  <c r="F637" i="3"/>
  <c r="H637" i="3" s="1"/>
  <c r="D639" i="3"/>
  <c r="E638" i="3"/>
  <c r="F638" i="3" l="1"/>
  <c r="H638" i="3" s="1"/>
  <c r="G638" i="3"/>
  <c r="E639" i="3"/>
  <c r="D640" i="3"/>
  <c r="D641" i="3" l="1"/>
  <c r="E640" i="3"/>
  <c r="G639" i="3"/>
  <c r="F639" i="3"/>
  <c r="H639" i="3" s="1"/>
  <c r="G640" i="3" l="1"/>
  <c r="F640" i="3"/>
  <c r="H640" i="3" s="1"/>
  <c r="E641" i="3"/>
  <c r="D642" i="3"/>
  <c r="E642" i="3" l="1"/>
  <c r="D643" i="3"/>
  <c r="G641" i="3"/>
  <c r="F641" i="3"/>
  <c r="H641" i="3" s="1"/>
  <c r="D644" i="3" l="1"/>
  <c r="E643" i="3"/>
  <c r="G642" i="3"/>
  <c r="F642" i="3"/>
  <c r="H642" i="3" s="1"/>
  <c r="G643" i="3" l="1"/>
  <c r="F643" i="3"/>
  <c r="H643" i="3" s="1"/>
  <c r="E644" i="3"/>
  <c r="D645" i="3"/>
  <c r="D646" i="3" l="1"/>
  <c r="E645" i="3"/>
  <c r="F644" i="3"/>
  <c r="H644" i="3" s="1"/>
  <c r="G644" i="3"/>
  <c r="G645" i="3" l="1"/>
  <c r="F645" i="3"/>
  <c r="H645" i="3" s="1"/>
  <c r="D647" i="3"/>
  <c r="E646" i="3"/>
  <c r="F646" i="3" l="1"/>
  <c r="H646" i="3" s="1"/>
  <c r="G646" i="3"/>
  <c r="E647" i="3"/>
  <c r="D648" i="3"/>
  <c r="D649" i="3" l="1"/>
  <c r="E648" i="3"/>
  <c r="G647" i="3"/>
  <c r="F647" i="3"/>
  <c r="H647" i="3" s="1"/>
  <c r="G648" i="3" l="1"/>
  <c r="F648" i="3"/>
  <c r="H648" i="3" s="1"/>
  <c r="E649" i="3"/>
  <c r="D650" i="3"/>
  <c r="E650" i="3" l="1"/>
  <c r="D651" i="3"/>
  <c r="G649" i="3"/>
  <c r="F649" i="3"/>
  <c r="H649" i="3" s="1"/>
  <c r="D652" i="3" l="1"/>
  <c r="E651" i="3"/>
  <c r="G650" i="3"/>
  <c r="F650" i="3"/>
  <c r="H650" i="3" s="1"/>
  <c r="G651" i="3" l="1"/>
  <c r="F651" i="3"/>
  <c r="H651" i="3" s="1"/>
  <c r="E652" i="3"/>
  <c r="D653" i="3"/>
  <c r="D654" i="3" l="1"/>
  <c r="E653" i="3"/>
  <c r="F652" i="3"/>
  <c r="H652" i="3" s="1"/>
  <c r="G652" i="3"/>
  <c r="G653" i="3" l="1"/>
  <c r="F653" i="3"/>
  <c r="H653" i="3" s="1"/>
  <c r="E654" i="3"/>
  <c r="D655" i="3"/>
  <c r="D656" i="3" l="1"/>
  <c r="E655" i="3"/>
  <c r="F654" i="3"/>
  <c r="H654" i="3" s="1"/>
  <c r="G654" i="3"/>
  <c r="G655" i="3" l="1"/>
  <c r="F655" i="3"/>
  <c r="H655" i="3" s="1"/>
  <c r="E656" i="3"/>
  <c r="D657" i="3"/>
  <c r="G656" i="3" l="1"/>
  <c r="F656" i="3"/>
  <c r="H656" i="3" s="1"/>
  <c r="D658" i="3"/>
  <c r="E657" i="3"/>
  <c r="G657" i="3" l="1"/>
  <c r="F657" i="3"/>
  <c r="H657" i="3" s="1"/>
  <c r="D659" i="3"/>
  <c r="E658" i="3"/>
  <c r="F658" i="3" l="1"/>
  <c r="H658" i="3" s="1"/>
  <c r="G658" i="3"/>
  <c r="E659" i="3"/>
  <c r="D660" i="3"/>
  <c r="D661" i="3" l="1"/>
  <c r="E660" i="3"/>
  <c r="G659" i="3"/>
  <c r="F659" i="3"/>
  <c r="H659" i="3" s="1"/>
  <c r="G660" i="3" l="1"/>
  <c r="F660" i="3"/>
  <c r="H660" i="3" s="1"/>
  <c r="E661" i="3"/>
  <c r="D662" i="3"/>
  <c r="G661" i="3" l="1"/>
  <c r="F661" i="3"/>
  <c r="H661" i="3" s="1"/>
  <c r="D663" i="3"/>
  <c r="E662" i="3"/>
  <c r="F662" i="3" l="1"/>
  <c r="H662" i="3" s="1"/>
  <c r="G662" i="3"/>
  <c r="D664" i="3"/>
  <c r="E663" i="3"/>
  <c r="F663" i="3" l="1"/>
  <c r="H663" i="3" s="1"/>
  <c r="G663" i="3"/>
  <c r="D665" i="3"/>
  <c r="E664" i="3"/>
  <c r="E665" i="3" l="1"/>
  <c r="D666" i="3"/>
  <c r="G664" i="3"/>
  <c r="F664" i="3"/>
  <c r="H664" i="3" s="1"/>
  <c r="D667" i="3" l="1"/>
  <c r="E666" i="3"/>
  <c r="G665" i="3"/>
  <c r="F665" i="3"/>
  <c r="H665" i="3" s="1"/>
  <c r="G666" i="3" l="1"/>
  <c r="F666" i="3"/>
  <c r="H666" i="3" s="1"/>
  <c r="E667" i="3"/>
  <c r="D668" i="3"/>
  <c r="D669" i="3" l="1"/>
  <c r="E668" i="3"/>
  <c r="G667" i="3"/>
  <c r="F667" i="3"/>
  <c r="H667" i="3" s="1"/>
  <c r="G668" i="3" l="1"/>
  <c r="F668" i="3"/>
  <c r="H668" i="3" s="1"/>
  <c r="D670" i="3"/>
  <c r="E669" i="3"/>
  <c r="F669" i="3" l="1"/>
  <c r="H669" i="3" s="1"/>
  <c r="G669" i="3"/>
  <c r="E670" i="3"/>
  <c r="D671" i="3"/>
  <c r="D672" i="3" l="1"/>
  <c r="E671" i="3"/>
  <c r="F670" i="3"/>
  <c r="H670" i="3" s="1"/>
  <c r="G670" i="3"/>
  <c r="G671" i="3" l="1"/>
  <c r="F671" i="3"/>
  <c r="H671" i="3" s="1"/>
  <c r="E672" i="3"/>
  <c r="D673" i="3"/>
  <c r="D674" i="3" l="1"/>
  <c r="E673" i="3"/>
  <c r="G672" i="3"/>
  <c r="F672" i="3"/>
  <c r="H672" i="3" s="1"/>
  <c r="G673" i="3" l="1"/>
  <c r="F673" i="3"/>
  <c r="H673" i="3" s="1"/>
  <c r="E674" i="3"/>
  <c r="D675" i="3"/>
  <c r="E675" i="3" l="1"/>
  <c r="D676" i="3"/>
  <c r="F674" i="3"/>
  <c r="H674" i="3" s="1"/>
  <c r="G674" i="3"/>
  <c r="E676" i="3" l="1"/>
  <c r="D677" i="3"/>
  <c r="G675" i="3"/>
  <c r="F675" i="3"/>
  <c r="H675" i="3" s="1"/>
  <c r="D678" i="3" l="1"/>
  <c r="E677" i="3"/>
  <c r="G676" i="3"/>
  <c r="F676" i="3"/>
  <c r="H676" i="3" s="1"/>
  <c r="G677" i="3" l="1"/>
  <c r="F677" i="3"/>
  <c r="H677" i="3" s="1"/>
  <c r="D679" i="3"/>
  <c r="E678" i="3"/>
  <c r="F678" i="3" l="1"/>
  <c r="H678" i="3" s="1"/>
  <c r="G678" i="3"/>
  <c r="D680" i="3"/>
  <c r="E679" i="3"/>
  <c r="G679" i="3" l="1"/>
  <c r="F679" i="3"/>
  <c r="H679" i="3" s="1"/>
  <c r="D681" i="3"/>
  <c r="E680" i="3"/>
  <c r="E681" i="3" l="1"/>
  <c r="D682" i="3"/>
  <c r="F680" i="3"/>
  <c r="H680" i="3" s="1"/>
  <c r="G680" i="3"/>
  <c r="D683" i="3" l="1"/>
  <c r="E682" i="3"/>
  <c r="G681" i="3"/>
  <c r="F681" i="3"/>
  <c r="H681" i="3" s="1"/>
  <c r="E683" i="3" l="1"/>
  <c r="D684" i="3"/>
  <c r="G682" i="3"/>
  <c r="F682" i="3"/>
  <c r="H682" i="3" s="1"/>
  <c r="D685" i="3" l="1"/>
  <c r="E684" i="3"/>
  <c r="G683" i="3"/>
  <c r="F683" i="3"/>
  <c r="H683" i="3" s="1"/>
  <c r="G684" i="3" l="1"/>
  <c r="F684" i="3"/>
  <c r="H684" i="3" s="1"/>
  <c r="E685" i="3"/>
  <c r="D686" i="3"/>
  <c r="D687" i="3" l="1"/>
  <c r="E686" i="3"/>
  <c r="F685" i="3"/>
  <c r="H685" i="3" s="1"/>
  <c r="G685" i="3"/>
  <c r="F686" i="3" l="1"/>
  <c r="H686" i="3" s="1"/>
  <c r="G686" i="3"/>
  <c r="D688" i="3"/>
  <c r="E687" i="3"/>
  <c r="D689" i="3" l="1"/>
  <c r="E688" i="3"/>
  <c r="G687" i="3"/>
  <c r="F687" i="3"/>
  <c r="H687" i="3" s="1"/>
  <c r="F688" i="3" l="1"/>
  <c r="H688" i="3" s="1"/>
  <c r="G688" i="3"/>
  <c r="E689" i="3"/>
  <c r="D690" i="3"/>
  <c r="G689" i="3" l="1"/>
  <c r="F689" i="3"/>
  <c r="H689" i="3" s="1"/>
  <c r="D691" i="3"/>
  <c r="E690" i="3"/>
  <c r="G690" i="3" l="1"/>
  <c r="F690" i="3"/>
  <c r="H690" i="3" s="1"/>
  <c r="E691" i="3"/>
  <c r="D692" i="3"/>
  <c r="G691" i="3" l="1"/>
  <c r="F691" i="3"/>
  <c r="H691" i="3" s="1"/>
  <c r="E692" i="3"/>
  <c r="D693" i="3"/>
  <c r="D694" i="3" l="1"/>
  <c r="E693" i="3"/>
  <c r="G692" i="3"/>
  <c r="F692" i="3"/>
  <c r="H692" i="3" s="1"/>
  <c r="G693" i="3" l="1"/>
  <c r="F693" i="3"/>
  <c r="H693" i="3" s="1"/>
  <c r="E694" i="3"/>
  <c r="D695" i="3"/>
  <c r="D696" i="3" l="1"/>
  <c r="E695" i="3"/>
  <c r="F694" i="3"/>
  <c r="H694" i="3" s="1"/>
  <c r="G694" i="3"/>
  <c r="G695" i="3" l="1"/>
  <c r="F695" i="3"/>
  <c r="H695" i="3" s="1"/>
  <c r="D697" i="3"/>
  <c r="E696" i="3"/>
  <c r="G696" i="3" l="1"/>
  <c r="F696" i="3"/>
  <c r="H696" i="3" s="1"/>
  <c r="E697" i="3"/>
  <c r="D698" i="3"/>
  <c r="D699" i="3" l="1"/>
  <c r="E698" i="3"/>
  <c r="G697" i="3"/>
  <c r="F697" i="3"/>
  <c r="H697" i="3" s="1"/>
  <c r="G698" i="3" l="1"/>
  <c r="F698" i="3"/>
  <c r="H698" i="3" s="1"/>
  <c r="E699" i="3"/>
  <c r="D700" i="3"/>
  <c r="E700" i="3" l="1"/>
  <c r="D701" i="3"/>
  <c r="G699" i="3"/>
  <c r="F699" i="3"/>
  <c r="H699" i="3" s="1"/>
  <c r="D702" i="3" l="1"/>
  <c r="E701" i="3"/>
  <c r="G700" i="3"/>
  <c r="F700" i="3"/>
  <c r="H700" i="3" s="1"/>
  <c r="G701" i="3" l="1"/>
  <c r="F701" i="3"/>
  <c r="H701" i="3" s="1"/>
  <c r="E702" i="3"/>
  <c r="D703" i="3"/>
  <c r="D704" i="3" l="1"/>
  <c r="E703" i="3"/>
  <c r="F702" i="3"/>
  <c r="H702" i="3" s="1"/>
  <c r="G702" i="3"/>
  <c r="G703" i="3" l="1"/>
  <c r="F703" i="3"/>
  <c r="H703" i="3" s="1"/>
  <c r="D705" i="3"/>
  <c r="E704" i="3"/>
  <c r="E705" i="3" l="1"/>
  <c r="D706" i="3"/>
  <c r="F704" i="3"/>
  <c r="H704" i="3" s="1"/>
  <c r="G704" i="3"/>
  <c r="D707" i="3" l="1"/>
  <c r="E706" i="3"/>
  <c r="G705" i="3"/>
  <c r="F705" i="3"/>
  <c r="H705" i="3" s="1"/>
  <c r="G706" i="3" l="1"/>
  <c r="F706" i="3"/>
  <c r="H706" i="3" s="1"/>
  <c r="E707" i="3"/>
  <c r="D708" i="3"/>
  <c r="E708" i="3" l="1"/>
  <c r="D709" i="3"/>
  <c r="G707" i="3"/>
  <c r="F707" i="3"/>
  <c r="H707" i="3" s="1"/>
  <c r="D710" i="3" l="1"/>
  <c r="E709" i="3"/>
  <c r="G708" i="3"/>
  <c r="F708" i="3"/>
  <c r="H708" i="3" s="1"/>
  <c r="G709" i="3" l="1"/>
  <c r="F709" i="3"/>
  <c r="H709" i="3" s="1"/>
  <c r="E710" i="3"/>
  <c r="D711" i="3"/>
  <c r="D712" i="3" l="1"/>
  <c r="E711" i="3"/>
  <c r="F710" i="3"/>
  <c r="H710" i="3" s="1"/>
  <c r="G710" i="3"/>
  <c r="G711" i="3" l="1"/>
  <c r="F711" i="3"/>
  <c r="H711" i="3" s="1"/>
  <c r="D713" i="3"/>
  <c r="E712" i="3"/>
  <c r="G712" i="3" l="1"/>
  <c r="F712" i="3"/>
  <c r="H712" i="3" s="1"/>
  <c r="E713" i="3"/>
  <c r="D714" i="3"/>
  <c r="G713" i="3" l="1"/>
  <c r="F713" i="3"/>
  <c r="H713" i="3" s="1"/>
  <c r="D715" i="3"/>
  <c r="E714" i="3"/>
  <c r="G714" i="3" l="1"/>
  <c r="F714" i="3"/>
  <c r="H714" i="3" s="1"/>
  <c r="E715" i="3"/>
  <c r="D716" i="3"/>
  <c r="E716" i="3" l="1"/>
  <c r="D717" i="3"/>
  <c r="G715" i="3"/>
  <c r="F715" i="3"/>
  <c r="H715" i="3" s="1"/>
  <c r="D718" i="3" l="1"/>
  <c r="E717" i="3"/>
  <c r="G716" i="3"/>
  <c r="F716" i="3"/>
  <c r="H716" i="3" s="1"/>
  <c r="G717" i="3" l="1"/>
  <c r="F717" i="3"/>
  <c r="H717" i="3" s="1"/>
  <c r="E718" i="3"/>
  <c r="D719" i="3"/>
  <c r="D720" i="3" l="1"/>
  <c r="E719" i="3"/>
  <c r="F718" i="3"/>
  <c r="H718" i="3" s="1"/>
  <c r="G718" i="3"/>
  <c r="G719" i="3" l="1"/>
  <c r="F719" i="3"/>
  <c r="H719" i="3" s="1"/>
  <c r="D721" i="3"/>
  <c r="E720" i="3"/>
  <c r="D722" i="3" l="1"/>
  <c r="E721" i="3"/>
  <c r="F720" i="3"/>
  <c r="H720" i="3" s="1"/>
  <c r="G720" i="3"/>
  <c r="G721" i="3" l="1"/>
  <c r="F721" i="3"/>
  <c r="H721" i="3" s="1"/>
  <c r="D723" i="3"/>
  <c r="E722" i="3"/>
  <c r="G722" i="3" l="1"/>
  <c r="F722" i="3"/>
  <c r="H722" i="3" s="1"/>
  <c r="E723" i="3"/>
  <c r="D724" i="3"/>
  <c r="D725" i="3" l="1"/>
  <c r="E724" i="3"/>
  <c r="G723" i="3"/>
  <c r="F723" i="3"/>
  <c r="H723" i="3" s="1"/>
  <c r="G724" i="3" l="1"/>
  <c r="F724" i="3"/>
  <c r="H724" i="3" s="1"/>
  <c r="E725" i="3"/>
  <c r="D726" i="3"/>
  <c r="G725" i="3" l="1"/>
  <c r="F725" i="3"/>
  <c r="H725" i="3" s="1"/>
  <c r="E726" i="3"/>
  <c r="D727" i="3"/>
  <c r="G726" i="3" l="1"/>
  <c r="F726" i="3"/>
  <c r="H726" i="3" s="1"/>
  <c r="D728" i="3"/>
  <c r="E727" i="3"/>
  <c r="G727" i="3" l="1"/>
  <c r="F727" i="3"/>
  <c r="H727" i="3" s="1"/>
  <c r="E728" i="3"/>
  <c r="D729" i="3"/>
  <c r="D730" i="3" l="1"/>
  <c r="E729" i="3"/>
  <c r="F728" i="3"/>
  <c r="H728" i="3" s="1"/>
  <c r="G728" i="3"/>
  <c r="G729" i="3" l="1"/>
  <c r="F729" i="3"/>
  <c r="H729" i="3" s="1"/>
  <c r="D731" i="3"/>
  <c r="E730" i="3"/>
  <c r="G730" i="3" l="1"/>
  <c r="F730" i="3"/>
  <c r="H730" i="3" s="1"/>
  <c r="E731" i="3"/>
  <c r="D732" i="3"/>
  <c r="D733" i="3" l="1"/>
  <c r="E732" i="3"/>
  <c r="G731" i="3"/>
  <c r="F731" i="3"/>
  <c r="H731" i="3" s="1"/>
  <c r="G732" i="3" l="1"/>
  <c r="F732" i="3"/>
  <c r="H732" i="3" s="1"/>
  <c r="E733" i="3"/>
  <c r="D734" i="3"/>
  <c r="E734" i="3" l="1"/>
  <c r="D735" i="3"/>
  <c r="G733" i="3"/>
  <c r="F733" i="3"/>
  <c r="H733" i="3" s="1"/>
  <c r="D736" i="3" l="1"/>
  <c r="E735" i="3"/>
  <c r="G734" i="3"/>
  <c r="F734" i="3"/>
  <c r="H734" i="3" s="1"/>
  <c r="G735" i="3" l="1"/>
  <c r="F735" i="3"/>
  <c r="H735" i="3" s="1"/>
  <c r="E736" i="3"/>
  <c r="D737" i="3"/>
  <c r="F736" i="3" l="1"/>
  <c r="H736" i="3" s="1"/>
  <c r="G736" i="3"/>
  <c r="D738" i="3"/>
  <c r="E737" i="3"/>
  <c r="D739" i="3" l="1"/>
  <c r="E738" i="3"/>
  <c r="G737" i="3"/>
  <c r="F737" i="3"/>
  <c r="H737" i="3" s="1"/>
  <c r="G738" i="3" l="1"/>
  <c r="F738" i="3"/>
  <c r="H738" i="3" s="1"/>
  <c r="E739" i="3"/>
  <c r="D740" i="3"/>
  <c r="D741" i="3" l="1"/>
  <c r="E740" i="3"/>
  <c r="G739" i="3"/>
  <c r="F739" i="3"/>
  <c r="H739" i="3" s="1"/>
  <c r="G740" i="3" l="1"/>
  <c r="F740" i="3"/>
  <c r="H740" i="3" s="1"/>
  <c r="E741" i="3"/>
  <c r="D742" i="3"/>
  <c r="E742" i="3" l="1"/>
  <c r="D743" i="3"/>
  <c r="G741" i="3"/>
  <c r="F741" i="3"/>
  <c r="H741" i="3" s="1"/>
  <c r="D744" i="3" l="1"/>
  <c r="E743" i="3"/>
  <c r="G742" i="3"/>
  <c r="F742" i="3"/>
  <c r="H742" i="3" s="1"/>
  <c r="G743" i="3" l="1"/>
  <c r="F743" i="3"/>
  <c r="H743" i="3" s="1"/>
  <c r="E744" i="3"/>
  <c r="D745" i="3"/>
  <c r="D746" i="3" l="1"/>
  <c r="E745" i="3"/>
  <c r="F744" i="3"/>
  <c r="H744" i="3" s="1"/>
  <c r="G744" i="3"/>
  <c r="G745" i="3" l="1"/>
  <c r="F745" i="3"/>
  <c r="H745" i="3" s="1"/>
  <c r="D747" i="3"/>
  <c r="E746" i="3"/>
  <c r="G746" i="3" l="1"/>
  <c r="F746" i="3"/>
  <c r="H746" i="3" s="1"/>
  <c r="E747" i="3"/>
  <c r="D748" i="3"/>
  <c r="D749" i="3" l="1"/>
  <c r="E748" i="3"/>
  <c r="G747" i="3"/>
  <c r="F747" i="3"/>
  <c r="H747" i="3" s="1"/>
  <c r="G748" i="3" l="1"/>
  <c r="F748" i="3"/>
  <c r="H748" i="3" s="1"/>
  <c r="E749" i="3"/>
  <c r="D750" i="3"/>
  <c r="G749" i="3" l="1"/>
  <c r="F749" i="3"/>
  <c r="H749" i="3" s="1"/>
  <c r="E750" i="3"/>
  <c r="D751" i="3"/>
  <c r="D752" i="3" l="1"/>
  <c r="E751" i="3"/>
  <c r="G750" i="3"/>
  <c r="F750" i="3"/>
  <c r="H750" i="3" s="1"/>
  <c r="G751" i="3" l="1"/>
  <c r="F751" i="3"/>
  <c r="H751" i="3" s="1"/>
  <c r="E752" i="3"/>
  <c r="D753" i="3"/>
  <c r="D754" i="3" l="1"/>
  <c r="E753" i="3"/>
  <c r="F752" i="3"/>
  <c r="H752" i="3" s="1"/>
  <c r="G752" i="3"/>
  <c r="G753" i="3" l="1"/>
  <c r="F753" i="3"/>
  <c r="H753" i="3" s="1"/>
  <c r="D755" i="3"/>
  <c r="E754" i="3"/>
  <c r="E755" i="3" l="1"/>
  <c r="D756" i="3"/>
  <c r="G754" i="3"/>
  <c r="F754" i="3"/>
  <c r="H754" i="3" s="1"/>
  <c r="D757" i="3" l="1"/>
  <c r="E756" i="3"/>
  <c r="G755" i="3"/>
  <c r="F755" i="3"/>
  <c r="H755" i="3" s="1"/>
  <c r="G756" i="3" l="1"/>
  <c r="F756" i="3"/>
  <c r="H756" i="3" s="1"/>
  <c r="E757" i="3"/>
  <c r="D758" i="3"/>
  <c r="E758" i="3" l="1"/>
  <c r="D759" i="3"/>
  <c r="G757" i="3"/>
  <c r="F757" i="3"/>
  <c r="H757" i="3" s="1"/>
  <c r="D760" i="3" l="1"/>
  <c r="E759" i="3"/>
  <c r="G758" i="3"/>
  <c r="F758" i="3"/>
  <c r="H758" i="3" s="1"/>
  <c r="E760" i="3" l="1"/>
  <c r="D761" i="3"/>
  <c r="G759" i="3"/>
  <c r="F759" i="3"/>
  <c r="H759" i="3" s="1"/>
  <c r="D762" i="3" l="1"/>
  <c r="E761" i="3"/>
  <c r="F760" i="3"/>
  <c r="H760" i="3" s="1"/>
  <c r="G760" i="3"/>
  <c r="G761" i="3" l="1"/>
  <c r="F761" i="3"/>
  <c r="H761" i="3" s="1"/>
  <c r="D763" i="3"/>
  <c r="E762" i="3"/>
  <c r="E763" i="3" l="1"/>
  <c r="D764" i="3"/>
  <c r="G762" i="3"/>
  <c r="F762" i="3"/>
  <c r="H762" i="3" s="1"/>
  <c r="D765" i="3" l="1"/>
  <c r="E764" i="3"/>
  <c r="G763" i="3"/>
  <c r="F763" i="3"/>
  <c r="H763" i="3" s="1"/>
  <c r="G764" i="3" l="1"/>
  <c r="F764" i="3"/>
  <c r="H764" i="3" s="1"/>
  <c r="E765" i="3"/>
  <c r="D766" i="3"/>
  <c r="G765" i="3" l="1"/>
  <c r="F765" i="3"/>
  <c r="H765" i="3" s="1"/>
  <c r="E766" i="3"/>
  <c r="D767" i="3"/>
  <c r="D768" i="3" l="1"/>
  <c r="E767" i="3"/>
  <c r="G766" i="3"/>
  <c r="F766" i="3"/>
  <c r="H766" i="3" s="1"/>
  <c r="G767" i="3" l="1"/>
  <c r="F767" i="3"/>
  <c r="H767" i="3" s="1"/>
  <c r="E768" i="3"/>
  <c r="D769" i="3"/>
  <c r="D770" i="3" l="1"/>
  <c r="E769" i="3"/>
  <c r="F768" i="3"/>
  <c r="H768" i="3" s="1"/>
  <c r="G768" i="3"/>
  <c r="G769" i="3" l="1"/>
  <c r="F769" i="3"/>
  <c r="H769" i="3" s="1"/>
  <c r="D771" i="3"/>
  <c r="E770" i="3"/>
  <c r="E771" i="3" l="1"/>
  <c r="D772" i="3"/>
  <c r="G770" i="3"/>
  <c r="F770" i="3"/>
  <c r="H770" i="3" s="1"/>
  <c r="D773" i="3" l="1"/>
  <c r="E772" i="3"/>
  <c r="G771" i="3"/>
  <c r="F771" i="3"/>
  <c r="H771" i="3" s="1"/>
  <c r="G772" i="3" l="1"/>
  <c r="F772" i="3"/>
  <c r="H772" i="3" s="1"/>
  <c r="E773" i="3"/>
  <c r="D774" i="3"/>
  <c r="G773" i="3" l="1"/>
  <c r="F773" i="3"/>
  <c r="H773" i="3" s="1"/>
  <c r="E774" i="3"/>
  <c r="D775" i="3"/>
  <c r="G774" i="3" l="1"/>
  <c r="F774" i="3"/>
  <c r="H774" i="3" s="1"/>
  <c r="D776" i="3"/>
  <c r="E775" i="3"/>
  <c r="E776" i="3" l="1"/>
  <c r="D777" i="3"/>
  <c r="G775" i="3"/>
  <c r="F775" i="3"/>
  <c r="H775" i="3" s="1"/>
  <c r="D778" i="3" l="1"/>
  <c r="E777" i="3"/>
  <c r="F776" i="3"/>
  <c r="H776" i="3" s="1"/>
  <c r="G776" i="3"/>
  <c r="G777" i="3" l="1"/>
  <c r="F777" i="3"/>
  <c r="H777" i="3" s="1"/>
  <c r="D779" i="3"/>
  <c r="E778" i="3"/>
  <c r="G778" i="3" l="1"/>
  <c r="F778" i="3"/>
  <c r="H778" i="3" s="1"/>
  <c r="E779" i="3"/>
  <c r="D780" i="3"/>
  <c r="G779" i="3" l="1"/>
  <c r="F779" i="3"/>
  <c r="H779" i="3" s="1"/>
  <c r="D781" i="3"/>
  <c r="E780" i="3"/>
  <c r="G780" i="3" l="1"/>
  <c r="F780" i="3"/>
  <c r="H780" i="3" s="1"/>
  <c r="E781" i="3"/>
  <c r="D782" i="3"/>
  <c r="E782" i="3" l="1"/>
  <c r="D783" i="3"/>
  <c r="G781" i="3"/>
  <c r="F781" i="3"/>
  <c r="H781" i="3" s="1"/>
  <c r="D784" i="3" l="1"/>
  <c r="E783" i="3"/>
  <c r="G782" i="3"/>
  <c r="F782" i="3"/>
  <c r="H782" i="3" s="1"/>
  <c r="G783" i="3" l="1"/>
  <c r="F783" i="3"/>
  <c r="H783" i="3" s="1"/>
  <c r="E784" i="3"/>
  <c r="D785" i="3"/>
  <c r="F784" i="3" l="1"/>
  <c r="H784" i="3" s="1"/>
  <c r="G784" i="3"/>
  <c r="D786" i="3"/>
  <c r="E785" i="3"/>
  <c r="G785" i="3" l="1"/>
  <c r="F785" i="3"/>
  <c r="H785" i="3" s="1"/>
  <c r="D787" i="3"/>
  <c r="E786" i="3"/>
  <c r="G786" i="3" l="1"/>
  <c r="F786" i="3"/>
  <c r="H786" i="3" s="1"/>
  <c r="E787" i="3"/>
  <c r="D788" i="3"/>
  <c r="G787" i="3" l="1"/>
  <c r="F787" i="3"/>
  <c r="H787" i="3" s="1"/>
  <c r="D789" i="3"/>
  <c r="E788" i="3"/>
  <c r="G788" i="3" l="1"/>
  <c r="F788" i="3"/>
  <c r="H788" i="3" s="1"/>
  <c r="E789" i="3"/>
  <c r="D790" i="3"/>
  <c r="E790" i="3" l="1"/>
  <c r="D791" i="3"/>
  <c r="G789" i="3"/>
  <c r="F789" i="3"/>
  <c r="H789" i="3" s="1"/>
  <c r="D792" i="3" l="1"/>
  <c r="E791" i="3"/>
  <c r="G790" i="3"/>
  <c r="F790" i="3"/>
  <c r="H790" i="3" s="1"/>
  <c r="G791" i="3" l="1"/>
  <c r="F791" i="3"/>
  <c r="H791" i="3" s="1"/>
  <c r="E792" i="3"/>
  <c r="D793" i="3"/>
  <c r="F792" i="3" l="1"/>
  <c r="H792" i="3" s="1"/>
  <c r="G792" i="3"/>
  <c r="D794" i="3"/>
  <c r="E793" i="3"/>
  <c r="D795" i="3" l="1"/>
  <c r="E794" i="3"/>
  <c r="G793" i="3"/>
  <c r="F793" i="3"/>
  <c r="H793" i="3" s="1"/>
  <c r="G794" i="3" l="1"/>
  <c r="F794" i="3"/>
  <c r="H794" i="3" s="1"/>
  <c r="E795" i="3"/>
  <c r="D796" i="3"/>
  <c r="D797" i="3" l="1"/>
  <c r="E796" i="3"/>
  <c r="G795" i="3"/>
  <c r="F795" i="3"/>
  <c r="H795" i="3" s="1"/>
  <c r="G796" i="3" l="1"/>
  <c r="F796" i="3"/>
  <c r="H796" i="3" s="1"/>
  <c r="E797" i="3"/>
  <c r="D798" i="3"/>
  <c r="E798" i="3" l="1"/>
  <c r="D799" i="3"/>
  <c r="G797" i="3"/>
  <c r="F797" i="3"/>
  <c r="H797" i="3" s="1"/>
  <c r="D800" i="3" l="1"/>
  <c r="E799" i="3"/>
  <c r="G798" i="3"/>
  <c r="F798" i="3"/>
  <c r="H798" i="3" s="1"/>
  <c r="G799" i="3" l="1"/>
  <c r="F799" i="3"/>
  <c r="H799" i="3" s="1"/>
  <c r="E800" i="3"/>
  <c r="D801" i="3"/>
  <c r="F800" i="3" l="1"/>
  <c r="H800" i="3" s="1"/>
  <c r="G800" i="3"/>
  <c r="D802" i="3"/>
  <c r="E801" i="3"/>
  <c r="D803" i="3" l="1"/>
  <c r="E802" i="3"/>
  <c r="G801" i="3"/>
  <c r="F801" i="3"/>
  <c r="H801" i="3" s="1"/>
  <c r="G802" i="3" l="1"/>
  <c r="F802" i="3"/>
  <c r="H802" i="3" s="1"/>
  <c r="E803" i="3"/>
  <c r="D804" i="3"/>
  <c r="D805" i="3" l="1"/>
  <c r="E804" i="3"/>
  <c r="G803" i="3"/>
  <c r="F803" i="3"/>
  <c r="H803" i="3" s="1"/>
  <c r="G804" i="3" l="1"/>
  <c r="F804" i="3"/>
  <c r="H804" i="3" s="1"/>
  <c r="E805" i="3"/>
  <c r="D806" i="3"/>
  <c r="E806" i="3" l="1"/>
  <c r="D807" i="3"/>
  <c r="G805" i="3"/>
  <c r="F805" i="3"/>
  <c r="H805" i="3" s="1"/>
  <c r="D808" i="3" l="1"/>
  <c r="E807" i="3"/>
  <c r="G806" i="3"/>
  <c r="F806" i="3"/>
  <c r="H806" i="3" s="1"/>
  <c r="G807" i="3" l="1"/>
  <c r="F807" i="3"/>
  <c r="H807" i="3" s="1"/>
  <c r="E808" i="3"/>
  <c r="D809" i="3"/>
  <c r="D810" i="3" l="1"/>
  <c r="E809" i="3"/>
  <c r="F808" i="3"/>
  <c r="H808" i="3" s="1"/>
  <c r="G808" i="3"/>
  <c r="G809" i="3" l="1"/>
  <c r="F809" i="3"/>
  <c r="H809" i="3" s="1"/>
  <c r="D811" i="3"/>
  <c r="E810" i="3"/>
  <c r="G810" i="3" l="1"/>
  <c r="F810" i="3"/>
  <c r="H810" i="3" s="1"/>
  <c r="E811" i="3"/>
  <c r="D812" i="3"/>
  <c r="G811" i="3" l="1"/>
  <c r="F811" i="3"/>
  <c r="H811" i="3" s="1"/>
  <c r="D813" i="3"/>
  <c r="E812" i="3"/>
  <c r="E813" i="3" l="1"/>
  <c r="D814" i="3"/>
  <c r="G812" i="3"/>
  <c r="F812" i="3"/>
  <c r="H812" i="3" s="1"/>
  <c r="E814" i="3" l="1"/>
  <c r="D815" i="3"/>
  <c r="G813" i="3"/>
  <c r="F813" i="3"/>
  <c r="H813" i="3" s="1"/>
  <c r="D816" i="3" l="1"/>
  <c r="E815" i="3"/>
  <c r="G814" i="3"/>
  <c r="F814" i="3"/>
  <c r="H814" i="3" s="1"/>
  <c r="G815" i="3" l="1"/>
  <c r="F815" i="3"/>
  <c r="H815" i="3" s="1"/>
  <c r="E816" i="3"/>
  <c r="D817" i="3"/>
  <c r="D818" i="3" l="1"/>
  <c r="E817" i="3"/>
  <c r="F816" i="3"/>
  <c r="H816" i="3" s="1"/>
  <c r="G816" i="3"/>
  <c r="G817" i="3" l="1"/>
  <c r="F817" i="3"/>
  <c r="H817" i="3" s="1"/>
  <c r="D819" i="3"/>
  <c r="E818" i="3"/>
  <c r="E819" i="3" l="1"/>
  <c r="D820" i="3"/>
  <c r="G818" i="3"/>
  <c r="F818" i="3"/>
  <c r="H818" i="3" s="1"/>
  <c r="D821" i="3" l="1"/>
  <c r="E820" i="3"/>
  <c r="G819" i="3"/>
  <c r="F819" i="3"/>
  <c r="H819" i="3" s="1"/>
  <c r="G820" i="3" l="1"/>
  <c r="F820" i="3"/>
  <c r="H820" i="3" s="1"/>
  <c r="E821" i="3"/>
  <c r="D822" i="3"/>
  <c r="E822" i="3" l="1"/>
  <c r="D823" i="3"/>
  <c r="G821" i="3"/>
  <c r="F821" i="3"/>
  <c r="H821" i="3" s="1"/>
  <c r="D824" i="3" l="1"/>
  <c r="E823" i="3"/>
  <c r="G822" i="3"/>
  <c r="F822" i="3"/>
  <c r="H822" i="3" s="1"/>
  <c r="G823" i="3" l="1"/>
  <c r="F823" i="3"/>
  <c r="H823" i="3" s="1"/>
  <c r="E824" i="3"/>
  <c r="D825" i="3"/>
  <c r="F824" i="3" l="1"/>
  <c r="H824" i="3" s="1"/>
  <c r="G824" i="3"/>
  <c r="D826" i="3"/>
  <c r="E825" i="3"/>
  <c r="G825" i="3" l="1"/>
  <c r="F825" i="3"/>
  <c r="H825" i="3" s="1"/>
  <c r="D827" i="3"/>
  <c r="E826" i="3"/>
  <c r="E827" i="3" l="1"/>
  <c r="D828" i="3"/>
  <c r="G826" i="3"/>
  <c r="F826" i="3"/>
  <c r="H826" i="3" s="1"/>
  <c r="D829" i="3" l="1"/>
  <c r="E828" i="3"/>
  <c r="G827" i="3"/>
  <c r="F827" i="3"/>
  <c r="H827" i="3" s="1"/>
  <c r="G828" i="3" l="1"/>
  <c r="F828" i="3"/>
  <c r="H828" i="3" s="1"/>
  <c r="E829" i="3"/>
  <c r="D830" i="3"/>
  <c r="E830" i="3" l="1"/>
  <c r="D831" i="3"/>
  <c r="G829" i="3"/>
  <c r="F829" i="3"/>
  <c r="H829" i="3" s="1"/>
  <c r="D832" i="3" l="1"/>
  <c r="E831" i="3"/>
  <c r="G830" i="3"/>
  <c r="F830" i="3"/>
  <c r="H830" i="3" s="1"/>
  <c r="G831" i="3" l="1"/>
  <c r="F831" i="3"/>
  <c r="H831" i="3" s="1"/>
  <c r="E832" i="3"/>
  <c r="D833" i="3"/>
  <c r="F832" i="3" l="1"/>
  <c r="H832" i="3" s="1"/>
  <c r="G832" i="3"/>
  <c r="D834" i="3"/>
  <c r="E833" i="3"/>
  <c r="D835" i="3" l="1"/>
  <c r="E834" i="3"/>
  <c r="G833" i="3"/>
  <c r="F833" i="3"/>
  <c r="H833" i="3" s="1"/>
  <c r="G834" i="3" l="1"/>
  <c r="F834" i="3"/>
  <c r="H834" i="3" s="1"/>
  <c r="E835" i="3"/>
  <c r="D836" i="3"/>
  <c r="D837" i="3" l="1"/>
  <c r="E836" i="3"/>
  <c r="G835" i="3"/>
  <c r="F835" i="3"/>
  <c r="H835" i="3" s="1"/>
  <c r="G836" i="3" l="1"/>
  <c r="F836" i="3"/>
  <c r="H836" i="3" s="1"/>
  <c r="E837" i="3"/>
  <c r="D838" i="3"/>
  <c r="E838" i="3" l="1"/>
  <c r="D839" i="3"/>
  <c r="G837" i="3"/>
  <c r="F837" i="3"/>
  <c r="H837" i="3" s="1"/>
  <c r="D840" i="3" l="1"/>
  <c r="E839" i="3"/>
  <c r="G838" i="3"/>
  <c r="F838" i="3"/>
  <c r="H838" i="3" s="1"/>
  <c r="G839" i="3" l="1"/>
  <c r="F839" i="3"/>
  <c r="H839" i="3" s="1"/>
  <c r="E840" i="3"/>
  <c r="D841" i="3"/>
  <c r="D842" i="3" l="1"/>
  <c r="E841" i="3"/>
  <c r="F840" i="3"/>
  <c r="H840" i="3" s="1"/>
  <c r="G840" i="3"/>
  <c r="G841" i="3" l="1"/>
  <c r="F841" i="3"/>
  <c r="H841" i="3" s="1"/>
  <c r="D843" i="3"/>
  <c r="E842" i="3"/>
  <c r="G842" i="3" l="1"/>
  <c r="F842" i="3"/>
  <c r="H842" i="3" s="1"/>
  <c r="E843" i="3"/>
  <c r="D844" i="3"/>
  <c r="G843" i="3" l="1"/>
  <c r="F843" i="3"/>
  <c r="H843" i="3" s="1"/>
  <c r="D845" i="3"/>
  <c r="E844" i="3"/>
  <c r="G844" i="3" l="1"/>
  <c r="F844" i="3"/>
  <c r="H844" i="3" s="1"/>
  <c r="E845" i="3"/>
  <c r="D846" i="3"/>
  <c r="E846" i="3" l="1"/>
  <c r="D847" i="3"/>
  <c r="G845" i="3"/>
  <c r="F845" i="3"/>
  <c r="H845" i="3" s="1"/>
  <c r="D848" i="3" l="1"/>
  <c r="E847" i="3"/>
  <c r="G846" i="3"/>
  <c r="F846" i="3"/>
  <c r="H846" i="3" s="1"/>
  <c r="G847" i="3" l="1"/>
  <c r="F847" i="3"/>
  <c r="H847" i="3" s="1"/>
  <c r="E848" i="3"/>
  <c r="D849" i="3"/>
  <c r="D850" i="3" l="1"/>
  <c r="E849" i="3"/>
  <c r="F848" i="3"/>
  <c r="H848" i="3" s="1"/>
  <c r="G848" i="3"/>
  <c r="G849" i="3" l="1"/>
  <c r="F849" i="3"/>
  <c r="H849" i="3" s="1"/>
  <c r="D851" i="3"/>
  <c r="E850" i="3"/>
  <c r="G850" i="3" l="1"/>
  <c r="F850" i="3"/>
  <c r="H850" i="3" s="1"/>
  <c r="E851" i="3"/>
  <c r="D852" i="3"/>
  <c r="G851" i="3" l="1"/>
  <c r="F851" i="3"/>
  <c r="H851" i="3" s="1"/>
  <c r="D853" i="3"/>
  <c r="E852" i="3"/>
  <c r="G852" i="3" l="1"/>
  <c r="F852" i="3"/>
  <c r="H852" i="3" s="1"/>
  <c r="E853" i="3"/>
  <c r="D854" i="3"/>
  <c r="G853" i="3" l="1"/>
  <c r="F853" i="3"/>
  <c r="H853" i="3" s="1"/>
  <c r="E854" i="3"/>
  <c r="D855" i="3"/>
  <c r="D856" i="3" l="1"/>
  <c r="E855" i="3"/>
  <c r="G854" i="3"/>
  <c r="F854" i="3"/>
  <c r="H854" i="3" s="1"/>
  <c r="G855" i="3" l="1"/>
  <c r="F855" i="3"/>
  <c r="H855" i="3" s="1"/>
  <c r="E856" i="3"/>
  <c r="D857" i="3"/>
  <c r="D858" i="3" l="1"/>
  <c r="E857" i="3"/>
  <c r="F856" i="3"/>
  <c r="H856" i="3" s="1"/>
  <c r="G856" i="3"/>
  <c r="G857" i="3" l="1"/>
  <c r="F857" i="3"/>
  <c r="H857" i="3" s="1"/>
  <c r="D859" i="3"/>
  <c r="E858" i="3"/>
  <c r="G858" i="3" l="1"/>
  <c r="F858" i="3"/>
  <c r="H858" i="3" s="1"/>
  <c r="E859" i="3"/>
  <c r="D860" i="3"/>
  <c r="G859" i="3" l="1"/>
  <c r="F859" i="3"/>
  <c r="H859" i="3" s="1"/>
  <c r="D861" i="3"/>
  <c r="E860" i="3"/>
  <c r="E861" i="3" l="1"/>
  <c r="D862" i="3"/>
  <c r="G860" i="3"/>
  <c r="F860" i="3"/>
  <c r="H860" i="3" s="1"/>
  <c r="D863" i="3" l="1"/>
  <c r="E862" i="3"/>
  <c r="F861" i="3"/>
  <c r="H861" i="3" s="1"/>
  <c r="G861" i="3"/>
  <c r="F862" i="3" l="1"/>
  <c r="H862" i="3" s="1"/>
  <c r="G862" i="3"/>
  <c r="D864" i="3"/>
  <c r="E863" i="3"/>
  <c r="G863" i="3" l="1"/>
  <c r="F863" i="3"/>
  <c r="H863" i="3" s="1"/>
  <c r="D865" i="3"/>
  <c r="E864" i="3"/>
  <c r="G864" i="3" l="1"/>
  <c r="F864" i="3"/>
  <c r="H864" i="3" s="1"/>
  <c r="D866" i="3"/>
  <c r="E865" i="3"/>
  <c r="G865" i="3" l="1"/>
  <c r="F865" i="3"/>
  <c r="H865" i="3" s="1"/>
  <c r="E866" i="3"/>
  <c r="D867" i="3"/>
  <c r="E867" i="3" l="1"/>
  <c r="D868" i="3"/>
  <c r="G866" i="3"/>
  <c r="F866" i="3"/>
  <c r="H866" i="3" s="1"/>
  <c r="E868" i="3" l="1"/>
  <c r="D869" i="3"/>
  <c r="G867" i="3"/>
  <c r="F867" i="3"/>
  <c r="H867" i="3" s="1"/>
  <c r="D870" i="3" l="1"/>
  <c r="E869" i="3"/>
  <c r="G868" i="3"/>
  <c r="F868" i="3"/>
  <c r="H868" i="3" s="1"/>
  <c r="G869" i="3" l="1"/>
  <c r="F869" i="3"/>
  <c r="H869" i="3" s="1"/>
  <c r="E870" i="3"/>
  <c r="D871" i="3"/>
  <c r="F870" i="3" l="1"/>
  <c r="H870" i="3" s="1"/>
  <c r="G870" i="3"/>
  <c r="D872" i="3"/>
  <c r="E871" i="3"/>
  <c r="G871" i="3" l="1"/>
  <c r="F871" i="3"/>
  <c r="H871" i="3" s="1"/>
  <c r="E872" i="3"/>
  <c r="D873" i="3"/>
  <c r="D874" i="3" l="1"/>
  <c r="E873" i="3"/>
  <c r="F872" i="3"/>
  <c r="H872" i="3" s="1"/>
  <c r="G872" i="3"/>
  <c r="G873" i="3" l="1"/>
  <c r="F873" i="3"/>
  <c r="H873" i="3" s="1"/>
  <c r="E874" i="3"/>
  <c r="D875" i="3"/>
  <c r="E875" i="3" l="1"/>
  <c r="D876" i="3"/>
  <c r="G874" i="3"/>
  <c r="F874" i="3"/>
  <c r="H874" i="3" s="1"/>
  <c r="D877" i="3" l="1"/>
  <c r="E876" i="3"/>
  <c r="G875" i="3"/>
  <c r="F875" i="3"/>
  <c r="H875" i="3" s="1"/>
  <c r="G876" i="3" l="1"/>
  <c r="F876" i="3"/>
  <c r="H876" i="3" s="1"/>
  <c r="D878" i="3"/>
  <c r="E877" i="3"/>
  <c r="E878" i="3" l="1"/>
  <c r="D879" i="3"/>
  <c r="G877" i="3"/>
  <c r="F877" i="3"/>
  <c r="H877" i="3" s="1"/>
  <c r="D880" i="3" l="1"/>
  <c r="E879" i="3"/>
  <c r="F878" i="3"/>
  <c r="H878" i="3" s="1"/>
  <c r="G878" i="3"/>
  <c r="G879" i="3" l="1"/>
  <c r="F879" i="3"/>
  <c r="H879" i="3" s="1"/>
  <c r="E880" i="3"/>
  <c r="D881" i="3"/>
  <c r="D882" i="3" l="1"/>
  <c r="E881" i="3"/>
  <c r="F880" i="3"/>
  <c r="H880" i="3" s="1"/>
  <c r="G880" i="3"/>
  <c r="G881" i="3" l="1"/>
  <c r="F881" i="3"/>
  <c r="H881" i="3" s="1"/>
  <c r="D883" i="3"/>
  <c r="E882" i="3"/>
  <c r="F882" i="3" l="1"/>
  <c r="H882" i="3" s="1"/>
  <c r="G882" i="3"/>
  <c r="E883" i="3"/>
  <c r="D884" i="3"/>
  <c r="E884" i="3" l="1"/>
  <c r="D885" i="3"/>
  <c r="G883" i="3"/>
  <c r="F883" i="3"/>
  <c r="H883" i="3" s="1"/>
  <c r="D886" i="3" l="1"/>
  <c r="E885" i="3"/>
  <c r="G884" i="3"/>
  <c r="F884" i="3"/>
  <c r="H884" i="3" s="1"/>
  <c r="G885" i="3" l="1"/>
  <c r="F885" i="3"/>
  <c r="H885" i="3" s="1"/>
  <c r="E886" i="3"/>
  <c r="D887" i="3"/>
  <c r="D888" i="3" l="1"/>
  <c r="E887" i="3"/>
  <c r="F886" i="3"/>
  <c r="H886" i="3" s="1"/>
  <c r="G886" i="3"/>
  <c r="G887" i="3" l="1"/>
  <c r="F887" i="3"/>
  <c r="H887" i="3" s="1"/>
  <c r="E888" i="3"/>
  <c r="D889" i="3"/>
  <c r="D890" i="3" l="1"/>
  <c r="E889" i="3"/>
  <c r="G888" i="3"/>
  <c r="F888" i="3"/>
  <c r="H888" i="3" s="1"/>
  <c r="G889" i="3" l="1"/>
  <c r="F889" i="3"/>
  <c r="H889" i="3" s="1"/>
  <c r="D891" i="3"/>
  <c r="E890" i="3"/>
  <c r="G890" i="3" l="1"/>
  <c r="F890" i="3"/>
  <c r="H890" i="3" s="1"/>
  <c r="E891" i="3"/>
  <c r="D892" i="3"/>
  <c r="D893" i="3" l="1"/>
  <c r="E892" i="3"/>
  <c r="G891" i="3"/>
  <c r="F891" i="3"/>
  <c r="H891" i="3" s="1"/>
  <c r="G892" i="3" l="1"/>
  <c r="F892" i="3"/>
  <c r="H892" i="3" s="1"/>
  <c r="E893" i="3"/>
  <c r="D894" i="3"/>
  <c r="E894" i="3" l="1"/>
  <c r="D895" i="3"/>
  <c r="G893" i="3"/>
  <c r="F893" i="3"/>
  <c r="H893" i="3" s="1"/>
  <c r="F894" i="3" l="1"/>
  <c r="H894" i="3" s="1"/>
  <c r="G894" i="3"/>
  <c r="D896" i="3"/>
  <c r="E895" i="3"/>
  <c r="F895" i="3" l="1"/>
  <c r="H895" i="3" s="1"/>
  <c r="G895" i="3"/>
  <c r="D897" i="3"/>
  <c r="E896" i="3"/>
  <c r="G896" i="3" l="1"/>
  <c r="F896" i="3"/>
  <c r="H896" i="3" s="1"/>
  <c r="D898" i="3"/>
  <c r="E897" i="3"/>
  <c r="G897" i="3" l="1"/>
  <c r="F897" i="3"/>
  <c r="H897" i="3" s="1"/>
  <c r="D899" i="3"/>
  <c r="E898" i="3"/>
  <c r="G898" i="3" l="1"/>
  <c r="F898" i="3"/>
  <c r="H898" i="3" s="1"/>
  <c r="E899" i="3"/>
  <c r="D900" i="3"/>
  <c r="E900" i="3" l="1"/>
  <c r="D901" i="3"/>
  <c r="G899" i="3"/>
  <c r="F899" i="3"/>
  <c r="H899" i="3" s="1"/>
  <c r="D902" i="3" l="1"/>
  <c r="E901" i="3"/>
  <c r="G900" i="3"/>
  <c r="F900" i="3"/>
  <c r="H900" i="3" s="1"/>
  <c r="G901" i="3" l="1"/>
  <c r="F901" i="3"/>
  <c r="H901" i="3" s="1"/>
  <c r="E902" i="3"/>
  <c r="D903" i="3"/>
  <c r="D904" i="3" l="1"/>
  <c r="E903" i="3"/>
  <c r="F902" i="3"/>
  <c r="H902" i="3" s="1"/>
  <c r="G902" i="3"/>
  <c r="F903" i="3" l="1"/>
  <c r="H903" i="3" s="1"/>
  <c r="G903" i="3"/>
  <c r="D905" i="3"/>
  <c r="E904" i="3"/>
  <c r="G904" i="3" l="1"/>
  <c r="F904" i="3"/>
  <c r="H904" i="3" s="1"/>
  <c r="D906" i="3"/>
  <c r="E905" i="3"/>
  <c r="G905" i="3" l="1"/>
  <c r="F905" i="3"/>
  <c r="H905" i="3" s="1"/>
  <c r="D907" i="3"/>
  <c r="E906" i="3"/>
  <c r="G906" i="3" l="1"/>
  <c r="F906" i="3"/>
  <c r="H906" i="3" s="1"/>
  <c r="E907" i="3"/>
  <c r="D908" i="3"/>
  <c r="E908" i="3" l="1"/>
  <c r="D909" i="3"/>
  <c r="G907" i="3"/>
  <c r="F907" i="3"/>
  <c r="H907" i="3" s="1"/>
  <c r="D910" i="3" l="1"/>
  <c r="E909" i="3"/>
  <c r="G908" i="3"/>
  <c r="F908" i="3"/>
  <c r="H908" i="3" s="1"/>
  <c r="G909" i="3" l="1"/>
  <c r="F909" i="3"/>
  <c r="H909" i="3" s="1"/>
  <c r="E910" i="3"/>
  <c r="D911" i="3"/>
  <c r="F910" i="3" l="1"/>
  <c r="H910" i="3" s="1"/>
  <c r="G910" i="3"/>
  <c r="D912" i="3"/>
  <c r="E911" i="3"/>
  <c r="F911" i="3" l="1"/>
  <c r="H911" i="3" s="1"/>
  <c r="G911" i="3"/>
  <c r="D913" i="3"/>
  <c r="E912" i="3"/>
  <c r="G912" i="3" l="1"/>
  <c r="F912" i="3"/>
  <c r="H912" i="3" s="1"/>
  <c r="E913" i="3"/>
  <c r="D914" i="3"/>
  <c r="G913" i="3" l="1"/>
  <c r="F913" i="3"/>
  <c r="H913" i="3" s="1"/>
  <c r="D915" i="3"/>
  <c r="E914" i="3"/>
  <c r="G914" i="3" l="1"/>
  <c r="F914" i="3"/>
  <c r="H914" i="3" s="1"/>
  <c r="E915" i="3"/>
  <c r="D916" i="3"/>
  <c r="G915" i="3" l="1"/>
  <c r="F915" i="3"/>
  <c r="H915" i="3" s="1"/>
  <c r="E916" i="3"/>
  <c r="D917" i="3"/>
  <c r="D918" i="3" l="1"/>
  <c r="E917" i="3"/>
  <c r="G916" i="3"/>
  <c r="F916" i="3"/>
  <c r="H916" i="3" s="1"/>
  <c r="G917" i="3" l="1"/>
  <c r="F917" i="3"/>
  <c r="H917" i="3" s="1"/>
  <c r="E918" i="3"/>
  <c r="D919" i="3"/>
  <c r="D920" i="3" l="1"/>
  <c r="E919" i="3"/>
  <c r="F918" i="3"/>
  <c r="H918" i="3" s="1"/>
  <c r="G918" i="3"/>
  <c r="F919" i="3" l="1"/>
  <c r="H919" i="3" s="1"/>
  <c r="G919" i="3"/>
  <c r="D921" i="3"/>
  <c r="E920" i="3"/>
  <c r="G920" i="3" l="1"/>
  <c r="F920" i="3"/>
  <c r="H920" i="3" s="1"/>
  <c r="E921" i="3"/>
  <c r="D922" i="3"/>
  <c r="D923" i="3" l="1"/>
  <c r="E922" i="3"/>
  <c r="G921" i="3"/>
  <c r="F921" i="3"/>
  <c r="H921" i="3" s="1"/>
  <c r="G922" i="3" l="1"/>
  <c r="F922" i="3"/>
  <c r="H922" i="3" s="1"/>
  <c r="E923" i="3"/>
  <c r="D924" i="3"/>
  <c r="G923" i="3" l="1"/>
  <c r="F923" i="3"/>
  <c r="H923" i="3" s="1"/>
  <c r="E924" i="3"/>
  <c r="D925" i="3"/>
  <c r="G924" i="3" l="1"/>
  <c r="F924" i="3"/>
  <c r="H924" i="3" s="1"/>
  <c r="D926" i="3"/>
  <c r="E925" i="3"/>
  <c r="E926" i="3" l="1"/>
  <c r="D927" i="3"/>
  <c r="G925" i="3"/>
  <c r="F925" i="3"/>
  <c r="H925" i="3" s="1"/>
  <c r="D928" i="3" l="1"/>
  <c r="E927" i="3"/>
  <c r="G926" i="3"/>
  <c r="F926" i="3"/>
  <c r="H926" i="3" s="1"/>
  <c r="F927" i="3" l="1"/>
  <c r="H927" i="3" s="1"/>
  <c r="G927" i="3"/>
  <c r="E928" i="3"/>
  <c r="D929" i="3"/>
  <c r="D930" i="3" l="1"/>
  <c r="E929" i="3"/>
  <c r="F928" i="3"/>
  <c r="H928" i="3" s="1"/>
  <c r="G928" i="3"/>
  <c r="G929" i="3" l="1"/>
  <c r="F929" i="3"/>
  <c r="H929" i="3" s="1"/>
  <c r="D931" i="3"/>
  <c r="E930" i="3"/>
  <c r="E931" i="3" l="1"/>
  <c r="D932" i="3"/>
  <c r="G930" i="3"/>
  <c r="F930" i="3"/>
  <c r="H930" i="3" s="1"/>
  <c r="D933" i="3" l="1"/>
  <c r="E932" i="3"/>
  <c r="G931" i="3"/>
  <c r="F931" i="3"/>
  <c r="H931" i="3" s="1"/>
  <c r="G932" i="3" l="1"/>
  <c r="F932" i="3"/>
  <c r="H932" i="3" s="1"/>
  <c r="E933" i="3"/>
  <c r="D934" i="3"/>
  <c r="E934" i="3" l="1"/>
  <c r="D935" i="3"/>
  <c r="G933" i="3"/>
  <c r="F933" i="3"/>
  <c r="H933" i="3" s="1"/>
  <c r="D936" i="3" l="1"/>
  <c r="E935" i="3"/>
  <c r="G934" i="3"/>
  <c r="F934" i="3"/>
  <c r="H934" i="3" s="1"/>
  <c r="E936" i="3" l="1"/>
  <c r="D937" i="3"/>
  <c r="G935" i="3"/>
  <c r="F935" i="3"/>
  <c r="H935" i="3" s="1"/>
  <c r="D938" i="3" l="1"/>
  <c r="E937" i="3"/>
  <c r="F936" i="3"/>
  <c r="H936" i="3" s="1"/>
  <c r="G936" i="3"/>
  <c r="G937" i="3" l="1"/>
  <c r="F937" i="3"/>
  <c r="H937" i="3" s="1"/>
  <c r="D939" i="3"/>
  <c r="E938" i="3"/>
  <c r="G938" i="3" l="1"/>
  <c r="F938" i="3"/>
  <c r="H938" i="3" s="1"/>
  <c r="E939" i="3"/>
  <c r="D940" i="3"/>
  <c r="G939" i="3" l="1"/>
  <c r="F939" i="3"/>
  <c r="H939" i="3" s="1"/>
  <c r="D941" i="3"/>
  <c r="E940" i="3"/>
  <c r="G940" i="3" l="1"/>
  <c r="F940" i="3"/>
  <c r="H940" i="3" s="1"/>
  <c r="E941" i="3"/>
  <c r="D942" i="3"/>
  <c r="E942" i="3" l="1"/>
  <c r="D943" i="3"/>
  <c r="G941" i="3"/>
  <c r="F941" i="3"/>
  <c r="H941" i="3" s="1"/>
  <c r="D944" i="3" l="1"/>
  <c r="E943" i="3"/>
  <c r="G942" i="3"/>
  <c r="F942" i="3"/>
  <c r="H942" i="3" s="1"/>
  <c r="G943" i="3" l="1"/>
  <c r="F943" i="3"/>
  <c r="H943" i="3" s="1"/>
  <c r="E944" i="3"/>
  <c r="D945" i="3"/>
  <c r="F944" i="3" l="1"/>
  <c r="H944" i="3" s="1"/>
  <c r="G944" i="3"/>
  <c r="D946" i="3"/>
  <c r="E945" i="3"/>
  <c r="G945" i="3" l="1"/>
  <c r="F945" i="3"/>
  <c r="H945" i="3" s="1"/>
  <c r="D947" i="3"/>
  <c r="E946" i="3"/>
  <c r="G946" i="3" l="1"/>
  <c r="F946" i="3"/>
  <c r="H946" i="3" s="1"/>
  <c r="E947" i="3"/>
  <c r="D948" i="3"/>
  <c r="D949" i="3" l="1"/>
  <c r="E948" i="3"/>
  <c r="G947" i="3"/>
  <c r="F947" i="3"/>
  <c r="H947" i="3" s="1"/>
  <c r="G948" i="3" l="1"/>
  <c r="F948" i="3"/>
  <c r="H948" i="3" s="1"/>
  <c r="E949" i="3"/>
  <c r="D950" i="3"/>
  <c r="E950" i="3" l="1"/>
  <c r="D951" i="3"/>
  <c r="G949" i="3"/>
  <c r="F949" i="3"/>
  <c r="H949" i="3" s="1"/>
  <c r="D952" i="3" l="1"/>
  <c r="E951" i="3"/>
  <c r="G950" i="3"/>
  <c r="F950" i="3"/>
  <c r="H950" i="3" s="1"/>
  <c r="G951" i="3" l="1"/>
  <c r="F951" i="3"/>
  <c r="H951" i="3" s="1"/>
  <c r="E952" i="3"/>
  <c r="D953" i="3"/>
  <c r="D954" i="3" l="1"/>
  <c r="E953" i="3"/>
  <c r="F952" i="3"/>
  <c r="H952" i="3" s="1"/>
  <c r="G952" i="3"/>
  <c r="G953" i="3" l="1"/>
  <c r="F953" i="3"/>
  <c r="H953" i="3" s="1"/>
  <c r="D955" i="3"/>
  <c r="E954" i="3"/>
  <c r="G954" i="3" l="1"/>
  <c r="F954" i="3"/>
  <c r="H954" i="3" s="1"/>
  <c r="E955" i="3"/>
  <c r="D956" i="3"/>
  <c r="D957" i="3" l="1"/>
  <c r="E956" i="3"/>
  <c r="G955" i="3"/>
  <c r="F955" i="3"/>
  <c r="H955" i="3" s="1"/>
  <c r="G956" i="3" l="1"/>
  <c r="F956" i="3"/>
  <c r="H956" i="3" s="1"/>
  <c r="E957" i="3"/>
  <c r="D958" i="3"/>
  <c r="E958" i="3" l="1"/>
  <c r="D959" i="3"/>
  <c r="G957" i="3"/>
  <c r="F957" i="3"/>
  <c r="H957" i="3" s="1"/>
  <c r="D960" i="3" l="1"/>
  <c r="E959" i="3"/>
  <c r="G958" i="3"/>
  <c r="F958" i="3"/>
  <c r="H958" i="3" s="1"/>
  <c r="G959" i="3" l="1"/>
  <c r="F959" i="3"/>
  <c r="H959" i="3" s="1"/>
  <c r="E960" i="3"/>
  <c r="D961" i="3"/>
  <c r="D962" i="3" l="1"/>
  <c r="E961" i="3"/>
  <c r="F960" i="3"/>
  <c r="H960" i="3" s="1"/>
  <c r="G960" i="3"/>
  <c r="G961" i="3" l="1"/>
  <c r="F961" i="3"/>
  <c r="H961" i="3" s="1"/>
  <c r="D963" i="3"/>
  <c r="E962" i="3"/>
  <c r="E963" i="3" l="1"/>
  <c r="D964" i="3"/>
  <c r="G962" i="3"/>
  <c r="F962" i="3"/>
  <c r="H962" i="3" s="1"/>
  <c r="D965" i="3" l="1"/>
  <c r="E964" i="3"/>
  <c r="G963" i="3"/>
  <c r="F963" i="3"/>
  <c r="H963" i="3" s="1"/>
  <c r="G964" i="3" l="1"/>
  <c r="F964" i="3"/>
  <c r="H964" i="3" s="1"/>
  <c r="E965" i="3"/>
  <c r="D966" i="3"/>
  <c r="G965" i="3" l="1"/>
  <c r="F965" i="3"/>
  <c r="H965" i="3" s="1"/>
  <c r="E966" i="3"/>
  <c r="D967" i="3"/>
  <c r="G966" i="3" l="1"/>
  <c r="F966" i="3"/>
  <c r="H966" i="3" s="1"/>
  <c r="D968" i="3"/>
  <c r="E967" i="3"/>
  <c r="G967" i="3" l="1"/>
  <c r="F967" i="3"/>
  <c r="H967" i="3" s="1"/>
  <c r="E968" i="3"/>
  <c r="D969" i="3"/>
  <c r="D970" i="3" l="1"/>
  <c r="E969" i="3"/>
  <c r="F968" i="3"/>
  <c r="H968" i="3" s="1"/>
  <c r="G968" i="3"/>
  <c r="G969" i="3" l="1"/>
  <c r="F969" i="3"/>
  <c r="H969" i="3" s="1"/>
  <c r="D971" i="3"/>
  <c r="E970" i="3"/>
  <c r="E971" i="3" l="1"/>
  <c r="D972" i="3"/>
  <c r="G970" i="3"/>
  <c r="F970" i="3"/>
  <c r="H970" i="3" s="1"/>
  <c r="G971" i="3" l="1"/>
  <c r="F971" i="3"/>
  <c r="H971" i="3" s="1"/>
  <c r="D973" i="3"/>
  <c r="E972" i="3"/>
  <c r="E973" i="3" l="1"/>
  <c r="D974" i="3"/>
  <c r="G972" i="3"/>
  <c r="F972" i="3"/>
  <c r="H972" i="3" s="1"/>
  <c r="E974" i="3" l="1"/>
  <c r="D975" i="3"/>
  <c r="G973" i="3"/>
  <c r="F973" i="3"/>
  <c r="H973" i="3" s="1"/>
  <c r="D976" i="3" l="1"/>
  <c r="E975" i="3"/>
  <c r="G974" i="3"/>
  <c r="F974" i="3"/>
  <c r="H974" i="3" s="1"/>
  <c r="G975" i="3" l="1"/>
  <c r="F975" i="3"/>
  <c r="H975" i="3" s="1"/>
  <c r="E976" i="3"/>
  <c r="D977" i="3"/>
  <c r="D978" i="3" l="1"/>
  <c r="E977" i="3"/>
  <c r="F976" i="3"/>
  <c r="H976" i="3" s="1"/>
  <c r="G976" i="3"/>
  <c r="G977" i="3" l="1"/>
  <c r="F977" i="3"/>
  <c r="H977" i="3" s="1"/>
  <c r="D979" i="3"/>
  <c r="E978" i="3"/>
  <c r="G978" i="3" l="1"/>
  <c r="F978" i="3"/>
  <c r="H978" i="3" s="1"/>
  <c r="E979" i="3"/>
  <c r="D980" i="3"/>
  <c r="D981" i="3" l="1"/>
  <c r="E980" i="3"/>
  <c r="G979" i="3"/>
  <c r="F979" i="3"/>
  <c r="H979" i="3" s="1"/>
  <c r="G980" i="3" l="1"/>
  <c r="F980" i="3"/>
  <c r="H980" i="3" s="1"/>
  <c r="E981" i="3"/>
  <c r="D982" i="3"/>
  <c r="E982" i="3" l="1"/>
  <c r="D983" i="3"/>
  <c r="G981" i="3"/>
  <c r="F981" i="3"/>
  <c r="H981" i="3" s="1"/>
  <c r="D984" i="3" l="1"/>
  <c r="E983" i="3"/>
  <c r="G982" i="3"/>
  <c r="F982" i="3"/>
  <c r="H982" i="3" s="1"/>
  <c r="G983" i="3" l="1"/>
  <c r="F983" i="3"/>
  <c r="H983" i="3" s="1"/>
  <c r="E984" i="3"/>
  <c r="D985" i="3"/>
  <c r="D986" i="3" l="1"/>
  <c r="E985" i="3"/>
  <c r="F984" i="3"/>
  <c r="H984" i="3" s="1"/>
  <c r="G984" i="3"/>
  <c r="G985" i="3" l="1"/>
  <c r="F985" i="3"/>
  <c r="H985" i="3" s="1"/>
  <c r="D987" i="3"/>
  <c r="E986" i="3"/>
  <c r="G986" i="3" l="1"/>
  <c r="F986" i="3"/>
  <c r="H986" i="3" s="1"/>
  <c r="E987" i="3"/>
  <c r="D988" i="3"/>
  <c r="D989" i="3" l="1"/>
  <c r="E988" i="3"/>
  <c r="G987" i="3"/>
  <c r="F987" i="3"/>
  <c r="H987" i="3" s="1"/>
  <c r="G988" i="3" l="1"/>
  <c r="F988" i="3"/>
  <c r="H988" i="3" s="1"/>
  <c r="E989" i="3"/>
  <c r="D990" i="3"/>
  <c r="G989" i="3" l="1"/>
  <c r="F989" i="3"/>
  <c r="H989" i="3" s="1"/>
  <c r="E990" i="3"/>
  <c r="D991" i="3"/>
  <c r="D992" i="3" l="1"/>
  <c r="E991" i="3"/>
  <c r="G990" i="3"/>
  <c r="F990" i="3"/>
  <c r="H990" i="3" s="1"/>
  <c r="G991" i="3" l="1"/>
  <c r="F991" i="3"/>
  <c r="H991" i="3" s="1"/>
  <c r="E992" i="3"/>
  <c r="D993" i="3"/>
  <c r="D994" i="3" l="1"/>
  <c r="E993" i="3"/>
  <c r="F992" i="3"/>
  <c r="H992" i="3" s="1"/>
  <c r="G992" i="3"/>
  <c r="G993" i="3" l="1"/>
  <c r="F993" i="3"/>
  <c r="H993" i="3" s="1"/>
  <c r="D995" i="3"/>
  <c r="E994" i="3"/>
  <c r="G994" i="3" l="1"/>
  <c r="F994" i="3"/>
  <c r="H994" i="3" s="1"/>
  <c r="E995" i="3"/>
  <c r="D996" i="3"/>
  <c r="D997" i="3" l="1"/>
  <c r="E996" i="3"/>
  <c r="G995" i="3"/>
  <c r="F995" i="3"/>
  <c r="H995" i="3" s="1"/>
  <c r="G996" i="3" l="1"/>
  <c r="F996" i="3"/>
  <c r="H996" i="3" s="1"/>
  <c r="E997" i="3"/>
  <c r="D998" i="3"/>
  <c r="E998" i="3" l="1"/>
  <c r="D999" i="3"/>
  <c r="G997" i="3"/>
  <c r="F997" i="3"/>
  <c r="H997" i="3" s="1"/>
  <c r="D1000" i="3" l="1"/>
  <c r="E999" i="3"/>
  <c r="G998" i="3"/>
  <c r="F998" i="3"/>
  <c r="H998" i="3" s="1"/>
  <c r="G999" i="3" l="1"/>
  <c r="F999" i="3"/>
  <c r="H999" i="3" s="1"/>
  <c r="E1000" i="3"/>
  <c r="D1001" i="3"/>
  <c r="D1002" i="3" l="1"/>
  <c r="E1001" i="3"/>
  <c r="F1000" i="3"/>
  <c r="H1000" i="3" s="1"/>
  <c r="G1000" i="3"/>
  <c r="G1001" i="3" l="1"/>
  <c r="F1001" i="3"/>
  <c r="H1001" i="3" s="1"/>
  <c r="D1003" i="3"/>
  <c r="E1002" i="3"/>
  <c r="G1002" i="3" l="1"/>
  <c r="F1002" i="3"/>
  <c r="H1002" i="3" s="1"/>
  <c r="E1003" i="3"/>
  <c r="D1004" i="3"/>
  <c r="D1005" i="3" l="1"/>
  <c r="E1004" i="3"/>
  <c r="G1003" i="3"/>
  <c r="F1003" i="3"/>
  <c r="H1003" i="3" s="1"/>
  <c r="G1004" i="3" l="1"/>
  <c r="F1004" i="3"/>
  <c r="H1004" i="3" s="1"/>
  <c r="E1005" i="3"/>
  <c r="D1006" i="3"/>
  <c r="G1005" i="3" l="1"/>
  <c r="F1005" i="3"/>
  <c r="H1005" i="3" s="1"/>
  <c r="E1006" i="3"/>
  <c r="D1007" i="3"/>
  <c r="G1006" i="3" l="1"/>
  <c r="F1006" i="3"/>
  <c r="H1006" i="3" s="1"/>
  <c r="D1008" i="3"/>
  <c r="E1007" i="3"/>
  <c r="E1008" i="3" l="1"/>
  <c r="D1009" i="3"/>
  <c r="G1007" i="3"/>
  <c r="F1007" i="3"/>
  <c r="H1007" i="3" s="1"/>
  <c r="D1010" i="3" l="1"/>
  <c r="E1009" i="3"/>
  <c r="F1008" i="3"/>
  <c r="H1008" i="3" s="1"/>
  <c r="G1008" i="3"/>
  <c r="G1009" i="3" l="1"/>
  <c r="F1009" i="3"/>
  <c r="H1009" i="3" s="1"/>
  <c r="D1011" i="3"/>
  <c r="E1010" i="3"/>
  <c r="G1010" i="3" l="1"/>
  <c r="F1010" i="3"/>
  <c r="H1010" i="3" s="1"/>
  <c r="E1011" i="3"/>
  <c r="D1012" i="3"/>
  <c r="G1011" i="3" l="1"/>
  <c r="F1011" i="3"/>
  <c r="H1011" i="3" s="1"/>
  <c r="D1013" i="3"/>
  <c r="E1012" i="3"/>
  <c r="G1012" i="3" l="1"/>
  <c r="F1012" i="3"/>
  <c r="H1012" i="3" s="1"/>
  <c r="E1013" i="3"/>
  <c r="D1014" i="3"/>
  <c r="E1014" i="3" l="1"/>
  <c r="D1015" i="3"/>
  <c r="G1013" i="3"/>
  <c r="F1013" i="3"/>
  <c r="H1013" i="3" s="1"/>
  <c r="D1016" i="3" l="1"/>
  <c r="E1015" i="3"/>
  <c r="G1014" i="3"/>
  <c r="F1014" i="3"/>
  <c r="H1014" i="3" s="1"/>
  <c r="G1015" i="3" l="1"/>
  <c r="F1015" i="3"/>
  <c r="H1015" i="3" s="1"/>
  <c r="E1016" i="3"/>
  <c r="D1017" i="3"/>
  <c r="D1018" i="3" l="1"/>
  <c r="E1017" i="3"/>
  <c r="F1016" i="3"/>
  <c r="H1016" i="3" s="1"/>
  <c r="G1016" i="3"/>
  <c r="G1017" i="3" l="1"/>
  <c r="F1017" i="3"/>
  <c r="H1017" i="3" s="1"/>
  <c r="D1019" i="3"/>
  <c r="E1018" i="3"/>
  <c r="G1018" i="3" l="1"/>
  <c r="F1018" i="3"/>
  <c r="H1018" i="3" s="1"/>
  <c r="E1019" i="3"/>
  <c r="D1020" i="3"/>
  <c r="G1019" i="3" l="1"/>
  <c r="F1019" i="3"/>
  <c r="H1019" i="3" s="1"/>
  <c r="D1021" i="3"/>
  <c r="E1020" i="3"/>
  <c r="G1020" i="3" l="1"/>
  <c r="F1020" i="3"/>
  <c r="H1020" i="3" s="1"/>
  <c r="E1021" i="3"/>
  <c r="D1022" i="3"/>
  <c r="E1022" i="3" l="1"/>
  <c r="D1023" i="3"/>
  <c r="G1021" i="3"/>
  <c r="F1021" i="3"/>
  <c r="H1021" i="3" s="1"/>
  <c r="D1024" i="3" l="1"/>
  <c r="E1023" i="3"/>
  <c r="G1022" i="3"/>
  <c r="F1022" i="3"/>
  <c r="H1022" i="3" s="1"/>
  <c r="G1023" i="3" l="1"/>
  <c r="F1023" i="3"/>
  <c r="H1023" i="3" s="1"/>
  <c r="E1024" i="3"/>
  <c r="D1025" i="3"/>
  <c r="F1024" i="3" l="1"/>
  <c r="H1024" i="3" s="1"/>
  <c r="G1024" i="3"/>
  <c r="D1026" i="3"/>
  <c r="E1025" i="3"/>
  <c r="G1025" i="3" l="1"/>
  <c r="F1025" i="3"/>
  <c r="H1025" i="3" s="1"/>
  <c r="D1027" i="3"/>
  <c r="E1026" i="3"/>
  <c r="E1027" i="3" l="1"/>
  <c r="D1028" i="3"/>
  <c r="G1026" i="3"/>
  <c r="F1026" i="3"/>
  <c r="H1026" i="3" s="1"/>
  <c r="D1029" i="3" l="1"/>
  <c r="E1028" i="3"/>
  <c r="G1027" i="3"/>
  <c r="F1027" i="3"/>
  <c r="H1027" i="3" s="1"/>
  <c r="G1028" i="3" l="1"/>
  <c r="F1028" i="3"/>
  <c r="H1028" i="3" s="1"/>
  <c r="E1029" i="3"/>
  <c r="D1030" i="3"/>
  <c r="G1029" i="3" l="1"/>
  <c r="F1029" i="3"/>
  <c r="H1029" i="3" s="1"/>
  <c r="E1030" i="3"/>
  <c r="D1031" i="3"/>
  <c r="D1032" i="3" l="1"/>
  <c r="E1031" i="3"/>
  <c r="G1030" i="3"/>
  <c r="F1030" i="3"/>
  <c r="H1030" i="3" s="1"/>
  <c r="G1031" i="3" l="1"/>
  <c r="F1031" i="3"/>
  <c r="H1031" i="3" s="1"/>
  <c r="E1032" i="3"/>
  <c r="D1033" i="3"/>
  <c r="D1034" i="3" l="1"/>
  <c r="E1033" i="3"/>
  <c r="F1032" i="3"/>
  <c r="H1032" i="3" s="1"/>
  <c r="G1032" i="3"/>
  <c r="G1033" i="3" l="1"/>
  <c r="F1033" i="3"/>
  <c r="H1033" i="3" s="1"/>
  <c r="D1035" i="3"/>
  <c r="E1034" i="3"/>
  <c r="G1034" i="3" l="1"/>
  <c r="F1034" i="3"/>
  <c r="H1034" i="3" s="1"/>
  <c r="E1035" i="3"/>
  <c r="D1036" i="3"/>
  <c r="D1037" i="3" l="1"/>
  <c r="E1036" i="3"/>
  <c r="G1035" i="3"/>
  <c r="F1035" i="3"/>
  <c r="H1035" i="3" s="1"/>
  <c r="G1036" i="3" l="1"/>
  <c r="F1036" i="3"/>
  <c r="H1036" i="3" s="1"/>
  <c r="E1037" i="3"/>
  <c r="D1038" i="3"/>
  <c r="G1037" i="3" l="1"/>
  <c r="F1037" i="3"/>
  <c r="H1037" i="3" s="1"/>
  <c r="E1038" i="3"/>
  <c r="D1039" i="3"/>
  <c r="G1038" i="3" l="1"/>
  <c r="F1038" i="3"/>
  <c r="H1038" i="3" s="1"/>
  <c r="D1040" i="3"/>
  <c r="E1039" i="3"/>
  <c r="E1040" i="3" l="1"/>
  <c r="D1041" i="3"/>
  <c r="G1039" i="3"/>
  <c r="F1039" i="3"/>
  <c r="H1039" i="3" s="1"/>
  <c r="D1042" i="3" l="1"/>
  <c r="E1041" i="3"/>
  <c r="F1040" i="3"/>
  <c r="H1040" i="3" s="1"/>
  <c r="G1040" i="3"/>
  <c r="G1041" i="3" l="1"/>
  <c r="F1041" i="3"/>
  <c r="H1041" i="3" s="1"/>
  <c r="D1043" i="3"/>
  <c r="E1042" i="3"/>
  <c r="E1043" i="3" l="1"/>
  <c r="D1044" i="3"/>
  <c r="G1042" i="3"/>
  <c r="F1042" i="3"/>
  <c r="H1042" i="3" s="1"/>
  <c r="D1045" i="3" l="1"/>
  <c r="E1044" i="3"/>
  <c r="G1043" i="3"/>
  <c r="F1043" i="3"/>
  <c r="H1043" i="3" s="1"/>
  <c r="E1045" i="3" l="1"/>
  <c r="D1046" i="3"/>
  <c r="G1044" i="3"/>
  <c r="F1044" i="3"/>
  <c r="H1044" i="3" s="1"/>
  <c r="E1046" i="3" l="1"/>
  <c r="D1047" i="3"/>
  <c r="G1045" i="3"/>
  <c r="F1045" i="3"/>
  <c r="H1045" i="3" s="1"/>
  <c r="D1048" i="3" l="1"/>
  <c r="E1047" i="3"/>
  <c r="G1046" i="3"/>
  <c r="F1046" i="3"/>
  <c r="H1046" i="3" s="1"/>
  <c r="G1047" i="3" l="1"/>
  <c r="F1047" i="3"/>
  <c r="H1047" i="3" s="1"/>
  <c r="E1048" i="3"/>
  <c r="D1049" i="3"/>
  <c r="F1048" i="3" l="1"/>
  <c r="H1048" i="3" s="1"/>
  <c r="G1048" i="3"/>
  <c r="D1050" i="3"/>
  <c r="E1049" i="3"/>
  <c r="G1049" i="3" l="1"/>
  <c r="F1049" i="3"/>
  <c r="H1049" i="3" s="1"/>
  <c r="D1051" i="3"/>
  <c r="E1050" i="3"/>
  <c r="G1050" i="3" l="1"/>
  <c r="F1050" i="3"/>
  <c r="H1050" i="3" s="1"/>
  <c r="E1051" i="3"/>
  <c r="D1052" i="3"/>
  <c r="G1051" i="3" l="1"/>
  <c r="F1051" i="3"/>
  <c r="H1051" i="3" s="1"/>
  <c r="D1053" i="3"/>
  <c r="E1052" i="3"/>
  <c r="G1052" i="3" l="1"/>
  <c r="F1052" i="3"/>
  <c r="H1052" i="3" s="1"/>
  <c r="E1053" i="3"/>
  <c r="D1054" i="3"/>
  <c r="G1053" i="3" l="1"/>
  <c r="F1053" i="3"/>
  <c r="H1053" i="3" s="1"/>
  <c r="E1054" i="3"/>
  <c r="D1055" i="3"/>
  <c r="D1056" i="3" l="1"/>
  <c r="E1055" i="3"/>
  <c r="G1054" i="3"/>
  <c r="F1054" i="3"/>
  <c r="H1054" i="3" s="1"/>
  <c r="G1055" i="3" l="1"/>
  <c r="F1055" i="3"/>
  <c r="H1055" i="3" s="1"/>
  <c r="E1056" i="3"/>
  <c r="D1057" i="3"/>
  <c r="D1058" i="3" l="1"/>
  <c r="E1057" i="3"/>
  <c r="F1056" i="3"/>
  <c r="H1056" i="3" s="1"/>
  <c r="G1056" i="3"/>
  <c r="G1057" i="3" l="1"/>
  <c r="F1057" i="3"/>
  <c r="H1057" i="3" s="1"/>
  <c r="D1059" i="3"/>
  <c r="E1058" i="3"/>
  <c r="E1059" i="3" l="1"/>
  <c r="D1060" i="3"/>
  <c r="G1058" i="3"/>
  <c r="F1058" i="3"/>
  <c r="H1058" i="3" s="1"/>
  <c r="D1061" i="3" l="1"/>
  <c r="E1060" i="3"/>
  <c r="G1059" i="3"/>
  <c r="F1059" i="3"/>
  <c r="H1059" i="3" s="1"/>
  <c r="G1060" i="3" l="1"/>
  <c r="F1060" i="3"/>
  <c r="H1060" i="3" s="1"/>
  <c r="E1061" i="3"/>
  <c r="D1062" i="3"/>
  <c r="E1062" i="3" l="1"/>
  <c r="D1063" i="3"/>
  <c r="G1061" i="3"/>
  <c r="F1061" i="3"/>
  <c r="H1061" i="3" s="1"/>
  <c r="D1064" i="3" l="1"/>
  <c r="E1063" i="3"/>
  <c r="G1062" i="3"/>
  <c r="F1062" i="3"/>
  <c r="H1062" i="3" s="1"/>
  <c r="G1063" i="3" l="1"/>
  <c r="F1063" i="3"/>
  <c r="H1063" i="3" s="1"/>
  <c r="E1064" i="3"/>
  <c r="D1065" i="3"/>
  <c r="D1066" i="3" l="1"/>
  <c r="E1065" i="3"/>
  <c r="F1064" i="3"/>
  <c r="H1064" i="3" s="1"/>
  <c r="G1064" i="3"/>
  <c r="G1065" i="3" l="1"/>
  <c r="F1065" i="3"/>
  <c r="H1065" i="3" s="1"/>
  <c r="D1067" i="3"/>
  <c r="E1066" i="3"/>
  <c r="G1066" i="3" l="1"/>
  <c r="F1066" i="3"/>
  <c r="H1066" i="3" s="1"/>
  <c r="E1067" i="3"/>
  <c r="D1068" i="3"/>
  <c r="D1069" i="3" l="1"/>
  <c r="E1068" i="3"/>
  <c r="G1067" i="3"/>
  <c r="F1067" i="3"/>
  <c r="H1067" i="3" s="1"/>
  <c r="G1068" i="3" l="1"/>
  <c r="F1068" i="3"/>
  <c r="H1068" i="3" s="1"/>
  <c r="E1069" i="3"/>
  <c r="D1070" i="3"/>
  <c r="E1070" i="3" l="1"/>
  <c r="D1071" i="3"/>
  <c r="G1069" i="3"/>
  <c r="F1069" i="3"/>
  <c r="H1069" i="3" s="1"/>
  <c r="D1072" i="3" l="1"/>
  <c r="E1071" i="3"/>
  <c r="G1070" i="3"/>
  <c r="F1070" i="3"/>
  <c r="H1070" i="3" s="1"/>
  <c r="G1071" i="3" l="1"/>
  <c r="F1071" i="3"/>
  <c r="H1071" i="3" s="1"/>
  <c r="E1072" i="3"/>
  <c r="D1073" i="3"/>
  <c r="D1074" i="3" l="1"/>
  <c r="E1073" i="3"/>
  <c r="F1072" i="3"/>
  <c r="H1072" i="3" s="1"/>
  <c r="G1072" i="3"/>
  <c r="G1073" i="3" l="1"/>
  <c r="F1073" i="3"/>
  <c r="H1073" i="3" s="1"/>
  <c r="D1075" i="3"/>
  <c r="E1074" i="3"/>
  <c r="G1074" i="3" l="1"/>
  <c r="F1074" i="3"/>
  <c r="H1074" i="3" s="1"/>
  <c r="E1075" i="3"/>
  <c r="D1076" i="3"/>
  <c r="D1077" i="3" l="1"/>
  <c r="E1076" i="3"/>
  <c r="G1075" i="3"/>
  <c r="F1075" i="3"/>
  <c r="H1075" i="3" s="1"/>
  <c r="G1076" i="3" l="1"/>
  <c r="F1076" i="3"/>
  <c r="H1076" i="3" s="1"/>
  <c r="E1077" i="3"/>
  <c r="D1078" i="3"/>
  <c r="E1078" i="3" l="1"/>
  <c r="D1079" i="3"/>
  <c r="G1077" i="3"/>
  <c r="F1077" i="3"/>
  <c r="H1077" i="3" s="1"/>
  <c r="D1080" i="3" l="1"/>
  <c r="E1079" i="3"/>
  <c r="G1078" i="3"/>
  <c r="F1078" i="3"/>
  <c r="H1078" i="3" s="1"/>
  <c r="G1079" i="3" l="1"/>
  <c r="F1079" i="3"/>
  <c r="H1079" i="3" s="1"/>
  <c r="E1080" i="3"/>
  <c r="D1081" i="3"/>
  <c r="D1082" i="3" l="1"/>
  <c r="E1081" i="3"/>
  <c r="F1080" i="3"/>
  <c r="H1080" i="3" s="1"/>
  <c r="G1080" i="3"/>
  <c r="G1081" i="3" l="1"/>
  <c r="F1081" i="3"/>
  <c r="H1081" i="3" s="1"/>
  <c r="D1083" i="3"/>
  <c r="E1082" i="3"/>
  <c r="G1082" i="3" l="1"/>
  <c r="F1082" i="3"/>
  <c r="H1082" i="3" s="1"/>
  <c r="E1083" i="3"/>
  <c r="D1084" i="3"/>
  <c r="D1085" i="3" l="1"/>
  <c r="E1084" i="3"/>
  <c r="G1083" i="3"/>
  <c r="F1083" i="3"/>
  <c r="H1083" i="3" s="1"/>
  <c r="G1084" i="3" l="1"/>
  <c r="F1084" i="3"/>
  <c r="H1084" i="3" s="1"/>
  <c r="E1085" i="3"/>
  <c r="D1086" i="3"/>
  <c r="G1085" i="3" l="1"/>
  <c r="F1085" i="3"/>
  <c r="H1085" i="3" s="1"/>
  <c r="E1086" i="3"/>
  <c r="D1087" i="3"/>
  <c r="E1087" i="3" l="1"/>
  <c r="D1088" i="3"/>
  <c r="G1086" i="3"/>
  <c r="F1086" i="3"/>
  <c r="H1086" i="3" s="1"/>
  <c r="D1089" i="3" l="1"/>
  <c r="E1088" i="3"/>
  <c r="F1087" i="3"/>
  <c r="H1087" i="3" s="1"/>
  <c r="G1087" i="3"/>
  <c r="G1088" i="3" l="1"/>
  <c r="F1088" i="3"/>
  <c r="H1088" i="3" s="1"/>
  <c r="E1089" i="3"/>
  <c r="D1090" i="3"/>
  <c r="D1091" i="3" l="1"/>
  <c r="E1090" i="3"/>
  <c r="F1089" i="3"/>
  <c r="H1089" i="3" s="1"/>
  <c r="G1089" i="3"/>
  <c r="G1090" i="3" l="1"/>
  <c r="F1090" i="3"/>
  <c r="H1090" i="3" s="1"/>
  <c r="E1091" i="3"/>
  <c r="D1092" i="3"/>
  <c r="D1093" i="3" l="1"/>
  <c r="E1092" i="3"/>
  <c r="G1091" i="3"/>
  <c r="F1091" i="3"/>
  <c r="H1091" i="3" s="1"/>
  <c r="G1092" i="3" l="1"/>
  <c r="F1092" i="3"/>
  <c r="H1092" i="3" s="1"/>
  <c r="D1094" i="3"/>
  <c r="E1093" i="3"/>
  <c r="G1093" i="3" l="1"/>
  <c r="F1093" i="3"/>
  <c r="H1093" i="3" s="1"/>
  <c r="E1094" i="3"/>
  <c r="D1095" i="3"/>
  <c r="D1096" i="3" l="1"/>
  <c r="E1095" i="3"/>
  <c r="G1094" i="3"/>
  <c r="F1094" i="3"/>
  <c r="H1094" i="3" s="1"/>
  <c r="G1095" i="3" l="1"/>
  <c r="F1095" i="3"/>
  <c r="H1095" i="3" s="1"/>
  <c r="E1096" i="3"/>
  <c r="D1097" i="3"/>
  <c r="G1096" i="3" l="1"/>
  <c r="F1096" i="3"/>
  <c r="H1096" i="3" s="1"/>
  <c r="D1098" i="3"/>
  <c r="E1097" i="3"/>
  <c r="F1097" i="3" l="1"/>
  <c r="H1097" i="3" s="1"/>
  <c r="G1097" i="3"/>
  <c r="D1099" i="3"/>
  <c r="E1098" i="3"/>
  <c r="F1098" i="3" l="1"/>
  <c r="H1098" i="3" s="1"/>
  <c r="G1098" i="3"/>
  <c r="D1100" i="3"/>
  <c r="E1099" i="3"/>
  <c r="E1100" i="3" l="1"/>
  <c r="D1101" i="3"/>
  <c r="G1099" i="3"/>
  <c r="F1099" i="3"/>
  <c r="H1099" i="3" s="1"/>
  <c r="D1102" i="3" l="1"/>
  <c r="E1101" i="3"/>
  <c r="G1100" i="3"/>
  <c r="F1100" i="3"/>
  <c r="H1100" i="3" s="1"/>
  <c r="G1101" i="3" l="1"/>
  <c r="F1101" i="3"/>
  <c r="H1101" i="3" s="1"/>
  <c r="E1102" i="3"/>
  <c r="D1103" i="3"/>
  <c r="D1104" i="3" l="1"/>
  <c r="E1103" i="3"/>
  <c r="G1102" i="3"/>
  <c r="F1102" i="3"/>
  <c r="H1102" i="3" s="1"/>
  <c r="G1103" i="3" l="1"/>
  <c r="F1103" i="3"/>
  <c r="H1103" i="3" s="1"/>
  <c r="D1105" i="3"/>
  <c r="E1104" i="3"/>
  <c r="E1105" i="3" l="1"/>
  <c r="D1106" i="3"/>
  <c r="G1104" i="3"/>
  <c r="F1104" i="3"/>
  <c r="H1104" i="3" s="1"/>
  <c r="D1107" i="3" l="1"/>
  <c r="E1106" i="3"/>
  <c r="F1105" i="3"/>
  <c r="H1105" i="3" s="1"/>
  <c r="G1105" i="3"/>
  <c r="G1106" i="3" l="1"/>
  <c r="F1106" i="3"/>
  <c r="H1106" i="3" s="1"/>
  <c r="D1108" i="3"/>
  <c r="E1107" i="3"/>
  <c r="F1107" i="3" l="1"/>
  <c r="H1107" i="3" s="1"/>
  <c r="G1107" i="3"/>
  <c r="D1109" i="3"/>
  <c r="E1108" i="3"/>
  <c r="G1108" i="3" l="1"/>
  <c r="F1108" i="3"/>
  <c r="H1108" i="3" s="1"/>
  <c r="D1110" i="3"/>
  <c r="E1109" i="3"/>
  <c r="E1110" i="3" l="1"/>
  <c r="D1111" i="3"/>
  <c r="G1109" i="3"/>
  <c r="F1109" i="3"/>
  <c r="H1109" i="3" s="1"/>
  <c r="D1112" i="3" l="1"/>
  <c r="E1111" i="3"/>
  <c r="G1110" i="3"/>
  <c r="F1110" i="3"/>
  <c r="H1110" i="3" s="1"/>
  <c r="G1111" i="3" l="1"/>
  <c r="F1111" i="3"/>
  <c r="H1111" i="3" s="1"/>
  <c r="E1112" i="3"/>
  <c r="D1113" i="3"/>
  <c r="E1113" i="3" l="1"/>
  <c r="D1114" i="3"/>
  <c r="G1112" i="3"/>
  <c r="F1112" i="3"/>
  <c r="H1112" i="3" s="1"/>
  <c r="D1115" i="3" l="1"/>
  <c r="E1114" i="3"/>
  <c r="F1113" i="3"/>
  <c r="H1113" i="3" s="1"/>
  <c r="G1113" i="3"/>
  <c r="G1114" i="3" l="1"/>
  <c r="F1114" i="3"/>
  <c r="H1114" i="3" s="1"/>
  <c r="E1115" i="3"/>
  <c r="D1116" i="3"/>
  <c r="D1117" i="3" l="1"/>
  <c r="E1116" i="3"/>
  <c r="F1115" i="3"/>
  <c r="H1115" i="3" s="1"/>
  <c r="G1115" i="3"/>
  <c r="G1116" i="3" l="1"/>
  <c r="F1116" i="3"/>
  <c r="H1116" i="3" s="1"/>
  <c r="D1118" i="3"/>
  <c r="E1117" i="3"/>
  <c r="G1117" i="3" l="1"/>
  <c r="F1117" i="3"/>
  <c r="H1117" i="3" s="1"/>
  <c r="E1118" i="3"/>
  <c r="D1119" i="3"/>
  <c r="G1118" i="3" l="1"/>
  <c r="F1118" i="3"/>
  <c r="H1118" i="3" s="1"/>
  <c r="D1120" i="3"/>
  <c r="E1119" i="3"/>
  <c r="G1119" i="3" l="1"/>
  <c r="F1119" i="3"/>
  <c r="H1119" i="3" s="1"/>
  <c r="E1120" i="3"/>
  <c r="D1121" i="3"/>
  <c r="E1121" i="3" l="1"/>
  <c r="D1122" i="3"/>
  <c r="G1120" i="3"/>
  <c r="F1120" i="3"/>
  <c r="H1120" i="3" s="1"/>
  <c r="D1123" i="3" l="1"/>
  <c r="E1122" i="3"/>
  <c r="F1121" i="3"/>
  <c r="H1121" i="3" s="1"/>
  <c r="G1121" i="3"/>
  <c r="G1122" i="3" l="1"/>
  <c r="F1122" i="3"/>
  <c r="H1122" i="3" s="1"/>
  <c r="E1123" i="3"/>
  <c r="D1124" i="3"/>
  <c r="D1125" i="3" l="1"/>
  <c r="E1124" i="3"/>
  <c r="F1123" i="3"/>
  <c r="H1123" i="3" s="1"/>
  <c r="G1123" i="3"/>
  <c r="G1124" i="3" l="1"/>
  <c r="F1124" i="3"/>
  <c r="H1124" i="3" s="1"/>
  <c r="D1126" i="3"/>
  <c r="E1125" i="3"/>
  <c r="G1125" i="3" l="1"/>
  <c r="F1125" i="3"/>
  <c r="H1125" i="3" s="1"/>
  <c r="E1126" i="3"/>
  <c r="D1127" i="3"/>
  <c r="D1128" i="3" l="1"/>
  <c r="E1127" i="3"/>
  <c r="G1126" i="3"/>
  <c r="F1126" i="3"/>
  <c r="H1126" i="3" s="1"/>
  <c r="G1127" i="3" l="1"/>
  <c r="F1127" i="3"/>
  <c r="H1127" i="3" s="1"/>
  <c r="E1128" i="3"/>
  <c r="D1129" i="3"/>
  <c r="E1129" i="3" l="1"/>
  <c r="D1130" i="3"/>
  <c r="G1128" i="3"/>
  <c r="F1128" i="3"/>
  <c r="H1128" i="3" s="1"/>
  <c r="D1131" i="3" l="1"/>
  <c r="E1130" i="3"/>
  <c r="G1129" i="3"/>
  <c r="F1129" i="3"/>
  <c r="H1129" i="3" s="1"/>
  <c r="G1130" i="3" l="1"/>
  <c r="F1130" i="3"/>
  <c r="H1130" i="3" s="1"/>
  <c r="E1131" i="3"/>
  <c r="D1132" i="3"/>
  <c r="D1133" i="3" l="1"/>
  <c r="E1132" i="3"/>
  <c r="F1131" i="3"/>
  <c r="H1131" i="3" s="1"/>
  <c r="G1131" i="3"/>
  <c r="G1132" i="3" l="1"/>
  <c r="F1132" i="3"/>
  <c r="H1132" i="3" s="1"/>
  <c r="D1134" i="3"/>
  <c r="E1133" i="3"/>
  <c r="G1133" i="3" l="1"/>
  <c r="F1133" i="3"/>
  <c r="H1133" i="3" s="1"/>
  <c r="E1134" i="3"/>
  <c r="D1135" i="3"/>
  <c r="D1136" i="3" l="1"/>
  <c r="E1135" i="3"/>
  <c r="G1134" i="3"/>
  <c r="F1134" i="3"/>
  <c r="H1134" i="3" s="1"/>
  <c r="G1135" i="3" l="1"/>
  <c r="F1135" i="3"/>
  <c r="H1135" i="3" s="1"/>
  <c r="E1136" i="3"/>
  <c r="D1137" i="3"/>
  <c r="G1136" i="3" l="1"/>
  <c r="F1136" i="3"/>
  <c r="H1136" i="3" s="1"/>
  <c r="E1137" i="3"/>
  <c r="D1138" i="3"/>
  <c r="D1139" i="3" l="1"/>
  <c r="E1138" i="3"/>
  <c r="G1137" i="3"/>
  <c r="F1137" i="3"/>
  <c r="H1137" i="3" s="1"/>
  <c r="G1138" i="3" l="1"/>
  <c r="F1138" i="3"/>
  <c r="H1138" i="3" s="1"/>
  <c r="E1139" i="3"/>
  <c r="D1140" i="3"/>
  <c r="D1141" i="3" l="1"/>
  <c r="E1140" i="3"/>
  <c r="F1139" i="3"/>
  <c r="H1139" i="3" s="1"/>
  <c r="G1139" i="3"/>
  <c r="G1140" i="3" l="1"/>
  <c r="F1140" i="3"/>
  <c r="H1140" i="3" s="1"/>
  <c r="D1142" i="3"/>
  <c r="E1141" i="3"/>
  <c r="G1141" i="3" l="1"/>
  <c r="F1141" i="3"/>
  <c r="H1141" i="3" s="1"/>
  <c r="E1142" i="3"/>
  <c r="D1143" i="3"/>
  <c r="D1144" i="3" l="1"/>
  <c r="E1143" i="3"/>
  <c r="G1142" i="3"/>
  <c r="F1142" i="3"/>
  <c r="H1142" i="3" s="1"/>
  <c r="G1143" i="3" l="1"/>
  <c r="F1143" i="3"/>
  <c r="H1143" i="3" s="1"/>
  <c r="E1144" i="3"/>
  <c r="D1145" i="3"/>
  <c r="G1144" i="3" l="1"/>
  <c r="F1144" i="3"/>
  <c r="H1144" i="3" s="1"/>
  <c r="E1145" i="3"/>
  <c r="D1146" i="3"/>
  <c r="D1147" i="3" l="1"/>
  <c r="E1146" i="3"/>
  <c r="G1145" i="3"/>
  <c r="F1145" i="3"/>
  <c r="H1145" i="3" s="1"/>
  <c r="G1146" i="3" l="1"/>
  <c r="F1146" i="3"/>
  <c r="H1146" i="3" s="1"/>
  <c r="E1147" i="3"/>
  <c r="D1148" i="3"/>
  <c r="D1149" i="3" l="1"/>
  <c r="E1148" i="3"/>
  <c r="F1147" i="3"/>
  <c r="H1147" i="3" s="1"/>
  <c r="G1147" i="3"/>
  <c r="G1148" i="3" l="1"/>
  <c r="F1148" i="3"/>
  <c r="H1148" i="3" s="1"/>
  <c r="D1150" i="3"/>
  <c r="E1149" i="3"/>
  <c r="E1150" i="3" l="1"/>
  <c r="D1151" i="3"/>
  <c r="G1149" i="3"/>
  <c r="F1149" i="3"/>
  <c r="H1149" i="3" s="1"/>
  <c r="D1152" i="3" l="1"/>
  <c r="E1151" i="3"/>
  <c r="G1150" i="3"/>
  <c r="F1150" i="3"/>
  <c r="H1150" i="3" s="1"/>
  <c r="G1151" i="3" l="1"/>
  <c r="F1151" i="3"/>
  <c r="H1151" i="3" s="1"/>
  <c r="E1152" i="3"/>
  <c r="D1153" i="3"/>
  <c r="G1152" i="3" l="1"/>
  <c r="F1152" i="3"/>
  <c r="H1152" i="3" s="1"/>
  <c r="E1153" i="3"/>
  <c r="D1154" i="3"/>
  <c r="D1155" i="3" l="1"/>
  <c r="E1154" i="3"/>
  <c r="G1153" i="3"/>
  <c r="F1153" i="3"/>
  <c r="H1153" i="3" s="1"/>
  <c r="G1154" i="3" l="1"/>
  <c r="F1154" i="3"/>
  <c r="H1154" i="3" s="1"/>
  <c r="E1155" i="3"/>
  <c r="D1156" i="3"/>
  <c r="D1157" i="3" l="1"/>
  <c r="E1156" i="3"/>
  <c r="F1155" i="3"/>
  <c r="H1155" i="3" s="1"/>
  <c r="G1155" i="3"/>
  <c r="G1156" i="3" l="1"/>
  <c r="F1156" i="3"/>
  <c r="H1156" i="3" s="1"/>
  <c r="D1158" i="3"/>
  <c r="E1157" i="3"/>
  <c r="E1158" i="3" l="1"/>
  <c r="D1159" i="3"/>
  <c r="G1157" i="3"/>
  <c r="F1157" i="3"/>
  <c r="H1157" i="3" s="1"/>
  <c r="D1160" i="3" l="1"/>
  <c r="E1159" i="3"/>
  <c r="G1158" i="3"/>
  <c r="F1158" i="3"/>
  <c r="H1158" i="3" s="1"/>
  <c r="G1159" i="3" l="1"/>
  <c r="F1159" i="3"/>
  <c r="H1159" i="3" s="1"/>
  <c r="E1160" i="3"/>
  <c r="D1161" i="3"/>
  <c r="E1161" i="3" l="1"/>
  <c r="D1162" i="3"/>
  <c r="G1160" i="3"/>
  <c r="F1160" i="3"/>
  <c r="H1160" i="3" s="1"/>
  <c r="D1163" i="3" l="1"/>
  <c r="E1162" i="3"/>
  <c r="G1161" i="3"/>
  <c r="F1161" i="3"/>
  <c r="H1161" i="3" s="1"/>
  <c r="G1162" i="3" l="1"/>
  <c r="F1162" i="3"/>
  <c r="H1162" i="3" s="1"/>
  <c r="E1163" i="3"/>
  <c r="D1164" i="3"/>
  <c r="D1165" i="3" l="1"/>
  <c r="E1164" i="3"/>
  <c r="F1163" i="3"/>
  <c r="H1163" i="3" s="1"/>
  <c r="G1163" i="3"/>
  <c r="G1164" i="3" l="1"/>
  <c r="F1164" i="3"/>
  <c r="H1164" i="3" s="1"/>
  <c r="D1166" i="3"/>
  <c r="E1165" i="3"/>
  <c r="G1165" i="3" l="1"/>
  <c r="F1165" i="3"/>
  <c r="H1165" i="3" s="1"/>
  <c r="E1166" i="3"/>
  <c r="D1167" i="3"/>
  <c r="G1166" i="3" l="1"/>
  <c r="F1166" i="3"/>
  <c r="H1166" i="3" s="1"/>
  <c r="D1168" i="3"/>
  <c r="E1167" i="3"/>
  <c r="E1168" i="3" l="1"/>
  <c r="D1169" i="3"/>
  <c r="G1167" i="3"/>
  <c r="F1167" i="3"/>
  <c r="H1167" i="3" s="1"/>
  <c r="E1169" i="3" l="1"/>
  <c r="D1170" i="3"/>
  <c r="G1168" i="3"/>
  <c r="F1168" i="3"/>
  <c r="H1168" i="3" s="1"/>
  <c r="D1171" i="3" l="1"/>
  <c r="E1170" i="3"/>
  <c r="G1169" i="3"/>
  <c r="F1169" i="3"/>
  <c r="H1169" i="3" s="1"/>
  <c r="G1170" i="3" l="1"/>
  <c r="F1170" i="3"/>
  <c r="H1170" i="3" s="1"/>
  <c r="E1171" i="3"/>
  <c r="D1172" i="3"/>
  <c r="D1173" i="3" l="1"/>
  <c r="E1172" i="3"/>
  <c r="F1171" i="3"/>
  <c r="H1171" i="3" s="1"/>
  <c r="G1171" i="3"/>
  <c r="G1172" i="3" l="1"/>
  <c r="F1172" i="3"/>
  <c r="H1172" i="3" s="1"/>
  <c r="D1174" i="3"/>
  <c r="E1173" i="3"/>
  <c r="G1173" i="3" l="1"/>
  <c r="F1173" i="3"/>
  <c r="H1173" i="3" s="1"/>
  <c r="E1174" i="3"/>
  <c r="D1175" i="3"/>
  <c r="D1176" i="3" l="1"/>
  <c r="E1175" i="3"/>
  <c r="G1174" i="3"/>
  <c r="F1174" i="3"/>
  <c r="H1174" i="3" s="1"/>
  <c r="G1175" i="3" l="1"/>
  <c r="F1175" i="3"/>
  <c r="H1175" i="3" s="1"/>
  <c r="E1176" i="3"/>
  <c r="D1177" i="3"/>
  <c r="E1177" i="3" l="1"/>
  <c r="D1178" i="3"/>
  <c r="G1176" i="3"/>
  <c r="F1176" i="3"/>
  <c r="H1176" i="3" s="1"/>
  <c r="E1178" i="3" l="1"/>
  <c r="D1179" i="3"/>
  <c r="G1177" i="3"/>
  <c r="F1177" i="3"/>
  <c r="H1177" i="3" s="1"/>
  <c r="E1179" i="3" l="1"/>
  <c r="D1180" i="3"/>
  <c r="G1178" i="3"/>
  <c r="F1178" i="3"/>
  <c r="H1178" i="3" s="1"/>
  <c r="D1181" i="3" l="1"/>
  <c r="E1180" i="3"/>
  <c r="G1179" i="3"/>
  <c r="F1179" i="3"/>
  <c r="H1179" i="3" s="1"/>
  <c r="G1180" i="3" l="1"/>
  <c r="F1180" i="3"/>
  <c r="H1180" i="3" s="1"/>
  <c r="E1181" i="3"/>
  <c r="D1182" i="3"/>
  <c r="F1181" i="3" l="1"/>
  <c r="H1181" i="3" s="1"/>
  <c r="G1181" i="3"/>
  <c r="D1183" i="3"/>
  <c r="E1182" i="3"/>
  <c r="G1182" i="3" l="1"/>
  <c r="F1182" i="3"/>
  <c r="H1182" i="3" s="1"/>
  <c r="E1183" i="3"/>
  <c r="D1184" i="3"/>
  <c r="F1183" i="3" l="1"/>
  <c r="H1183" i="3" s="1"/>
  <c r="G1183" i="3"/>
  <c r="D1185" i="3"/>
  <c r="E1184" i="3"/>
  <c r="G1184" i="3" l="1"/>
  <c r="F1184" i="3"/>
  <c r="H1184" i="3" s="1"/>
  <c r="E1185" i="3"/>
  <c r="D1186" i="3"/>
  <c r="E1186" i="3" l="1"/>
  <c r="D1187" i="3"/>
  <c r="G1185" i="3"/>
  <c r="F1185" i="3"/>
  <c r="H1185" i="3" s="1"/>
  <c r="D1188" i="3" l="1"/>
  <c r="E1187" i="3"/>
  <c r="G1186" i="3"/>
  <c r="F1186" i="3"/>
  <c r="H1186" i="3" s="1"/>
  <c r="G1187" i="3" l="1"/>
  <c r="F1187" i="3"/>
  <c r="H1187" i="3" s="1"/>
  <c r="E1188" i="3"/>
  <c r="D1189" i="3"/>
  <c r="D1190" i="3" l="1"/>
  <c r="E1189" i="3"/>
  <c r="G1188" i="3"/>
  <c r="F1188" i="3"/>
  <c r="H1188" i="3" s="1"/>
  <c r="F1189" i="3" l="1"/>
  <c r="H1189" i="3" s="1"/>
  <c r="G1189" i="3"/>
  <c r="D1191" i="3"/>
  <c r="E1190" i="3"/>
  <c r="G1190" i="3" l="1"/>
  <c r="F1190" i="3"/>
  <c r="H1190" i="3" s="1"/>
  <c r="D1192" i="3"/>
  <c r="E1191" i="3"/>
  <c r="G1191" i="3" l="1"/>
  <c r="F1191" i="3"/>
  <c r="H1191" i="3" s="1"/>
  <c r="E1192" i="3"/>
  <c r="D1193" i="3"/>
  <c r="D1194" i="3" l="1"/>
  <c r="E1193" i="3"/>
  <c r="G1192" i="3"/>
  <c r="F1192" i="3"/>
  <c r="H1192" i="3" s="1"/>
  <c r="G1193" i="3" l="1"/>
  <c r="F1193" i="3"/>
  <c r="H1193" i="3" s="1"/>
  <c r="E1194" i="3"/>
  <c r="D1195" i="3"/>
  <c r="D1196" i="3" l="1"/>
  <c r="E1195" i="3"/>
  <c r="F1194" i="3"/>
  <c r="H1194" i="3" s="1"/>
  <c r="G1194" i="3"/>
  <c r="G1195" i="3" l="1"/>
  <c r="F1195" i="3"/>
  <c r="H1195" i="3" s="1"/>
  <c r="E1196" i="3"/>
  <c r="D1197" i="3"/>
  <c r="D1198" i="3" l="1"/>
  <c r="E1197" i="3"/>
  <c r="G1196" i="3"/>
  <c r="F1196" i="3"/>
  <c r="H1196" i="3" s="1"/>
  <c r="F1197" i="3" l="1"/>
  <c r="H1197" i="3" s="1"/>
  <c r="G1197" i="3"/>
  <c r="D1199" i="3"/>
  <c r="E1198" i="3"/>
  <c r="G1198" i="3" l="1"/>
  <c r="F1198" i="3"/>
  <c r="H1198" i="3" s="1"/>
  <c r="E1199" i="3"/>
  <c r="D1200" i="3"/>
  <c r="D1201" i="3" l="1"/>
  <c r="E1200" i="3"/>
  <c r="G1199" i="3"/>
  <c r="F1199" i="3"/>
  <c r="H1199" i="3" s="1"/>
  <c r="G1200" i="3" l="1"/>
  <c r="F1200" i="3"/>
  <c r="H1200" i="3" s="1"/>
  <c r="E1201" i="3"/>
  <c r="D1202" i="3"/>
  <c r="E1202" i="3" l="1"/>
  <c r="D1203" i="3"/>
  <c r="G1201" i="3"/>
  <c r="F1201" i="3"/>
  <c r="H1201" i="3" s="1"/>
  <c r="E1203" i="3" l="1"/>
  <c r="D1204" i="3"/>
  <c r="G1202" i="3"/>
  <c r="F1202" i="3"/>
  <c r="H1202" i="3" s="1"/>
  <c r="D1205" i="3" l="1"/>
  <c r="E1204" i="3"/>
  <c r="F1203" i="3"/>
  <c r="H1203" i="3" s="1"/>
  <c r="G1203" i="3"/>
  <c r="G1204" i="3" l="1"/>
  <c r="F1204" i="3"/>
  <c r="H1204" i="3" s="1"/>
  <c r="E1205" i="3"/>
  <c r="D1206" i="3"/>
  <c r="D1207" i="3" l="1"/>
  <c r="E1206" i="3"/>
  <c r="F1205" i="3"/>
  <c r="H1205" i="3" s="1"/>
  <c r="G1205" i="3"/>
  <c r="G1206" i="3" l="1"/>
  <c r="F1206" i="3"/>
  <c r="H1206" i="3" s="1"/>
  <c r="E1207" i="3"/>
  <c r="D1208" i="3"/>
  <c r="D1209" i="3" l="1"/>
  <c r="E1208" i="3"/>
  <c r="G1207" i="3"/>
  <c r="F1207" i="3"/>
  <c r="H1207" i="3" s="1"/>
  <c r="G1208" i="3" l="1"/>
  <c r="F1208" i="3"/>
  <c r="H1208" i="3" s="1"/>
  <c r="D1210" i="3"/>
  <c r="E1209" i="3"/>
  <c r="G1209" i="3" l="1"/>
  <c r="F1209" i="3"/>
  <c r="H1209" i="3" s="1"/>
  <c r="E1210" i="3"/>
  <c r="D1211" i="3"/>
  <c r="G1210" i="3" l="1"/>
  <c r="F1210" i="3"/>
  <c r="H1210" i="3" s="1"/>
  <c r="D1212" i="3"/>
  <c r="E1211" i="3"/>
  <c r="G1211" i="3" l="1"/>
  <c r="F1211" i="3"/>
  <c r="H1211" i="3" s="1"/>
  <c r="E1212" i="3"/>
  <c r="D1213" i="3"/>
  <c r="G1212" i="3" l="1"/>
  <c r="F1212" i="3"/>
  <c r="H1212" i="3" s="1"/>
  <c r="D1214" i="3"/>
  <c r="E1213" i="3"/>
  <c r="F1213" i="3" l="1"/>
  <c r="H1213" i="3" s="1"/>
  <c r="G1213" i="3"/>
  <c r="D1215" i="3"/>
  <c r="E1214" i="3"/>
  <c r="F1214" i="3" l="1"/>
  <c r="H1214" i="3" s="1"/>
  <c r="G1214" i="3"/>
  <c r="D1216" i="3"/>
  <c r="E1215" i="3"/>
  <c r="G1215" i="3" l="1"/>
  <c r="F1215" i="3"/>
  <c r="H1215" i="3" s="1"/>
  <c r="E1216" i="3"/>
  <c r="D1217" i="3"/>
  <c r="D1218" i="3" l="1"/>
  <c r="E1217" i="3"/>
  <c r="G1216" i="3"/>
  <c r="F1216" i="3"/>
  <c r="H1216" i="3" s="1"/>
  <c r="G1217" i="3" l="1"/>
  <c r="F1217" i="3"/>
  <c r="H1217" i="3" s="1"/>
  <c r="E1218" i="3"/>
  <c r="D1219" i="3"/>
  <c r="D1220" i="3" l="1"/>
  <c r="E1219" i="3"/>
  <c r="G1218" i="3"/>
  <c r="F1218" i="3"/>
  <c r="H1218" i="3" s="1"/>
  <c r="G1219" i="3" l="1"/>
  <c r="F1219" i="3"/>
  <c r="H1219" i="3" s="1"/>
  <c r="E1220" i="3"/>
  <c r="D1221" i="3"/>
  <c r="E1221" i="3" l="1"/>
  <c r="D1222" i="3"/>
  <c r="G1220" i="3"/>
  <c r="F1220" i="3"/>
  <c r="H1220" i="3" s="1"/>
  <c r="D1223" i="3" l="1"/>
  <c r="E1222" i="3"/>
  <c r="F1221" i="3"/>
  <c r="H1221" i="3" s="1"/>
  <c r="G1221" i="3"/>
  <c r="G1222" i="3" l="1"/>
  <c r="F1222" i="3"/>
  <c r="H1222" i="3" s="1"/>
  <c r="D1224" i="3"/>
  <c r="E1223" i="3"/>
  <c r="G1223" i="3" l="1"/>
  <c r="F1223" i="3"/>
  <c r="H1223" i="3" s="1"/>
  <c r="D1225" i="3"/>
  <c r="E1224" i="3"/>
  <c r="D1226" i="3" l="1"/>
  <c r="E1225" i="3"/>
  <c r="G1224" i="3"/>
  <c r="F1224" i="3"/>
  <c r="H1224" i="3" s="1"/>
  <c r="G1225" i="3" l="1"/>
  <c r="F1225" i="3"/>
  <c r="H1225" i="3" s="1"/>
  <c r="E1226" i="3"/>
  <c r="D1227" i="3"/>
  <c r="G1226" i="3" l="1"/>
  <c r="F1226" i="3"/>
  <c r="H1226" i="3" s="1"/>
  <c r="D1228" i="3"/>
  <c r="E1227" i="3"/>
  <c r="G1227" i="3" l="1"/>
  <c r="F1227" i="3"/>
  <c r="H1227" i="3" s="1"/>
  <c r="D1229" i="3"/>
  <c r="E1228" i="3"/>
  <c r="G1228" i="3" l="1"/>
  <c r="F1228" i="3"/>
  <c r="H1228" i="3" s="1"/>
  <c r="E1229" i="3"/>
  <c r="D1230" i="3"/>
  <c r="D1231" i="3" l="1"/>
  <c r="E1230" i="3"/>
  <c r="F1229" i="3"/>
  <c r="H1229" i="3" s="1"/>
  <c r="G1229" i="3"/>
  <c r="G1230" i="3" l="1"/>
  <c r="F1230" i="3"/>
  <c r="H1230" i="3" s="1"/>
  <c r="E1231" i="3"/>
  <c r="D1232" i="3"/>
  <c r="D1233" i="3" l="1"/>
  <c r="E1232" i="3"/>
  <c r="F1231" i="3"/>
  <c r="H1231" i="3" s="1"/>
  <c r="G1231" i="3"/>
  <c r="G1232" i="3" l="1"/>
  <c r="F1232" i="3"/>
  <c r="H1232" i="3" s="1"/>
  <c r="D1234" i="3"/>
  <c r="E1233" i="3"/>
  <c r="F1233" i="3" l="1"/>
  <c r="H1233" i="3" s="1"/>
  <c r="G1233" i="3"/>
  <c r="E1234" i="3"/>
  <c r="D1235" i="3"/>
  <c r="E1235" i="3" l="1"/>
  <c r="D1236" i="3"/>
  <c r="G1234" i="3"/>
  <c r="F1234" i="3"/>
  <c r="H1234" i="3" s="1"/>
  <c r="D1237" i="3" l="1"/>
  <c r="E1236" i="3"/>
  <c r="G1235" i="3"/>
  <c r="F1235" i="3"/>
  <c r="H1235" i="3" s="1"/>
  <c r="G1236" i="3" l="1"/>
  <c r="F1236" i="3"/>
  <c r="H1236" i="3" s="1"/>
  <c r="E1237" i="3"/>
  <c r="D1238" i="3"/>
  <c r="D1239" i="3" l="1"/>
  <c r="E1238" i="3"/>
  <c r="F1237" i="3"/>
  <c r="H1237" i="3" s="1"/>
  <c r="G1237" i="3"/>
  <c r="G1238" i="3" l="1"/>
  <c r="F1238" i="3"/>
  <c r="H1238" i="3" s="1"/>
  <c r="E1239" i="3"/>
  <c r="D1240" i="3"/>
  <c r="D1241" i="3" l="1"/>
  <c r="E1240" i="3"/>
  <c r="G1239" i="3"/>
  <c r="F1239" i="3"/>
  <c r="H1239" i="3" s="1"/>
  <c r="G1240" i="3" l="1"/>
  <c r="F1240" i="3"/>
  <c r="H1240" i="3" s="1"/>
  <c r="D1242" i="3"/>
  <c r="E1241" i="3"/>
  <c r="E1242" i="3" l="1"/>
  <c r="D1243" i="3"/>
  <c r="G1241" i="3"/>
  <c r="F1241" i="3"/>
  <c r="H1241" i="3" s="1"/>
  <c r="D1244" i="3" l="1"/>
  <c r="E1243" i="3"/>
  <c r="G1242" i="3"/>
  <c r="F1242" i="3"/>
  <c r="H1242" i="3" s="1"/>
  <c r="G1243" i="3" l="1"/>
  <c r="F1243" i="3"/>
  <c r="H1243" i="3" s="1"/>
  <c r="E1244" i="3"/>
  <c r="D1245" i="3"/>
  <c r="E1245" i="3" l="1"/>
  <c r="D1246" i="3"/>
  <c r="G1244" i="3"/>
  <c r="F1244" i="3"/>
  <c r="H1244" i="3" s="1"/>
  <c r="D1247" i="3" l="1"/>
  <c r="E1246" i="3"/>
  <c r="F1245" i="3"/>
  <c r="H1245" i="3" s="1"/>
  <c r="G1245" i="3"/>
  <c r="G1246" i="3" l="1"/>
  <c r="F1246" i="3"/>
  <c r="H1246" i="3" s="1"/>
  <c r="E1247" i="3"/>
  <c r="D1248" i="3"/>
  <c r="D1249" i="3" l="1"/>
  <c r="E1248" i="3"/>
  <c r="G1247" i="3"/>
  <c r="F1247" i="3"/>
  <c r="H1247" i="3" s="1"/>
  <c r="G1248" i="3" l="1"/>
  <c r="F1248" i="3"/>
  <c r="H1248" i="3" s="1"/>
  <c r="E1249" i="3"/>
  <c r="D1250" i="3"/>
  <c r="G1249" i="3" l="1"/>
  <c r="F1249" i="3"/>
  <c r="H1249" i="3" s="1"/>
  <c r="E1250" i="3"/>
  <c r="D1251" i="3"/>
  <c r="G1250" i="3" l="1"/>
  <c r="F1250" i="3"/>
  <c r="H1250" i="3" s="1"/>
  <c r="D1252" i="3"/>
  <c r="E1251" i="3"/>
  <c r="E1252" i="3" l="1"/>
  <c r="D1253" i="3"/>
  <c r="G1251" i="3"/>
  <c r="F1251" i="3"/>
  <c r="H1251" i="3" s="1"/>
  <c r="D1254" i="3" l="1"/>
  <c r="E1253" i="3"/>
  <c r="F1252" i="3"/>
  <c r="H1252" i="3" s="1"/>
  <c r="G1252" i="3"/>
  <c r="G1253" i="3" l="1"/>
  <c r="F1253" i="3"/>
  <c r="H1253" i="3" s="1"/>
  <c r="D1255" i="3"/>
  <c r="E1254" i="3"/>
  <c r="F1254" i="3" l="1"/>
  <c r="H1254" i="3" s="1"/>
  <c r="G1254" i="3"/>
  <c r="E1255" i="3"/>
  <c r="D1256" i="3"/>
  <c r="D1257" i="3" l="1"/>
  <c r="E1256" i="3"/>
  <c r="G1255" i="3"/>
  <c r="F1255" i="3"/>
  <c r="H1255" i="3" s="1"/>
  <c r="G1256" i="3" l="1"/>
  <c r="F1256" i="3"/>
  <c r="H1256" i="3" s="1"/>
  <c r="E1257" i="3"/>
  <c r="D1258" i="3"/>
  <c r="E1258" i="3" l="1"/>
  <c r="D1259" i="3"/>
  <c r="G1257" i="3"/>
  <c r="F1257" i="3"/>
  <c r="H1257" i="3" s="1"/>
  <c r="D1260" i="3" l="1"/>
  <c r="E1259" i="3"/>
  <c r="G1258" i="3"/>
  <c r="F1258" i="3"/>
  <c r="H1258" i="3" s="1"/>
  <c r="G1259" i="3" l="1"/>
  <c r="F1259" i="3"/>
  <c r="H1259" i="3" s="1"/>
  <c r="E1260" i="3"/>
  <c r="F1260" i="3" l="1"/>
  <c r="H1260" i="3" s="1"/>
  <c r="G1260" i="3"/>
  <c r="Q3" i="3" l="1"/>
  <c r="Q5" i="3" l="1"/>
  <c r="Q6" i="3"/>
  <c r="Q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J8" authorId="0" shapeId="0" xr:uid="{1D2BC03C-953A-4E20-9E50-8F622685F7BC}">
      <text>
        <r>
          <rPr>
            <sz val="9"/>
            <rFont val="Aptos Narrow"/>
            <family val="2"/>
            <scheme val="minor"/>
          </rPr>
          <t>alpha varied from 0.05 to 0.95 in multiples of 0.05</t>
        </r>
      </text>
    </comment>
    <comment ref="J9" authorId="0" shapeId="0" xr:uid="{C781E22E-771D-4383-AB23-72E6D315904F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sharedStrings.xml><?xml version="1.0" encoding="utf-8"?>
<sst xmlns="http://schemas.openxmlformats.org/spreadsheetml/2006/main" count="50" uniqueCount="41">
  <si>
    <t>Date</t>
  </si>
  <si>
    <t>Adj Close</t>
  </si>
  <si>
    <t xml:space="preserve">Naive Trend </t>
  </si>
  <si>
    <t>Erorr 1</t>
  </si>
  <si>
    <t>Sq Erorr 1</t>
  </si>
  <si>
    <t>Abs Erorr 1</t>
  </si>
  <si>
    <t>Abs Pct Error 1</t>
  </si>
  <si>
    <t>3-MA</t>
  </si>
  <si>
    <t>Erorr 2</t>
  </si>
  <si>
    <t>Sq Erorr 2</t>
  </si>
  <si>
    <t>Abs Erorr 2</t>
  </si>
  <si>
    <t>Abs Pct Erorr 2</t>
  </si>
  <si>
    <t>6-MA</t>
  </si>
  <si>
    <t>Erorr 3</t>
  </si>
  <si>
    <t>Sq Erorr 3</t>
  </si>
  <si>
    <t>Abs Erorr 3</t>
  </si>
  <si>
    <t>Abs Pct Erorr 3</t>
  </si>
  <si>
    <t>Error measures</t>
  </si>
  <si>
    <t>Mean error (ME)</t>
  </si>
  <si>
    <t>Mean absolute error (MAE)</t>
  </si>
  <si>
    <t>Root mean square error (RMSE)</t>
  </si>
  <si>
    <t>Mean absolute pct error (MAPE)</t>
  </si>
  <si>
    <t>Sq Error</t>
  </si>
  <si>
    <t>Abs Pct Error</t>
  </si>
  <si>
    <t>Least bias</t>
  </si>
  <si>
    <t>Smallest MAE</t>
  </si>
  <si>
    <t>Smallest RMSE</t>
  </si>
  <si>
    <t>Smallest MAPE</t>
  </si>
  <si>
    <r>
      <t>Mean error (</t>
    </r>
    <r>
      <rPr>
        <b/>
        <sz val="11"/>
        <rFont val="Calibri"/>
        <family val="2"/>
      </rPr>
      <t>ME</t>
    </r>
    <r>
      <rPr>
        <sz val="11"/>
        <rFont val="Calibri"/>
        <family val="2"/>
      </rPr>
      <t>)</t>
    </r>
  </si>
  <si>
    <r>
      <t>Mean absolute error (</t>
    </r>
    <r>
      <rPr>
        <b/>
        <sz val="11"/>
        <rFont val="Calibri"/>
        <family val="2"/>
      </rPr>
      <t>MAE</t>
    </r>
    <r>
      <rPr>
        <sz val="11"/>
        <rFont val="Calibri"/>
        <family val="2"/>
      </rPr>
      <t>)</t>
    </r>
  </si>
  <si>
    <r>
      <t>Root mean square error (</t>
    </r>
    <r>
      <rPr>
        <b/>
        <sz val="11"/>
        <rFont val="Calibri"/>
        <family val="2"/>
      </rPr>
      <t>RMSE</t>
    </r>
    <r>
      <rPr>
        <sz val="11"/>
        <rFont val="Calibri"/>
        <family val="2"/>
      </rPr>
      <t>)</t>
    </r>
  </si>
  <si>
    <r>
      <t>Mean absolute pct error (</t>
    </r>
    <r>
      <rPr>
        <b/>
        <sz val="11"/>
        <rFont val="Calibri"/>
        <family val="2"/>
      </rPr>
      <t>MAPE</t>
    </r>
    <r>
      <rPr>
        <sz val="11"/>
        <rFont val="Calibri"/>
        <family val="2"/>
      </rPr>
      <t>)</t>
    </r>
  </si>
  <si>
    <t>Smoothing constant(s)</t>
  </si>
  <si>
    <t>For level (alpha)</t>
  </si>
  <si>
    <t>Initialization value(s)</t>
  </si>
  <si>
    <t>Initial level</t>
  </si>
  <si>
    <t xml:space="preserve">Best error measures with respect to smoothing </t>
  </si>
  <si>
    <t>Alpha</t>
  </si>
  <si>
    <t>Forecast</t>
  </si>
  <si>
    <t>Error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</si>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</sst>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12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name val="Aptos Narrow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1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2" fontId="6" fillId="0" borderId="4" xfId="0" applyNumberFormat="1" applyFont="1" applyBorder="1" applyAlignment="1">
      <alignment horizontal="left"/>
    </xf>
    <xf numFmtId="0" fontId="7" fillId="0" borderId="0" xfId="0" applyFont="1"/>
    <xf numFmtId="44" fontId="7" fillId="0" borderId="0" xfId="0" applyNumberFormat="1" applyFont="1"/>
    <xf numFmtId="22" fontId="7" fillId="2" borderId="10" xfId="0" applyNumberFormat="1" applyFont="1" applyFill="1" applyBorder="1"/>
    <xf numFmtId="0" fontId="7" fillId="0" borderId="4" xfId="0" applyFont="1" applyBorder="1"/>
    <xf numFmtId="22" fontId="8" fillId="0" borderId="4" xfId="0" applyNumberFormat="1" applyFont="1" applyBorder="1"/>
    <xf numFmtId="0" fontId="8" fillId="0" borderId="4" xfId="0" applyFont="1" applyBorder="1"/>
    <xf numFmtId="43" fontId="0" fillId="3" borderId="4" xfId="1" applyFont="1" applyFill="1" applyBorder="1"/>
    <xf numFmtId="164" fontId="3" fillId="3" borderId="4" xfId="0" applyNumberFormat="1" applyFont="1" applyFill="1" applyBorder="1" applyAlignment="1">
      <alignment horizontal="center"/>
    </xf>
    <xf numFmtId="43" fontId="0" fillId="3" borderId="4" xfId="1" applyFont="1" applyFill="1" applyBorder="1" applyAlignment="1"/>
    <xf numFmtId="2" fontId="6" fillId="3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22" fontId="7" fillId="0" borderId="5" xfId="0" applyNumberFormat="1" applyFont="1" applyBorder="1"/>
    <xf numFmtId="43" fontId="7" fillId="0" borderId="4" xfId="1" applyFont="1" applyBorder="1"/>
    <xf numFmtId="9" fontId="7" fillId="0" borderId="4" xfId="3" applyFont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4" xfId="1" applyNumberFormat="1" applyFont="1" applyFill="1" applyBorder="1" applyAlignment="1">
      <alignment horizontal="center"/>
    </xf>
    <xf numFmtId="9" fontId="9" fillId="5" borderId="4" xfId="3" applyFont="1" applyFill="1" applyBorder="1" applyAlignment="1">
      <alignment horizontal="center"/>
    </xf>
    <xf numFmtId="9" fontId="9" fillId="5" borderId="6" xfId="3" applyFont="1" applyFill="1" applyBorder="1" applyAlignment="1">
      <alignment horizontal="center"/>
    </xf>
    <xf numFmtId="44" fontId="7" fillId="0" borderId="4" xfId="2" applyFont="1" applyBorder="1"/>
    <xf numFmtId="0" fontId="7" fillId="0" borderId="4" xfId="1" applyNumberFormat="1" applyFont="1" applyBorder="1" applyAlignment="1">
      <alignment horizontal="center"/>
    </xf>
    <xf numFmtId="0" fontId="7" fillId="0" borderId="4" xfId="2" applyNumberFormat="1" applyFont="1" applyBorder="1"/>
    <xf numFmtId="0" fontId="7" fillId="0" borderId="4" xfId="1" applyNumberFormat="1" applyFont="1" applyBorder="1"/>
    <xf numFmtId="43" fontId="7" fillId="0" borderId="6" xfId="1" applyFont="1" applyBorder="1"/>
    <xf numFmtId="44" fontId="7" fillId="5" borderId="4" xfId="2" applyFont="1" applyFill="1" applyBorder="1"/>
    <xf numFmtId="0" fontId="7" fillId="5" borderId="4" xfId="1" applyNumberFormat="1" applyFont="1" applyFill="1" applyBorder="1" applyAlignment="1">
      <alignment horizontal="center"/>
    </xf>
    <xf numFmtId="0" fontId="7" fillId="5" borderId="4" xfId="0" applyFont="1" applyFill="1" applyBorder="1"/>
    <xf numFmtId="9" fontId="7" fillId="5" borderId="4" xfId="3" applyFont="1" applyFill="1" applyBorder="1" applyAlignment="1">
      <alignment horizontal="center"/>
    </xf>
    <xf numFmtId="43" fontId="7" fillId="5" borderId="6" xfId="1" applyFont="1" applyFill="1" applyBorder="1"/>
    <xf numFmtId="0" fontId="7" fillId="5" borderId="4" xfId="2" applyNumberFormat="1" applyFont="1" applyFill="1" applyBorder="1"/>
    <xf numFmtId="43" fontId="7" fillId="5" borderId="4" xfId="1" applyFont="1" applyFill="1" applyBorder="1"/>
    <xf numFmtId="22" fontId="7" fillId="0" borderId="7" xfId="0" applyNumberFormat="1" applyFont="1" applyBorder="1"/>
    <xf numFmtId="44" fontId="7" fillId="5" borderId="8" xfId="2" applyFont="1" applyFill="1" applyBorder="1"/>
    <xf numFmtId="0" fontId="7" fillId="5" borderId="8" xfId="1" applyNumberFormat="1" applyFont="1" applyFill="1" applyBorder="1" applyAlignment="1">
      <alignment horizontal="center"/>
    </xf>
    <xf numFmtId="0" fontId="7" fillId="5" borderId="8" xfId="0" applyFont="1" applyFill="1" applyBorder="1"/>
    <xf numFmtId="9" fontId="7" fillId="5" borderId="8" xfId="3" applyFont="1" applyFill="1" applyBorder="1" applyAlignment="1">
      <alignment horizontal="center"/>
    </xf>
    <xf numFmtId="0" fontId="7" fillId="5" borderId="8" xfId="2" applyNumberFormat="1" applyFont="1" applyFill="1" applyBorder="1"/>
    <xf numFmtId="43" fontId="7" fillId="5" borderId="8" xfId="1" applyFont="1" applyFill="1" applyBorder="1"/>
    <xf numFmtId="44" fontId="7" fillId="0" borderId="8" xfId="2" applyFont="1" applyBorder="1"/>
    <xf numFmtId="0" fontId="7" fillId="0" borderId="8" xfId="1" applyNumberFormat="1" applyFont="1" applyBorder="1"/>
    <xf numFmtId="43" fontId="7" fillId="0" borderId="8" xfId="1" applyFont="1" applyBorder="1"/>
    <xf numFmtId="43" fontId="7" fillId="5" borderId="9" xfId="1" applyFont="1" applyFill="1" applyBorder="1"/>
    <xf numFmtId="22" fontId="8" fillId="0" borderId="5" xfId="0" applyNumberFormat="1" applyFont="1" applyBorder="1"/>
    <xf numFmtId="0" fontId="8" fillId="5" borderId="4" xfId="0" applyFont="1" applyFill="1" applyBorder="1"/>
    <xf numFmtId="0" fontId="8" fillId="5" borderId="8" xfId="0" applyFont="1" applyFill="1" applyBorder="1"/>
    <xf numFmtId="43" fontId="7" fillId="6" borderId="4" xfId="1" applyFont="1" applyFill="1" applyBorder="1"/>
    <xf numFmtId="43" fontId="7" fillId="3" borderId="4" xfId="1" applyFont="1" applyFill="1" applyBorder="1"/>
    <xf numFmtId="43" fontId="7" fillId="0" borderId="4" xfId="0" applyNumberFormat="1" applyFont="1" applyBorder="1" applyAlignment="1">
      <alignment horizontal="center"/>
    </xf>
    <xf numFmtId="10" fontId="7" fillId="0" borderId="6" xfId="3" applyNumberFormat="1" applyFont="1" applyFill="1" applyBorder="1" applyAlignment="1">
      <alignment horizontal="center"/>
    </xf>
    <xf numFmtId="43" fontId="7" fillId="0" borderId="4" xfId="1" applyFont="1" applyFill="1" applyBorder="1" applyAlignment="1">
      <alignment horizontal="center"/>
    </xf>
    <xf numFmtId="43" fontId="8" fillId="3" borderId="4" xfId="1" applyFont="1" applyFill="1" applyBorder="1" applyAlignment="1" applyProtection="1">
      <alignment horizontal="left"/>
    </xf>
    <xf numFmtId="43" fontId="10" fillId="6" borderId="6" xfId="1" applyFont="1" applyFill="1" applyBorder="1" applyAlignment="1" applyProtection="1">
      <alignment horizontal="center"/>
    </xf>
    <xf numFmtId="43" fontId="10" fillId="6" borderId="11" xfId="1" applyFont="1" applyFill="1" applyBorder="1" applyAlignment="1" applyProtection="1">
      <alignment horizontal="center"/>
    </xf>
    <xf numFmtId="43" fontId="10" fillId="6" borderId="5" xfId="1" applyFont="1" applyFill="1" applyBorder="1" applyAlignment="1" applyProtection="1">
      <alignment horizontal="center"/>
    </xf>
    <xf numFmtId="43" fontId="8" fillId="3" borderId="6" xfId="1" applyFont="1" applyFill="1" applyBorder="1" applyAlignment="1" applyProtection="1">
      <alignment horizontal="left"/>
    </xf>
    <xf numFmtId="43" fontId="8" fillId="3" borderId="11" xfId="1" applyFont="1" applyFill="1" applyBorder="1" applyAlignment="1" applyProtection="1">
      <alignment horizontal="left"/>
    </xf>
    <xf numFmtId="43" fontId="8" fillId="3" borderId="5" xfId="1" applyFont="1" applyFill="1" applyBorder="1" applyAlignment="1" applyProtection="1">
      <alignment horizontal="left"/>
    </xf>
    <xf numFmtId="0" fontId="3" fillId="3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fill>
        <patternFill patternType="none">
          <fgColor theme="9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7" formatCode="m/d/yyyy\ h:mm"/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Mô hình dự đoán Moving Average của </a:t>
            </a:r>
            <a:r>
              <a:rPr lang="vi-V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884310846659697E-2"/>
          <c:y val="0.113943166862845"/>
          <c:w val="0.94371826547691817"/>
          <c:h val="0.62232099261664131"/>
        </c:manualLayout>
      </c:layout>
      <c:lineChart>
        <c:grouping val="standard"/>
        <c:varyColors val="0"/>
        <c:ser>
          <c:idx val="0"/>
          <c:order val="0"/>
          <c:tx>
            <c:strRef>
              <c:f>'3a. Moving Average'!$C$2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Average'!$C$3:$C$1260</c15:sqref>
                  </c15:fullRef>
                </c:ext>
              </c:extLst>
              <c:f>'3a. Moving Average'!$C$4:$C$1260</c:f>
              <c:numCache>
                <c:formatCode>General</c:formatCode>
                <c:ptCount val="1257"/>
                <c:pt idx="0">
                  <c:v>51.125999999999998</c:v>
                </c:pt>
                <c:pt idx="1">
                  <c:v>51.381900000000002</c:v>
                </c:pt>
                <c:pt idx="2">
                  <c:v>51.470100000000002</c:v>
                </c:pt>
                <c:pt idx="3">
                  <c:v>51.073099999999997</c:v>
                </c:pt>
                <c:pt idx="4">
                  <c:v>51.355400000000003</c:v>
                </c:pt>
                <c:pt idx="5">
                  <c:v>50.817300000000003</c:v>
                </c:pt>
                <c:pt idx="6">
                  <c:v>51.875799999999998</c:v>
                </c:pt>
                <c:pt idx="7">
                  <c:v>51.955199999999998</c:v>
                </c:pt>
                <c:pt idx="8">
                  <c:v>51.611199999999997</c:v>
                </c:pt>
                <c:pt idx="9">
                  <c:v>51.205399999999997</c:v>
                </c:pt>
                <c:pt idx="10">
                  <c:v>50.861400000000003</c:v>
                </c:pt>
                <c:pt idx="11">
                  <c:v>49.4589</c:v>
                </c:pt>
                <c:pt idx="12">
                  <c:v>49.4148</c:v>
                </c:pt>
                <c:pt idx="13">
                  <c:v>49.467700000000001</c:v>
                </c:pt>
                <c:pt idx="14">
                  <c:v>50.111600000000003</c:v>
                </c:pt>
                <c:pt idx="15">
                  <c:v>49.864600000000003</c:v>
                </c:pt>
                <c:pt idx="16">
                  <c:v>49.9176</c:v>
                </c:pt>
                <c:pt idx="17">
                  <c:v>50.341000000000001</c:v>
                </c:pt>
                <c:pt idx="18">
                  <c:v>50.764400000000002</c:v>
                </c:pt>
                <c:pt idx="19">
                  <c:v>50.976100000000002</c:v>
                </c:pt>
                <c:pt idx="20">
                  <c:v>50.896700000000003</c:v>
                </c:pt>
                <c:pt idx="21">
                  <c:v>50.543900000000001</c:v>
                </c:pt>
                <c:pt idx="22">
                  <c:v>50.429200000000002</c:v>
                </c:pt>
                <c:pt idx="23">
                  <c:v>51.125999999999998</c:v>
                </c:pt>
                <c:pt idx="24">
                  <c:v>51.999299999999998</c:v>
                </c:pt>
                <c:pt idx="25">
                  <c:v>52.246299999999998</c:v>
                </c:pt>
                <c:pt idx="26">
                  <c:v>52.405099999999997</c:v>
                </c:pt>
                <c:pt idx="27">
                  <c:v>52.7667</c:v>
                </c:pt>
                <c:pt idx="28">
                  <c:v>52.996099999999998</c:v>
                </c:pt>
                <c:pt idx="29">
                  <c:v>52.590299999999999</c:v>
                </c:pt>
                <c:pt idx="30">
                  <c:v>52.793199999999999</c:v>
                </c:pt>
                <c:pt idx="31">
                  <c:v>53.666499999999999</c:v>
                </c:pt>
                <c:pt idx="32">
                  <c:v>53.0137</c:v>
                </c:pt>
                <c:pt idx="33">
                  <c:v>52.863799999999998</c:v>
                </c:pt>
                <c:pt idx="34">
                  <c:v>51.981699999999996</c:v>
                </c:pt>
                <c:pt idx="35">
                  <c:v>52.017000000000003</c:v>
                </c:pt>
                <c:pt idx="36">
                  <c:v>52.308</c:v>
                </c:pt>
                <c:pt idx="37">
                  <c:v>51.990499999999997</c:v>
                </c:pt>
                <c:pt idx="38">
                  <c:v>52.563899999999997</c:v>
                </c:pt>
                <c:pt idx="39">
                  <c:v>52.422699999999999</c:v>
                </c:pt>
                <c:pt idx="40">
                  <c:v>51.990499999999997</c:v>
                </c:pt>
                <c:pt idx="41">
                  <c:v>52.625599999999999</c:v>
                </c:pt>
                <c:pt idx="42">
                  <c:v>52.572699999999998</c:v>
                </c:pt>
                <c:pt idx="43">
                  <c:v>53.410699999999999</c:v>
                </c:pt>
                <c:pt idx="44">
                  <c:v>55.333599999999997</c:v>
                </c:pt>
                <c:pt idx="45">
                  <c:v>55.854100000000003</c:v>
                </c:pt>
                <c:pt idx="46">
                  <c:v>60.396799999999999</c:v>
                </c:pt>
                <c:pt idx="47">
                  <c:v>57.944600000000001</c:v>
                </c:pt>
                <c:pt idx="48">
                  <c:v>59.373600000000003</c:v>
                </c:pt>
                <c:pt idx="49">
                  <c:v>58.5092</c:v>
                </c:pt>
                <c:pt idx="50">
                  <c:v>58.632599999999996</c:v>
                </c:pt>
                <c:pt idx="51">
                  <c:v>56.392099999999999</c:v>
                </c:pt>
                <c:pt idx="52">
                  <c:v>56.824399999999997</c:v>
                </c:pt>
                <c:pt idx="53">
                  <c:v>57.741700000000002</c:v>
                </c:pt>
                <c:pt idx="54">
                  <c:v>59.400100000000002</c:v>
                </c:pt>
                <c:pt idx="55">
                  <c:v>59.470999999999997</c:v>
                </c:pt>
                <c:pt idx="56">
                  <c:v>58.522500000000001</c:v>
                </c:pt>
                <c:pt idx="57">
                  <c:v>58.850499999999997</c:v>
                </c:pt>
                <c:pt idx="58">
                  <c:v>59.754600000000003</c:v>
                </c:pt>
                <c:pt idx="59">
                  <c:v>59.798999999999999</c:v>
                </c:pt>
                <c:pt idx="60">
                  <c:v>59.781199999999998</c:v>
                </c:pt>
                <c:pt idx="61">
                  <c:v>59.630499999999998</c:v>
                </c:pt>
                <c:pt idx="62">
                  <c:v>58.628900000000002</c:v>
                </c:pt>
                <c:pt idx="63">
                  <c:v>59.488700000000001</c:v>
                </c:pt>
                <c:pt idx="64">
                  <c:v>58.017200000000003</c:v>
                </c:pt>
                <c:pt idx="65">
                  <c:v>57.033299999999997</c:v>
                </c:pt>
                <c:pt idx="66">
                  <c:v>54.746299999999998</c:v>
                </c:pt>
                <c:pt idx="67">
                  <c:v>52.946800000000003</c:v>
                </c:pt>
                <c:pt idx="68">
                  <c:v>52.875900000000001</c:v>
                </c:pt>
                <c:pt idx="69">
                  <c:v>49.489699999999999</c:v>
                </c:pt>
                <c:pt idx="70">
                  <c:v>49.2149</c:v>
                </c:pt>
                <c:pt idx="71">
                  <c:v>51.572800000000001</c:v>
                </c:pt>
                <c:pt idx="72">
                  <c:v>49.613799999999998</c:v>
                </c:pt>
                <c:pt idx="73">
                  <c:v>52.016100000000002</c:v>
                </c:pt>
                <c:pt idx="74">
                  <c:v>50.491399999999999</c:v>
                </c:pt>
                <c:pt idx="75">
                  <c:v>49.436500000000002</c:v>
                </c:pt>
                <c:pt idx="76">
                  <c:v>45.075299999999999</c:v>
                </c:pt>
                <c:pt idx="77">
                  <c:v>47.849800000000002</c:v>
                </c:pt>
                <c:pt idx="78">
                  <c:v>45.793300000000002</c:v>
                </c:pt>
                <c:pt idx="79">
                  <c:v>40.368299999999998</c:v>
                </c:pt>
                <c:pt idx="80">
                  <c:v>48.248699999999999</c:v>
                </c:pt>
                <c:pt idx="81">
                  <c:v>39.543900000000001</c:v>
                </c:pt>
                <c:pt idx="82">
                  <c:v>44.392699999999998</c:v>
                </c:pt>
                <c:pt idx="83">
                  <c:v>42.203200000000002</c:v>
                </c:pt>
                <c:pt idx="84">
                  <c:v>40.722900000000003</c:v>
                </c:pt>
                <c:pt idx="85">
                  <c:v>40.625399999999999</c:v>
                </c:pt>
                <c:pt idx="86">
                  <c:v>43.9495</c:v>
                </c:pt>
                <c:pt idx="87">
                  <c:v>46.449199999999998</c:v>
                </c:pt>
                <c:pt idx="88">
                  <c:v>45.438699999999997</c:v>
                </c:pt>
                <c:pt idx="89">
                  <c:v>49.232700000000001</c:v>
                </c:pt>
                <c:pt idx="90">
                  <c:v>46.422600000000003</c:v>
                </c:pt>
                <c:pt idx="91">
                  <c:v>49.188299999999998</c:v>
                </c:pt>
                <c:pt idx="92">
                  <c:v>47.9739</c:v>
                </c:pt>
                <c:pt idx="93">
                  <c:v>45.988300000000002</c:v>
                </c:pt>
                <c:pt idx="94">
                  <c:v>48.177799999999998</c:v>
                </c:pt>
                <c:pt idx="95">
                  <c:v>47.982799999999997</c:v>
                </c:pt>
                <c:pt idx="96">
                  <c:v>51.794400000000003</c:v>
                </c:pt>
                <c:pt idx="97">
                  <c:v>51.767899999999997</c:v>
                </c:pt>
                <c:pt idx="98">
                  <c:v>52.281999999999996</c:v>
                </c:pt>
                <c:pt idx="99">
                  <c:v>50.6509</c:v>
                </c:pt>
                <c:pt idx="100">
                  <c:v>52.033799999999999</c:v>
                </c:pt>
                <c:pt idx="101">
                  <c:v>53.7712</c:v>
                </c:pt>
                <c:pt idx="102">
                  <c:v>52.1845</c:v>
                </c:pt>
                <c:pt idx="103">
                  <c:v>53.886400000000002</c:v>
                </c:pt>
                <c:pt idx="104">
                  <c:v>53.505299999999998</c:v>
                </c:pt>
                <c:pt idx="105">
                  <c:v>52.459299999999999</c:v>
                </c:pt>
                <c:pt idx="106">
                  <c:v>49.959499999999998</c:v>
                </c:pt>
                <c:pt idx="107">
                  <c:v>53.274799999999999</c:v>
                </c:pt>
                <c:pt idx="108">
                  <c:v>52.3352</c:v>
                </c:pt>
                <c:pt idx="109">
                  <c:v>52.530200000000001</c:v>
                </c:pt>
                <c:pt idx="110">
                  <c:v>52.716299999999997</c:v>
                </c:pt>
                <c:pt idx="111">
                  <c:v>52.078099999999999</c:v>
                </c:pt>
                <c:pt idx="112">
                  <c:v>54.781700000000001</c:v>
                </c:pt>
                <c:pt idx="113">
                  <c:v>53.168399999999998</c:v>
                </c:pt>
                <c:pt idx="114">
                  <c:v>50.9435</c:v>
                </c:pt>
                <c:pt idx="115">
                  <c:v>51.404400000000003</c:v>
                </c:pt>
                <c:pt idx="116">
                  <c:v>52.078099999999999</c:v>
                </c:pt>
                <c:pt idx="117">
                  <c:v>52.755600000000001</c:v>
                </c:pt>
                <c:pt idx="118">
                  <c:v>52.746699999999997</c:v>
                </c:pt>
                <c:pt idx="119">
                  <c:v>53.192399999999999</c:v>
                </c:pt>
                <c:pt idx="120">
                  <c:v>53.602499999999999</c:v>
                </c:pt>
                <c:pt idx="121">
                  <c:v>52.051400000000001</c:v>
                </c:pt>
                <c:pt idx="122">
                  <c:v>51.471899999999998</c:v>
                </c:pt>
                <c:pt idx="123">
                  <c:v>52.666499999999999</c:v>
                </c:pt>
                <c:pt idx="124">
                  <c:v>51.953299999999999</c:v>
                </c:pt>
                <c:pt idx="125">
                  <c:v>53.415300000000002</c:v>
                </c:pt>
                <c:pt idx="126">
                  <c:v>53.745100000000001</c:v>
                </c:pt>
                <c:pt idx="127">
                  <c:v>56.250100000000003</c:v>
                </c:pt>
                <c:pt idx="128">
                  <c:v>55.251600000000003</c:v>
                </c:pt>
                <c:pt idx="129">
                  <c:v>55.501199999999997</c:v>
                </c:pt>
                <c:pt idx="130">
                  <c:v>55.572600000000001</c:v>
                </c:pt>
                <c:pt idx="131">
                  <c:v>56.6601</c:v>
                </c:pt>
                <c:pt idx="132">
                  <c:v>55.002000000000002</c:v>
                </c:pt>
                <c:pt idx="133">
                  <c:v>56.098500000000001</c:v>
                </c:pt>
                <c:pt idx="134">
                  <c:v>55.1447</c:v>
                </c:pt>
                <c:pt idx="135">
                  <c:v>55.376399999999997</c:v>
                </c:pt>
                <c:pt idx="136">
                  <c:v>55.207099999999997</c:v>
                </c:pt>
                <c:pt idx="137">
                  <c:v>56.1342</c:v>
                </c:pt>
                <c:pt idx="138">
                  <c:v>57.355400000000003</c:v>
                </c:pt>
                <c:pt idx="139">
                  <c:v>56.758200000000002</c:v>
                </c:pt>
                <c:pt idx="140">
                  <c:v>56.196599999999997</c:v>
                </c:pt>
                <c:pt idx="141">
                  <c:v>56.936500000000002</c:v>
                </c:pt>
                <c:pt idx="142">
                  <c:v>53.219200000000001</c:v>
                </c:pt>
                <c:pt idx="143">
                  <c:v>52.889299999999999</c:v>
                </c:pt>
                <c:pt idx="144">
                  <c:v>53.575699999999998</c:v>
                </c:pt>
                <c:pt idx="145">
                  <c:v>53.843200000000003</c:v>
                </c:pt>
                <c:pt idx="146">
                  <c:v>53.923400000000001</c:v>
                </c:pt>
                <c:pt idx="147">
                  <c:v>53.557899999999997</c:v>
                </c:pt>
                <c:pt idx="148">
                  <c:v>53.147799999999997</c:v>
                </c:pt>
                <c:pt idx="149">
                  <c:v>53.566800000000001</c:v>
                </c:pt>
                <c:pt idx="150">
                  <c:v>53.415300000000002</c:v>
                </c:pt>
                <c:pt idx="151">
                  <c:v>52.675400000000003</c:v>
                </c:pt>
                <c:pt idx="152">
                  <c:v>52.158299999999997</c:v>
                </c:pt>
                <c:pt idx="153">
                  <c:v>51.258000000000003</c:v>
                </c:pt>
                <c:pt idx="154">
                  <c:v>51.944400000000002</c:v>
                </c:pt>
                <c:pt idx="155">
                  <c:v>53.335000000000001</c:v>
                </c:pt>
                <c:pt idx="156">
                  <c:v>52.425800000000002</c:v>
                </c:pt>
                <c:pt idx="157">
                  <c:v>52.710999999999999</c:v>
                </c:pt>
                <c:pt idx="158">
                  <c:v>53.076500000000003</c:v>
                </c:pt>
                <c:pt idx="159">
                  <c:v>51.98</c:v>
                </c:pt>
                <c:pt idx="160">
                  <c:v>52.247500000000002</c:v>
                </c:pt>
                <c:pt idx="161">
                  <c:v>52.078099999999999</c:v>
                </c:pt>
                <c:pt idx="162">
                  <c:v>53.067599999999999</c:v>
                </c:pt>
                <c:pt idx="163">
                  <c:v>52.220700000000001</c:v>
                </c:pt>
                <c:pt idx="164">
                  <c:v>52.577300000000001</c:v>
                </c:pt>
                <c:pt idx="165">
                  <c:v>52.621899999999997</c:v>
                </c:pt>
                <c:pt idx="166">
                  <c:v>52.719900000000003</c:v>
                </c:pt>
                <c:pt idx="167">
                  <c:v>53.486600000000003</c:v>
                </c:pt>
                <c:pt idx="168">
                  <c:v>54.511699999999998</c:v>
                </c:pt>
                <c:pt idx="169">
                  <c:v>54.110599999999998</c:v>
                </c:pt>
                <c:pt idx="170">
                  <c:v>54.422600000000003</c:v>
                </c:pt>
                <c:pt idx="171">
                  <c:v>53.843200000000003</c:v>
                </c:pt>
                <c:pt idx="172">
                  <c:v>45.098100000000002</c:v>
                </c:pt>
                <c:pt idx="173">
                  <c:v>44.188800000000001</c:v>
                </c:pt>
                <c:pt idx="174">
                  <c:v>43.8947</c:v>
                </c:pt>
                <c:pt idx="175">
                  <c:v>42.851700000000001</c:v>
                </c:pt>
                <c:pt idx="176">
                  <c:v>42.7804</c:v>
                </c:pt>
                <c:pt idx="177">
                  <c:v>42.5486</c:v>
                </c:pt>
                <c:pt idx="178">
                  <c:v>43.056699999999999</c:v>
                </c:pt>
                <c:pt idx="179">
                  <c:v>43.796599999999998</c:v>
                </c:pt>
                <c:pt idx="180">
                  <c:v>43.609400000000001</c:v>
                </c:pt>
                <c:pt idx="181">
                  <c:v>43.591500000000003</c:v>
                </c:pt>
                <c:pt idx="182">
                  <c:v>43.1068</c:v>
                </c:pt>
                <c:pt idx="183">
                  <c:v>44.174799999999998</c:v>
                </c:pt>
                <c:pt idx="184">
                  <c:v>43.250399999999999</c:v>
                </c:pt>
                <c:pt idx="185">
                  <c:v>44.1479</c:v>
                </c:pt>
                <c:pt idx="186">
                  <c:v>43.582500000000003</c:v>
                </c:pt>
                <c:pt idx="187">
                  <c:v>43.878700000000002</c:v>
                </c:pt>
                <c:pt idx="188">
                  <c:v>43.914499999999997</c:v>
                </c:pt>
                <c:pt idx="189">
                  <c:v>43.6633</c:v>
                </c:pt>
                <c:pt idx="190">
                  <c:v>43.375999999999998</c:v>
                </c:pt>
                <c:pt idx="191">
                  <c:v>44.129899999999999</c:v>
                </c:pt>
                <c:pt idx="192">
                  <c:v>44.228700000000003</c:v>
                </c:pt>
                <c:pt idx="193">
                  <c:v>44.103000000000002</c:v>
                </c:pt>
                <c:pt idx="194">
                  <c:v>44.363300000000002</c:v>
                </c:pt>
                <c:pt idx="195">
                  <c:v>44.470999999999997</c:v>
                </c:pt>
                <c:pt idx="196">
                  <c:v>44.336399999999998</c:v>
                </c:pt>
                <c:pt idx="197">
                  <c:v>45.260800000000003</c:v>
                </c:pt>
                <c:pt idx="198">
                  <c:v>45.727499999999999</c:v>
                </c:pt>
                <c:pt idx="199">
                  <c:v>45.5839</c:v>
                </c:pt>
                <c:pt idx="200">
                  <c:v>46.894199999999998</c:v>
                </c:pt>
                <c:pt idx="201">
                  <c:v>45.224899999999998</c:v>
                </c:pt>
                <c:pt idx="202">
                  <c:v>44.9467</c:v>
                </c:pt>
                <c:pt idx="203">
                  <c:v>43.896599999999999</c:v>
                </c:pt>
                <c:pt idx="204">
                  <c:v>44.533799999999999</c:v>
                </c:pt>
                <c:pt idx="205">
                  <c:v>43.941499999999998</c:v>
                </c:pt>
                <c:pt idx="206">
                  <c:v>44.228700000000003</c:v>
                </c:pt>
                <c:pt idx="207">
                  <c:v>44.345300000000002</c:v>
                </c:pt>
                <c:pt idx="208">
                  <c:v>44.874899999999997</c:v>
                </c:pt>
                <c:pt idx="209">
                  <c:v>45.206899999999997</c:v>
                </c:pt>
                <c:pt idx="210">
                  <c:v>45.162100000000002</c:v>
                </c:pt>
                <c:pt idx="211">
                  <c:v>44.7761</c:v>
                </c:pt>
                <c:pt idx="212">
                  <c:v>44.623600000000003</c:v>
                </c:pt>
                <c:pt idx="213">
                  <c:v>44.83</c:v>
                </c:pt>
                <c:pt idx="214">
                  <c:v>43.815800000000003</c:v>
                </c:pt>
                <c:pt idx="215">
                  <c:v>44.121000000000002</c:v>
                </c:pt>
                <c:pt idx="216">
                  <c:v>44.820999999999998</c:v>
                </c:pt>
                <c:pt idx="217">
                  <c:v>46.158299999999997</c:v>
                </c:pt>
                <c:pt idx="218">
                  <c:v>45.942900000000002</c:v>
                </c:pt>
                <c:pt idx="219">
                  <c:v>46.4724</c:v>
                </c:pt>
                <c:pt idx="220">
                  <c:v>46.885300000000001</c:v>
                </c:pt>
                <c:pt idx="221">
                  <c:v>45.781300000000002</c:v>
                </c:pt>
                <c:pt idx="222">
                  <c:v>46.391599999999997</c:v>
                </c:pt>
                <c:pt idx="223">
                  <c:v>46.104399999999998</c:v>
                </c:pt>
                <c:pt idx="224">
                  <c:v>47.2712</c:v>
                </c:pt>
                <c:pt idx="225">
                  <c:v>47.8994</c:v>
                </c:pt>
                <c:pt idx="226">
                  <c:v>47.405799999999999</c:v>
                </c:pt>
                <c:pt idx="227">
                  <c:v>48.357199999999999</c:v>
                </c:pt>
                <c:pt idx="228">
                  <c:v>48.3123</c:v>
                </c:pt>
                <c:pt idx="229">
                  <c:v>48.061</c:v>
                </c:pt>
                <c:pt idx="230">
                  <c:v>48.330199999999998</c:v>
                </c:pt>
                <c:pt idx="231">
                  <c:v>48.608499999999999</c:v>
                </c:pt>
                <c:pt idx="232">
                  <c:v>48.985399999999998</c:v>
                </c:pt>
                <c:pt idx="233">
                  <c:v>47.953299999999999</c:v>
                </c:pt>
                <c:pt idx="234">
                  <c:v>48.016100000000002</c:v>
                </c:pt>
                <c:pt idx="235">
                  <c:v>48.375100000000003</c:v>
                </c:pt>
                <c:pt idx="236">
                  <c:v>43.259399999999999</c:v>
                </c:pt>
                <c:pt idx="237">
                  <c:v>41.931100000000001</c:v>
                </c:pt>
                <c:pt idx="238">
                  <c:v>40.961799999999997</c:v>
                </c:pt>
                <c:pt idx="239">
                  <c:v>39.714300000000001</c:v>
                </c:pt>
                <c:pt idx="240">
                  <c:v>39.5886</c:v>
                </c:pt>
                <c:pt idx="241">
                  <c:v>39.741199999999999</c:v>
                </c:pt>
                <c:pt idx="242">
                  <c:v>39.902700000000003</c:v>
                </c:pt>
                <c:pt idx="243">
                  <c:v>40.252800000000001</c:v>
                </c:pt>
                <c:pt idx="244">
                  <c:v>41.015599999999999</c:v>
                </c:pt>
                <c:pt idx="245">
                  <c:v>41.295900000000003</c:v>
                </c:pt>
                <c:pt idx="246">
                  <c:v>41.033700000000003</c:v>
                </c:pt>
                <c:pt idx="247">
                  <c:v>41.223500000000001</c:v>
                </c:pt>
                <c:pt idx="248">
                  <c:v>41.078899999999997</c:v>
                </c:pt>
                <c:pt idx="249">
                  <c:v>41.901600000000002</c:v>
                </c:pt>
                <c:pt idx="250">
                  <c:v>40.635899999999999</c:v>
                </c:pt>
                <c:pt idx="251">
                  <c:v>41.097000000000001</c:v>
                </c:pt>
                <c:pt idx="252">
                  <c:v>41.756900000000002</c:v>
                </c:pt>
                <c:pt idx="253">
                  <c:v>41.160299999999999</c:v>
                </c:pt>
                <c:pt idx="254">
                  <c:v>40.735399999999998</c:v>
                </c:pt>
                <c:pt idx="255">
                  <c:v>41.241599999999998</c:v>
                </c:pt>
                <c:pt idx="256">
                  <c:v>41.033700000000003</c:v>
                </c:pt>
                <c:pt idx="257">
                  <c:v>41.639400000000002</c:v>
                </c:pt>
                <c:pt idx="258">
                  <c:v>42.498199999999997</c:v>
                </c:pt>
                <c:pt idx="259">
                  <c:v>42.534399999999998</c:v>
                </c:pt>
                <c:pt idx="260">
                  <c:v>42.896000000000001</c:v>
                </c:pt>
                <c:pt idx="261">
                  <c:v>43.709600000000002</c:v>
                </c:pt>
                <c:pt idx="262">
                  <c:v>44.8035</c:v>
                </c:pt>
                <c:pt idx="263">
                  <c:v>45.110900000000001</c:v>
                </c:pt>
                <c:pt idx="264">
                  <c:v>46.096200000000003</c:v>
                </c:pt>
                <c:pt idx="265">
                  <c:v>47.000300000000003</c:v>
                </c:pt>
                <c:pt idx="266">
                  <c:v>45.382100000000001</c:v>
                </c:pt>
                <c:pt idx="267">
                  <c:v>45.825000000000003</c:v>
                </c:pt>
                <c:pt idx="268">
                  <c:v>45.264600000000002</c:v>
                </c:pt>
                <c:pt idx="269">
                  <c:v>45.436300000000003</c:v>
                </c:pt>
                <c:pt idx="270">
                  <c:v>44.9572</c:v>
                </c:pt>
                <c:pt idx="271">
                  <c:v>45.626199999999997</c:v>
                </c:pt>
                <c:pt idx="272">
                  <c:v>45.807000000000002</c:v>
                </c:pt>
                <c:pt idx="273">
                  <c:v>46.213799999999999</c:v>
                </c:pt>
                <c:pt idx="274">
                  <c:v>45.788899999999998</c:v>
                </c:pt>
                <c:pt idx="275">
                  <c:v>42.905000000000001</c:v>
                </c:pt>
                <c:pt idx="276">
                  <c:v>41.910600000000002</c:v>
                </c:pt>
                <c:pt idx="277">
                  <c:v>41.738799999999998</c:v>
                </c:pt>
                <c:pt idx="278">
                  <c:v>42.100499999999997</c:v>
                </c:pt>
                <c:pt idx="279">
                  <c:v>42.552500000000002</c:v>
                </c:pt>
                <c:pt idx="280">
                  <c:v>42.552500000000002</c:v>
                </c:pt>
                <c:pt idx="281">
                  <c:v>44.649799999999999</c:v>
                </c:pt>
                <c:pt idx="282">
                  <c:v>44.071199999999997</c:v>
                </c:pt>
                <c:pt idx="283">
                  <c:v>45.038499999999999</c:v>
                </c:pt>
                <c:pt idx="284">
                  <c:v>44.902900000000002</c:v>
                </c:pt>
                <c:pt idx="285">
                  <c:v>45.752699999999997</c:v>
                </c:pt>
                <c:pt idx="286">
                  <c:v>46.195700000000002</c:v>
                </c:pt>
                <c:pt idx="287">
                  <c:v>47.181100000000001</c:v>
                </c:pt>
                <c:pt idx="288">
                  <c:v>46.692900000000002</c:v>
                </c:pt>
                <c:pt idx="289">
                  <c:v>46.593499999999999</c:v>
                </c:pt>
                <c:pt idx="290">
                  <c:v>48.130299999999998</c:v>
                </c:pt>
                <c:pt idx="291">
                  <c:v>51.484200000000001</c:v>
                </c:pt>
                <c:pt idx="292">
                  <c:v>53.563499999999998</c:v>
                </c:pt>
                <c:pt idx="293">
                  <c:v>52.053800000000003</c:v>
                </c:pt>
                <c:pt idx="294">
                  <c:v>52.424399999999999</c:v>
                </c:pt>
                <c:pt idx="295">
                  <c:v>53.039200000000001</c:v>
                </c:pt>
                <c:pt idx="296">
                  <c:v>56.465400000000002</c:v>
                </c:pt>
                <c:pt idx="297">
                  <c:v>51.222099999999998</c:v>
                </c:pt>
                <c:pt idx="298">
                  <c:v>50.119199999999999</c:v>
                </c:pt>
                <c:pt idx="299">
                  <c:v>49.911200000000001</c:v>
                </c:pt>
                <c:pt idx="300">
                  <c:v>48.4467</c:v>
                </c:pt>
                <c:pt idx="301">
                  <c:v>50.688699999999997</c:v>
                </c:pt>
                <c:pt idx="302">
                  <c:v>50.182400000000001</c:v>
                </c:pt>
                <c:pt idx="303">
                  <c:v>51.249200000000002</c:v>
                </c:pt>
                <c:pt idx="304">
                  <c:v>52.433500000000002</c:v>
                </c:pt>
                <c:pt idx="305">
                  <c:v>52.144199999999998</c:v>
                </c:pt>
                <c:pt idx="306">
                  <c:v>53.470199999999998</c:v>
                </c:pt>
                <c:pt idx="307">
                  <c:v>52.915399999999998</c:v>
                </c:pt>
                <c:pt idx="308">
                  <c:v>53.806800000000003</c:v>
                </c:pt>
                <c:pt idx="309">
                  <c:v>53.461199999999998</c:v>
                </c:pt>
                <c:pt idx="310">
                  <c:v>53.533900000000003</c:v>
                </c:pt>
                <c:pt idx="311">
                  <c:v>55.170999999999999</c:v>
                </c:pt>
                <c:pt idx="312">
                  <c:v>56.216999999999999</c:v>
                </c:pt>
                <c:pt idx="313">
                  <c:v>56.817300000000003</c:v>
                </c:pt>
                <c:pt idx="314">
                  <c:v>56.253399999999999</c:v>
                </c:pt>
                <c:pt idx="315">
                  <c:v>56.0351</c:v>
                </c:pt>
                <c:pt idx="316">
                  <c:v>57.308399999999999</c:v>
                </c:pt>
                <c:pt idx="317">
                  <c:v>55.216500000000003</c:v>
                </c:pt>
                <c:pt idx="318">
                  <c:v>55.589399999999998</c:v>
                </c:pt>
                <c:pt idx="319">
                  <c:v>57.472099999999998</c:v>
                </c:pt>
                <c:pt idx="320">
                  <c:v>54.934600000000003</c:v>
                </c:pt>
                <c:pt idx="321">
                  <c:v>55.280200000000001</c:v>
                </c:pt>
                <c:pt idx="322">
                  <c:v>57.190199999999997</c:v>
                </c:pt>
                <c:pt idx="323">
                  <c:v>55.698599999999999</c:v>
                </c:pt>
                <c:pt idx="324">
                  <c:v>54.479799999999997</c:v>
                </c:pt>
                <c:pt idx="325">
                  <c:v>53.051900000000003</c:v>
                </c:pt>
                <c:pt idx="326">
                  <c:v>55.2438</c:v>
                </c:pt>
                <c:pt idx="327">
                  <c:v>54.4343</c:v>
                </c:pt>
                <c:pt idx="328">
                  <c:v>56.999200000000002</c:v>
                </c:pt>
                <c:pt idx="329">
                  <c:v>56.617199999999997</c:v>
                </c:pt>
                <c:pt idx="330">
                  <c:v>57.581200000000003</c:v>
                </c:pt>
                <c:pt idx="331">
                  <c:v>57.208300000000001</c:v>
                </c:pt>
                <c:pt idx="332">
                  <c:v>58.017800000000001</c:v>
                </c:pt>
                <c:pt idx="333">
                  <c:v>58.918199999999999</c:v>
                </c:pt>
                <c:pt idx="334">
                  <c:v>59.8277</c:v>
                </c:pt>
                <c:pt idx="335">
                  <c:v>57.963200000000001</c:v>
                </c:pt>
                <c:pt idx="336">
                  <c:v>57.990499999999997</c:v>
                </c:pt>
                <c:pt idx="337">
                  <c:v>59.691299999999998</c:v>
                </c:pt>
                <c:pt idx="338">
                  <c:v>57.735900000000001</c:v>
                </c:pt>
                <c:pt idx="339">
                  <c:v>56.426200000000001</c:v>
                </c:pt>
                <c:pt idx="340">
                  <c:v>56.408000000000001</c:v>
                </c:pt>
                <c:pt idx="341">
                  <c:v>59.000100000000003</c:v>
                </c:pt>
                <c:pt idx="342">
                  <c:v>58.663600000000002</c:v>
                </c:pt>
                <c:pt idx="343">
                  <c:v>57.999600000000001</c:v>
                </c:pt>
                <c:pt idx="344">
                  <c:v>58.208799999999997</c:v>
                </c:pt>
                <c:pt idx="345">
                  <c:v>58.709000000000003</c:v>
                </c:pt>
                <c:pt idx="346">
                  <c:v>60.518999999999998</c:v>
                </c:pt>
                <c:pt idx="347">
                  <c:v>59.627699999999997</c:v>
                </c:pt>
                <c:pt idx="348">
                  <c:v>60.255200000000002</c:v>
                </c:pt>
                <c:pt idx="349">
                  <c:v>60.982799999999997</c:v>
                </c:pt>
                <c:pt idx="350">
                  <c:v>62.083300000000001</c:v>
                </c:pt>
                <c:pt idx="351">
                  <c:v>59.491199999999999</c:v>
                </c:pt>
                <c:pt idx="352">
                  <c:v>59.318399999999997</c:v>
                </c:pt>
                <c:pt idx="353">
                  <c:v>58.381599999999999</c:v>
                </c:pt>
                <c:pt idx="354">
                  <c:v>59.136499999999998</c:v>
                </c:pt>
                <c:pt idx="355">
                  <c:v>58.890900000000002</c:v>
                </c:pt>
                <c:pt idx="356">
                  <c:v>57.872300000000003</c:v>
                </c:pt>
                <c:pt idx="357">
                  <c:v>57.026400000000002</c:v>
                </c:pt>
                <c:pt idx="358">
                  <c:v>57.936</c:v>
                </c:pt>
                <c:pt idx="359">
                  <c:v>56.908200000000001</c:v>
                </c:pt>
                <c:pt idx="360">
                  <c:v>53.8795</c:v>
                </c:pt>
                <c:pt idx="361">
                  <c:v>53.442999999999998</c:v>
                </c:pt>
                <c:pt idx="362">
                  <c:v>52.724499999999999</c:v>
                </c:pt>
                <c:pt idx="363">
                  <c:v>52.406100000000002</c:v>
                </c:pt>
                <c:pt idx="364">
                  <c:v>53.006399999999999</c:v>
                </c:pt>
                <c:pt idx="365">
                  <c:v>52.324300000000001</c:v>
                </c:pt>
                <c:pt idx="366">
                  <c:v>52.078699999999998</c:v>
                </c:pt>
                <c:pt idx="367">
                  <c:v>51.751300000000001</c:v>
                </c:pt>
                <c:pt idx="368">
                  <c:v>51.705800000000004</c:v>
                </c:pt>
                <c:pt idx="369">
                  <c:v>52.3354</c:v>
                </c:pt>
                <c:pt idx="370">
                  <c:v>52.774700000000003</c:v>
                </c:pt>
                <c:pt idx="371">
                  <c:v>51.219000000000001</c:v>
                </c:pt>
                <c:pt idx="372">
                  <c:v>50.367899999999999</c:v>
                </c:pt>
                <c:pt idx="373">
                  <c:v>49.068399999999997</c:v>
                </c:pt>
                <c:pt idx="374">
                  <c:v>49.4253</c:v>
                </c:pt>
                <c:pt idx="375">
                  <c:v>50.651600000000002</c:v>
                </c:pt>
                <c:pt idx="376">
                  <c:v>50.633299999999998</c:v>
                </c:pt>
                <c:pt idx="377">
                  <c:v>50.184899999999999</c:v>
                </c:pt>
                <c:pt idx="378">
                  <c:v>50.660699999999999</c:v>
                </c:pt>
                <c:pt idx="379">
                  <c:v>51.200699999999998</c:v>
                </c:pt>
                <c:pt idx="380">
                  <c:v>51.319600000000001</c:v>
                </c:pt>
                <c:pt idx="381">
                  <c:v>52.124899999999997</c:v>
                </c:pt>
                <c:pt idx="382">
                  <c:v>52.0426</c:v>
                </c:pt>
                <c:pt idx="383">
                  <c:v>52.088299999999997</c:v>
                </c:pt>
                <c:pt idx="384">
                  <c:v>52.829599999999999</c:v>
                </c:pt>
                <c:pt idx="385">
                  <c:v>52.271299999999997</c:v>
                </c:pt>
                <c:pt idx="386">
                  <c:v>52.060899999999997</c:v>
                </c:pt>
                <c:pt idx="387">
                  <c:v>52.6008</c:v>
                </c:pt>
                <c:pt idx="388">
                  <c:v>51.466000000000001</c:v>
                </c:pt>
                <c:pt idx="389">
                  <c:v>52.500100000000003</c:v>
                </c:pt>
                <c:pt idx="390">
                  <c:v>52.243899999999996</c:v>
                </c:pt>
                <c:pt idx="391">
                  <c:v>52.161499999999997</c:v>
                </c:pt>
                <c:pt idx="392">
                  <c:v>52.161499999999997</c:v>
                </c:pt>
                <c:pt idx="393">
                  <c:v>52.509300000000003</c:v>
                </c:pt>
                <c:pt idx="394">
                  <c:v>52.939399999999999</c:v>
                </c:pt>
                <c:pt idx="395">
                  <c:v>53.250500000000002</c:v>
                </c:pt>
                <c:pt idx="396">
                  <c:v>53.067500000000003</c:v>
                </c:pt>
                <c:pt idx="397">
                  <c:v>52.3628</c:v>
                </c:pt>
                <c:pt idx="398">
                  <c:v>52.3262</c:v>
                </c:pt>
                <c:pt idx="399">
                  <c:v>50.944400000000002</c:v>
                </c:pt>
                <c:pt idx="400">
                  <c:v>51.127400000000002</c:v>
                </c:pt>
                <c:pt idx="401">
                  <c:v>51.127400000000002</c:v>
                </c:pt>
                <c:pt idx="402">
                  <c:v>50.569200000000002</c:v>
                </c:pt>
                <c:pt idx="403">
                  <c:v>51.310499999999998</c:v>
                </c:pt>
                <c:pt idx="404">
                  <c:v>51.164000000000001</c:v>
                </c:pt>
                <c:pt idx="405">
                  <c:v>52.6008</c:v>
                </c:pt>
                <c:pt idx="406">
                  <c:v>51.932699999999997</c:v>
                </c:pt>
                <c:pt idx="407">
                  <c:v>51.374499999999998</c:v>
                </c:pt>
                <c:pt idx="408">
                  <c:v>51.255600000000001</c:v>
                </c:pt>
                <c:pt idx="409">
                  <c:v>51.941899999999997</c:v>
                </c:pt>
                <c:pt idx="410">
                  <c:v>51.328800000000001</c:v>
                </c:pt>
                <c:pt idx="411">
                  <c:v>51.209800000000001</c:v>
                </c:pt>
                <c:pt idx="412">
                  <c:v>50.688200000000002</c:v>
                </c:pt>
                <c:pt idx="413">
                  <c:v>51.237299999999998</c:v>
                </c:pt>
                <c:pt idx="414">
                  <c:v>51.914400000000001</c:v>
                </c:pt>
                <c:pt idx="415">
                  <c:v>52.0426</c:v>
                </c:pt>
                <c:pt idx="416">
                  <c:v>51.722299999999997</c:v>
                </c:pt>
                <c:pt idx="417">
                  <c:v>51.072499999999998</c:v>
                </c:pt>
                <c:pt idx="418">
                  <c:v>50.303800000000003</c:v>
                </c:pt>
                <c:pt idx="419">
                  <c:v>50.001899999999999</c:v>
                </c:pt>
                <c:pt idx="420">
                  <c:v>50.550899999999999</c:v>
                </c:pt>
                <c:pt idx="421">
                  <c:v>51.456899999999997</c:v>
                </c:pt>
                <c:pt idx="422">
                  <c:v>51.209800000000001</c:v>
                </c:pt>
                <c:pt idx="423">
                  <c:v>48.501100000000001</c:v>
                </c:pt>
                <c:pt idx="424">
                  <c:v>49.6999</c:v>
                </c:pt>
                <c:pt idx="425">
                  <c:v>48.665799999999997</c:v>
                </c:pt>
                <c:pt idx="426">
                  <c:v>48.565100000000001</c:v>
                </c:pt>
                <c:pt idx="427">
                  <c:v>49.141599999999997</c:v>
                </c:pt>
                <c:pt idx="428">
                  <c:v>49.16</c:v>
                </c:pt>
                <c:pt idx="429">
                  <c:v>49.1233</c:v>
                </c:pt>
                <c:pt idx="430">
                  <c:v>49.4711</c:v>
                </c:pt>
                <c:pt idx="431">
                  <c:v>49.3247</c:v>
                </c:pt>
                <c:pt idx="432">
                  <c:v>49.636000000000003</c:v>
                </c:pt>
                <c:pt idx="433">
                  <c:v>49.663600000000002</c:v>
                </c:pt>
                <c:pt idx="434">
                  <c:v>49.7834</c:v>
                </c:pt>
                <c:pt idx="435">
                  <c:v>49.682000000000002</c:v>
                </c:pt>
                <c:pt idx="436">
                  <c:v>49.866199999999999</c:v>
                </c:pt>
                <c:pt idx="437">
                  <c:v>49.313600000000001</c:v>
                </c:pt>
                <c:pt idx="438">
                  <c:v>49.267600000000002</c:v>
                </c:pt>
                <c:pt idx="439">
                  <c:v>49.249099999999999</c:v>
                </c:pt>
                <c:pt idx="440">
                  <c:v>48.530700000000003</c:v>
                </c:pt>
                <c:pt idx="441">
                  <c:v>48.0702</c:v>
                </c:pt>
                <c:pt idx="442">
                  <c:v>48.300400000000003</c:v>
                </c:pt>
                <c:pt idx="443">
                  <c:v>47.904400000000003</c:v>
                </c:pt>
                <c:pt idx="444">
                  <c:v>49.028100000000002</c:v>
                </c:pt>
                <c:pt idx="445">
                  <c:v>49.5623</c:v>
                </c:pt>
                <c:pt idx="446">
                  <c:v>49.5623</c:v>
                </c:pt>
                <c:pt idx="447">
                  <c:v>48.936</c:v>
                </c:pt>
                <c:pt idx="448">
                  <c:v>49.636000000000003</c:v>
                </c:pt>
                <c:pt idx="449">
                  <c:v>49.682000000000002</c:v>
                </c:pt>
                <c:pt idx="450">
                  <c:v>49.7926</c:v>
                </c:pt>
                <c:pt idx="451">
                  <c:v>49.433399999999999</c:v>
                </c:pt>
                <c:pt idx="452">
                  <c:v>49.488599999999998</c:v>
                </c:pt>
                <c:pt idx="453">
                  <c:v>49.286000000000001</c:v>
                </c:pt>
                <c:pt idx="454">
                  <c:v>49.414900000000003</c:v>
                </c:pt>
                <c:pt idx="455">
                  <c:v>49.341299999999997</c:v>
                </c:pt>
                <c:pt idx="456">
                  <c:v>49.184699999999999</c:v>
                </c:pt>
                <c:pt idx="457">
                  <c:v>49.5899</c:v>
                </c:pt>
                <c:pt idx="458">
                  <c:v>50.6492</c:v>
                </c:pt>
                <c:pt idx="459">
                  <c:v>50.216299999999997</c:v>
                </c:pt>
                <c:pt idx="460">
                  <c:v>50.768900000000002</c:v>
                </c:pt>
                <c:pt idx="461">
                  <c:v>50.501800000000003</c:v>
                </c:pt>
                <c:pt idx="462">
                  <c:v>49.976799999999997</c:v>
                </c:pt>
                <c:pt idx="463">
                  <c:v>48.797800000000002</c:v>
                </c:pt>
                <c:pt idx="464">
                  <c:v>48.6965</c:v>
                </c:pt>
                <c:pt idx="465">
                  <c:v>49.276800000000001</c:v>
                </c:pt>
                <c:pt idx="466">
                  <c:v>49.764899999999997</c:v>
                </c:pt>
                <c:pt idx="467">
                  <c:v>49.939900000000002</c:v>
                </c:pt>
                <c:pt idx="468">
                  <c:v>50.345199999999998</c:v>
                </c:pt>
                <c:pt idx="469">
                  <c:v>49.737299999999998</c:v>
                </c:pt>
                <c:pt idx="470">
                  <c:v>49.267600000000002</c:v>
                </c:pt>
                <c:pt idx="471">
                  <c:v>49.074100000000001</c:v>
                </c:pt>
                <c:pt idx="472">
                  <c:v>49.608400000000003</c:v>
                </c:pt>
                <c:pt idx="473">
                  <c:v>49.249099999999999</c:v>
                </c:pt>
                <c:pt idx="474">
                  <c:v>49.691299999999998</c:v>
                </c:pt>
                <c:pt idx="475">
                  <c:v>49.718899999999998</c:v>
                </c:pt>
                <c:pt idx="476">
                  <c:v>49.903100000000002</c:v>
                </c:pt>
                <c:pt idx="477">
                  <c:v>49.5623</c:v>
                </c:pt>
                <c:pt idx="478">
                  <c:v>49.221499999999999</c:v>
                </c:pt>
                <c:pt idx="479">
                  <c:v>48.0518</c:v>
                </c:pt>
                <c:pt idx="480">
                  <c:v>48.134700000000002</c:v>
                </c:pt>
                <c:pt idx="481">
                  <c:v>49.645200000000003</c:v>
                </c:pt>
                <c:pt idx="482">
                  <c:v>50.161000000000001</c:v>
                </c:pt>
                <c:pt idx="483">
                  <c:v>50.170200000000001</c:v>
                </c:pt>
                <c:pt idx="484">
                  <c:v>50.851799999999997</c:v>
                </c:pt>
                <c:pt idx="485">
                  <c:v>50.999200000000002</c:v>
                </c:pt>
                <c:pt idx="486">
                  <c:v>51.5794</c:v>
                </c:pt>
                <c:pt idx="487">
                  <c:v>45.555700000000002</c:v>
                </c:pt>
                <c:pt idx="488">
                  <c:v>45.509599999999999</c:v>
                </c:pt>
                <c:pt idx="489">
                  <c:v>44.468800000000002</c:v>
                </c:pt>
                <c:pt idx="490">
                  <c:v>44.1096</c:v>
                </c:pt>
                <c:pt idx="491">
                  <c:v>44.284599999999998</c:v>
                </c:pt>
                <c:pt idx="492">
                  <c:v>45.131999999999998</c:v>
                </c:pt>
                <c:pt idx="493">
                  <c:v>45.638599999999997</c:v>
                </c:pt>
                <c:pt idx="494">
                  <c:v>45.924100000000003</c:v>
                </c:pt>
                <c:pt idx="495">
                  <c:v>46.412300000000002</c:v>
                </c:pt>
                <c:pt idx="496">
                  <c:v>46.660800000000002</c:v>
                </c:pt>
                <c:pt idx="497">
                  <c:v>47.226599999999998</c:v>
                </c:pt>
                <c:pt idx="498">
                  <c:v>47.810899999999997</c:v>
                </c:pt>
                <c:pt idx="499">
                  <c:v>47.4863</c:v>
                </c:pt>
                <c:pt idx="500">
                  <c:v>47.078200000000002</c:v>
                </c:pt>
                <c:pt idx="501">
                  <c:v>46.864899999999999</c:v>
                </c:pt>
                <c:pt idx="502">
                  <c:v>46.660800000000002</c:v>
                </c:pt>
                <c:pt idx="503">
                  <c:v>46.670099999999998</c:v>
                </c:pt>
                <c:pt idx="504">
                  <c:v>46.939100000000003</c:v>
                </c:pt>
                <c:pt idx="505">
                  <c:v>46.586599999999997</c:v>
                </c:pt>
                <c:pt idx="506">
                  <c:v>46.076500000000003</c:v>
                </c:pt>
                <c:pt idx="507">
                  <c:v>45.928100000000001</c:v>
                </c:pt>
                <c:pt idx="508">
                  <c:v>46.215699999999998</c:v>
                </c:pt>
                <c:pt idx="509">
                  <c:v>45.538600000000002</c:v>
                </c:pt>
                <c:pt idx="510">
                  <c:v>46.150700000000001</c:v>
                </c:pt>
                <c:pt idx="511">
                  <c:v>45.241799999999998</c:v>
                </c:pt>
                <c:pt idx="512">
                  <c:v>46.3733</c:v>
                </c:pt>
                <c:pt idx="513">
                  <c:v>45.631300000000003</c:v>
                </c:pt>
                <c:pt idx="514">
                  <c:v>45.0749</c:v>
                </c:pt>
                <c:pt idx="515">
                  <c:v>45.909599999999998</c:v>
                </c:pt>
                <c:pt idx="516">
                  <c:v>45.677700000000002</c:v>
                </c:pt>
                <c:pt idx="517">
                  <c:v>47.291499999999999</c:v>
                </c:pt>
                <c:pt idx="518">
                  <c:v>48.756900000000002</c:v>
                </c:pt>
                <c:pt idx="519">
                  <c:v>47.996400000000001</c:v>
                </c:pt>
                <c:pt idx="520">
                  <c:v>46.8185</c:v>
                </c:pt>
                <c:pt idx="521">
                  <c:v>46.920499999999997</c:v>
                </c:pt>
                <c:pt idx="522">
                  <c:v>46.3733</c:v>
                </c:pt>
                <c:pt idx="523">
                  <c:v>46.095100000000002</c:v>
                </c:pt>
                <c:pt idx="524">
                  <c:v>46.994700000000002</c:v>
                </c:pt>
                <c:pt idx="525">
                  <c:v>47.143099999999997</c:v>
                </c:pt>
                <c:pt idx="526">
                  <c:v>46.948300000000003</c:v>
                </c:pt>
                <c:pt idx="527">
                  <c:v>46.002299999999998</c:v>
                </c:pt>
                <c:pt idx="528">
                  <c:v>47.087499999999999</c:v>
                </c:pt>
                <c:pt idx="529">
                  <c:v>47.273000000000003</c:v>
                </c:pt>
                <c:pt idx="530">
                  <c:v>47.588299999999997</c:v>
                </c:pt>
                <c:pt idx="531">
                  <c:v>48.172600000000003</c:v>
                </c:pt>
                <c:pt idx="532">
                  <c:v>48.005699999999997</c:v>
                </c:pt>
                <c:pt idx="533">
                  <c:v>48.070599999999999</c:v>
                </c:pt>
                <c:pt idx="534">
                  <c:v>47.987099999999998</c:v>
                </c:pt>
                <c:pt idx="535">
                  <c:v>47.764499999999998</c:v>
                </c:pt>
                <c:pt idx="536">
                  <c:v>49.350499999999997</c:v>
                </c:pt>
                <c:pt idx="537">
                  <c:v>49.285600000000002</c:v>
                </c:pt>
                <c:pt idx="538">
                  <c:v>49.962600000000002</c:v>
                </c:pt>
                <c:pt idx="539">
                  <c:v>50.092500000000001</c:v>
                </c:pt>
                <c:pt idx="540">
                  <c:v>49.563800000000001</c:v>
                </c:pt>
                <c:pt idx="541">
                  <c:v>51.205399999999997</c:v>
                </c:pt>
                <c:pt idx="542">
                  <c:v>51.854599999999998</c:v>
                </c:pt>
                <c:pt idx="543">
                  <c:v>51.697000000000003</c:v>
                </c:pt>
                <c:pt idx="544">
                  <c:v>50.954999999999998</c:v>
                </c:pt>
                <c:pt idx="545">
                  <c:v>51.6599</c:v>
                </c:pt>
                <c:pt idx="546">
                  <c:v>50.7881</c:v>
                </c:pt>
                <c:pt idx="547">
                  <c:v>49.730699999999999</c:v>
                </c:pt>
                <c:pt idx="548">
                  <c:v>48.2654</c:v>
                </c:pt>
                <c:pt idx="549">
                  <c:v>48.2654</c:v>
                </c:pt>
                <c:pt idx="550">
                  <c:v>48.172600000000003</c:v>
                </c:pt>
                <c:pt idx="551">
                  <c:v>47.300800000000002</c:v>
                </c:pt>
                <c:pt idx="552">
                  <c:v>47.9407</c:v>
                </c:pt>
                <c:pt idx="553">
                  <c:v>44.564799999999998</c:v>
                </c:pt>
                <c:pt idx="554">
                  <c:v>44.268000000000001</c:v>
                </c:pt>
                <c:pt idx="555">
                  <c:v>45.2789</c:v>
                </c:pt>
                <c:pt idx="556">
                  <c:v>45.399500000000003</c:v>
                </c:pt>
                <c:pt idx="557">
                  <c:v>45.918900000000001</c:v>
                </c:pt>
                <c:pt idx="558">
                  <c:v>44.778100000000002</c:v>
                </c:pt>
                <c:pt idx="559">
                  <c:v>44.866900000000001</c:v>
                </c:pt>
                <c:pt idx="560">
                  <c:v>45.025700000000001</c:v>
                </c:pt>
                <c:pt idx="561">
                  <c:v>45.6145</c:v>
                </c:pt>
                <c:pt idx="562">
                  <c:v>46.642499999999998</c:v>
                </c:pt>
                <c:pt idx="563">
                  <c:v>45.661200000000001</c:v>
                </c:pt>
                <c:pt idx="564">
                  <c:v>44.511699999999998</c:v>
                </c:pt>
                <c:pt idx="565">
                  <c:v>44.465000000000003</c:v>
                </c:pt>
                <c:pt idx="566">
                  <c:v>45.268700000000003</c:v>
                </c:pt>
                <c:pt idx="567">
                  <c:v>45.072499999999998</c:v>
                </c:pt>
                <c:pt idx="568">
                  <c:v>44.4557</c:v>
                </c:pt>
                <c:pt idx="569">
                  <c:v>42.091299999999997</c:v>
                </c:pt>
                <c:pt idx="570">
                  <c:v>41.764200000000002</c:v>
                </c:pt>
                <c:pt idx="571">
                  <c:v>41.726799999999997</c:v>
                </c:pt>
                <c:pt idx="572">
                  <c:v>43.661299999999997</c:v>
                </c:pt>
                <c:pt idx="573">
                  <c:v>44.586500000000001</c:v>
                </c:pt>
                <c:pt idx="574">
                  <c:v>44.577199999999998</c:v>
                </c:pt>
                <c:pt idx="575">
                  <c:v>43.754800000000003</c:v>
                </c:pt>
                <c:pt idx="576">
                  <c:v>45.6706</c:v>
                </c:pt>
                <c:pt idx="577">
                  <c:v>44.792099999999998</c:v>
                </c:pt>
                <c:pt idx="578">
                  <c:v>44.922899999999998</c:v>
                </c:pt>
                <c:pt idx="579">
                  <c:v>44.558500000000002</c:v>
                </c:pt>
                <c:pt idx="580">
                  <c:v>44.3902</c:v>
                </c:pt>
                <c:pt idx="581">
                  <c:v>44.511699999999998</c:v>
                </c:pt>
                <c:pt idx="582">
                  <c:v>43.605200000000004</c:v>
                </c:pt>
                <c:pt idx="583">
                  <c:v>42.829599999999999</c:v>
                </c:pt>
                <c:pt idx="584">
                  <c:v>41.493200000000002</c:v>
                </c:pt>
                <c:pt idx="585">
                  <c:v>41.876399999999997</c:v>
                </c:pt>
                <c:pt idx="586">
                  <c:v>43.577199999999998</c:v>
                </c:pt>
                <c:pt idx="587">
                  <c:v>44.053800000000003</c:v>
                </c:pt>
                <c:pt idx="588">
                  <c:v>44.343499999999999</c:v>
                </c:pt>
                <c:pt idx="589">
                  <c:v>44.287399999999998</c:v>
                </c:pt>
                <c:pt idx="590">
                  <c:v>45.222000000000001</c:v>
                </c:pt>
                <c:pt idx="591">
                  <c:v>45.1098</c:v>
                </c:pt>
                <c:pt idx="592">
                  <c:v>48.240499999999997</c:v>
                </c:pt>
                <c:pt idx="593">
                  <c:v>48.436799999999998</c:v>
                </c:pt>
                <c:pt idx="594">
                  <c:v>48.137700000000002</c:v>
                </c:pt>
                <c:pt idx="595">
                  <c:v>48.829300000000003</c:v>
                </c:pt>
                <c:pt idx="596">
                  <c:v>48.063000000000002</c:v>
                </c:pt>
                <c:pt idx="597">
                  <c:v>46.315399999999997</c:v>
                </c:pt>
                <c:pt idx="598">
                  <c:v>44.960299999999997</c:v>
                </c:pt>
                <c:pt idx="599">
                  <c:v>45.978999999999999</c:v>
                </c:pt>
                <c:pt idx="600">
                  <c:v>44.978999999999999</c:v>
                </c:pt>
                <c:pt idx="601">
                  <c:v>44.427599999999998</c:v>
                </c:pt>
                <c:pt idx="602">
                  <c:v>44.446300000000001</c:v>
                </c:pt>
                <c:pt idx="603">
                  <c:v>43.941699999999997</c:v>
                </c:pt>
                <c:pt idx="604">
                  <c:v>43.521099999999997</c:v>
                </c:pt>
                <c:pt idx="605">
                  <c:v>43.4557</c:v>
                </c:pt>
                <c:pt idx="606">
                  <c:v>43.932299999999998</c:v>
                </c:pt>
                <c:pt idx="607">
                  <c:v>42.68</c:v>
                </c:pt>
                <c:pt idx="608">
                  <c:v>43.586500000000001</c:v>
                </c:pt>
                <c:pt idx="609">
                  <c:v>44.792099999999998</c:v>
                </c:pt>
                <c:pt idx="610">
                  <c:v>44.960299999999997</c:v>
                </c:pt>
                <c:pt idx="611">
                  <c:v>44.3902</c:v>
                </c:pt>
                <c:pt idx="612">
                  <c:v>43.493099999999998</c:v>
                </c:pt>
                <c:pt idx="613">
                  <c:v>43.979100000000003</c:v>
                </c:pt>
                <c:pt idx="614">
                  <c:v>42.539900000000003</c:v>
                </c:pt>
                <c:pt idx="615">
                  <c:v>42.259500000000003</c:v>
                </c:pt>
                <c:pt idx="616">
                  <c:v>43.773499999999999</c:v>
                </c:pt>
                <c:pt idx="617">
                  <c:v>40.736199999999997</c:v>
                </c:pt>
                <c:pt idx="618">
                  <c:v>42.016500000000001</c:v>
                </c:pt>
                <c:pt idx="619">
                  <c:v>42.11</c:v>
                </c:pt>
                <c:pt idx="620">
                  <c:v>43.493099999999998</c:v>
                </c:pt>
                <c:pt idx="621">
                  <c:v>42.009599999999999</c:v>
                </c:pt>
                <c:pt idx="622">
                  <c:v>41.726999999999997</c:v>
                </c:pt>
                <c:pt idx="623">
                  <c:v>40.568399999999997</c:v>
                </c:pt>
                <c:pt idx="624">
                  <c:v>41.453800000000001</c:v>
                </c:pt>
                <c:pt idx="625">
                  <c:v>40.342399999999998</c:v>
                </c:pt>
                <c:pt idx="626">
                  <c:v>40.351799999999997</c:v>
                </c:pt>
                <c:pt idx="627">
                  <c:v>41.067700000000002</c:v>
                </c:pt>
                <c:pt idx="628">
                  <c:v>40.5779</c:v>
                </c:pt>
                <c:pt idx="629">
                  <c:v>41.821199999999997</c:v>
                </c:pt>
                <c:pt idx="630">
                  <c:v>39.890300000000003</c:v>
                </c:pt>
                <c:pt idx="631">
                  <c:v>39.57</c:v>
                </c:pt>
                <c:pt idx="632">
                  <c:v>39.230899999999998</c:v>
                </c:pt>
                <c:pt idx="633">
                  <c:v>39.560600000000001</c:v>
                </c:pt>
                <c:pt idx="634">
                  <c:v>39.2498</c:v>
                </c:pt>
                <c:pt idx="635">
                  <c:v>39.749000000000002</c:v>
                </c:pt>
                <c:pt idx="636">
                  <c:v>40.954599999999999</c:v>
                </c:pt>
                <c:pt idx="637">
                  <c:v>41.962499999999999</c:v>
                </c:pt>
                <c:pt idx="638">
                  <c:v>41.84</c:v>
                </c:pt>
                <c:pt idx="639">
                  <c:v>41.548000000000002</c:v>
                </c:pt>
                <c:pt idx="640">
                  <c:v>42.235599999999998</c:v>
                </c:pt>
                <c:pt idx="641">
                  <c:v>40.869900000000001</c:v>
                </c:pt>
                <c:pt idx="642">
                  <c:v>40.822800000000001</c:v>
                </c:pt>
                <c:pt idx="643">
                  <c:v>41.0017</c:v>
                </c:pt>
                <c:pt idx="644">
                  <c:v>38.835299999999997</c:v>
                </c:pt>
                <c:pt idx="645">
                  <c:v>37.686199999999999</c:v>
                </c:pt>
                <c:pt idx="646">
                  <c:v>36.904400000000003</c:v>
                </c:pt>
                <c:pt idx="647">
                  <c:v>35.576300000000003</c:v>
                </c:pt>
                <c:pt idx="648">
                  <c:v>35.726999999999997</c:v>
                </c:pt>
                <c:pt idx="649">
                  <c:v>36.405200000000001</c:v>
                </c:pt>
                <c:pt idx="650">
                  <c:v>35.171199999999999</c:v>
                </c:pt>
                <c:pt idx="651">
                  <c:v>34.822699999999998</c:v>
                </c:pt>
                <c:pt idx="652">
                  <c:v>35.538600000000002</c:v>
                </c:pt>
                <c:pt idx="653">
                  <c:v>35.2089</c:v>
                </c:pt>
                <c:pt idx="654">
                  <c:v>35.237200000000001</c:v>
                </c:pt>
                <c:pt idx="655">
                  <c:v>36.3675</c:v>
                </c:pt>
                <c:pt idx="656">
                  <c:v>36.386299999999999</c:v>
                </c:pt>
                <c:pt idx="657">
                  <c:v>35.585700000000003</c:v>
                </c:pt>
                <c:pt idx="658">
                  <c:v>35.124200000000002</c:v>
                </c:pt>
                <c:pt idx="659">
                  <c:v>35.237200000000001</c:v>
                </c:pt>
                <c:pt idx="660">
                  <c:v>34.229300000000002</c:v>
                </c:pt>
                <c:pt idx="661">
                  <c:v>34.558999999999997</c:v>
                </c:pt>
                <c:pt idx="662">
                  <c:v>34.8416</c:v>
                </c:pt>
                <c:pt idx="663">
                  <c:v>35.924799999999998</c:v>
                </c:pt>
                <c:pt idx="664">
                  <c:v>35.783499999999997</c:v>
                </c:pt>
                <c:pt idx="665">
                  <c:v>35.039400000000001</c:v>
                </c:pt>
                <c:pt idx="666">
                  <c:v>35.0488</c:v>
                </c:pt>
                <c:pt idx="667">
                  <c:v>35.0488</c:v>
                </c:pt>
                <c:pt idx="668">
                  <c:v>35.519799999999996</c:v>
                </c:pt>
                <c:pt idx="669">
                  <c:v>36.376899999999999</c:v>
                </c:pt>
                <c:pt idx="670">
                  <c:v>36.4617</c:v>
                </c:pt>
                <c:pt idx="671">
                  <c:v>37.884</c:v>
                </c:pt>
                <c:pt idx="672">
                  <c:v>38.2042</c:v>
                </c:pt>
                <c:pt idx="673">
                  <c:v>38.251300000000001</c:v>
                </c:pt>
                <c:pt idx="674">
                  <c:v>36.923200000000001</c:v>
                </c:pt>
                <c:pt idx="675">
                  <c:v>36.8855</c:v>
                </c:pt>
                <c:pt idx="676">
                  <c:v>36.697200000000002</c:v>
                </c:pt>
                <c:pt idx="677">
                  <c:v>37.846299999999999</c:v>
                </c:pt>
                <c:pt idx="678">
                  <c:v>37.403599999999997</c:v>
                </c:pt>
                <c:pt idx="679">
                  <c:v>34.201099999999997</c:v>
                </c:pt>
                <c:pt idx="680">
                  <c:v>34.813299999999998</c:v>
                </c:pt>
                <c:pt idx="681">
                  <c:v>33.918500000000002</c:v>
                </c:pt>
                <c:pt idx="682">
                  <c:v>34.398899999999998</c:v>
                </c:pt>
                <c:pt idx="683">
                  <c:v>33.927900000000001</c:v>
                </c:pt>
                <c:pt idx="684">
                  <c:v>33.670999999999999</c:v>
                </c:pt>
                <c:pt idx="685">
                  <c:v>33.661499999999997</c:v>
                </c:pt>
                <c:pt idx="686">
                  <c:v>32.843299999999999</c:v>
                </c:pt>
                <c:pt idx="687">
                  <c:v>33.652000000000001</c:v>
                </c:pt>
                <c:pt idx="688">
                  <c:v>33.8613</c:v>
                </c:pt>
                <c:pt idx="689">
                  <c:v>34.356099999999998</c:v>
                </c:pt>
                <c:pt idx="690">
                  <c:v>34.5749</c:v>
                </c:pt>
                <c:pt idx="691">
                  <c:v>34.432200000000002</c:v>
                </c:pt>
                <c:pt idx="692">
                  <c:v>34.042099999999998</c:v>
                </c:pt>
                <c:pt idx="693">
                  <c:v>34.441699999999997</c:v>
                </c:pt>
                <c:pt idx="694">
                  <c:v>33.661499999999997</c:v>
                </c:pt>
                <c:pt idx="695">
                  <c:v>32.196300000000001</c:v>
                </c:pt>
                <c:pt idx="696">
                  <c:v>32.301000000000002</c:v>
                </c:pt>
                <c:pt idx="697">
                  <c:v>32.215299999999999</c:v>
                </c:pt>
                <c:pt idx="698">
                  <c:v>33.195300000000003</c:v>
                </c:pt>
                <c:pt idx="699">
                  <c:v>31.739599999999999</c:v>
                </c:pt>
                <c:pt idx="700">
                  <c:v>31.34</c:v>
                </c:pt>
                <c:pt idx="701">
                  <c:v>30.693100000000001</c:v>
                </c:pt>
                <c:pt idx="702">
                  <c:v>30.369599999999998</c:v>
                </c:pt>
                <c:pt idx="703">
                  <c:v>30.217300000000002</c:v>
                </c:pt>
                <c:pt idx="704">
                  <c:v>29.703600000000002</c:v>
                </c:pt>
                <c:pt idx="705">
                  <c:v>28.885300000000001</c:v>
                </c:pt>
                <c:pt idx="706">
                  <c:v>29.161300000000001</c:v>
                </c:pt>
                <c:pt idx="707">
                  <c:v>29.256399999999999</c:v>
                </c:pt>
                <c:pt idx="708">
                  <c:v>29.931899999999999</c:v>
                </c:pt>
                <c:pt idx="709">
                  <c:v>30.027100000000001</c:v>
                </c:pt>
                <c:pt idx="710">
                  <c:v>27.8673</c:v>
                </c:pt>
                <c:pt idx="711">
                  <c:v>27.762699999999999</c:v>
                </c:pt>
                <c:pt idx="712">
                  <c:v>27.4392</c:v>
                </c:pt>
                <c:pt idx="713">
                  <c:v>27.819700000000001</c:v>
                </c:pt>
                <c:pt idx="714">
                  <c:v>28.01</c:v>
                </c:pt>
                <c:pt idx="715">
                  <c:v>27.5533</c:v>
                </c:pt>
                <c:pt idx="716">
                  <c:v>27.0871</c:v>
                </c:pt>
                <c:pt idx="717">
                  <c:v>26.706600000000002</c:v>
                </c:pt>
                <c:pt idx="718">
                  <c:v>26.183299999999999</c:v>
                </c:pt>
                <c:pt idx="719">
                  <c:v>25.66</c:v>
                </c:pt>
                <c:pt idx="720">
                  <c:v>25.5839</c:v>
                </c:pt>
                <c:pt idx="721">
                  <c:v>25.812200000000001</c:v>
                </c:pt>
                <c:pt idx="722">
                  <c:v>25.098700000000001</c:v>
                </c:pt>
                <c:pt idx="723">
                  <c:v>24.5183</c:v>
                </c:pt>
                <c:pt idx="724">
                  <c:v>25.66</c:v>
                </c:pt>
                <c:pt idx="725">
                  <c:v>26.354500000000002</c:v>
                </c:pt>
                <c:pt idx="726">
                  <c:v>26.297499999999999</c:v>
                </c:pt>
                <c:pt idx="727">
                  <c:v>25.8598</c:v>
                </c:pt>
                <c:pt idx="728">
                  <c:v>24.470700000000001</c:v>
                </c:pt>
                <c:pt idx="729">
                  <c:v>23.975999999999999</c:v>
                </c:pt>
                <c:pt idx="730">
                  <c:v>23.823799999999999</c:v>
                </c:pt>
                <c:pt idx="731">
                  <c:v>24.099699999999999</c:v>
                </c:pt>
                <c:pt idx="732">
                  <c:v>25.136700000000001</c:v>
                </c:pt>
                <c:pt idx="733">
                  <c:v>24.651499999999999</c:v>
                </c:pt>
                <c:pt idx="734">
                  <c:v>25.136700000000001</c:v>
                </c:pt>
                <c:pt idx="735">
                  <c:v>24.613399999999999</c:v>
                </c:pt>
                <c:pt idx="736">
                  <c:v>24.737100000000002</c:v>
                </c:pt>
                <c:pt idx="737">
                  <c:v>24.813199999999998</c:v>
                </c:pt>
                <c:pt idx="738">
                  <c:v>25.66</c:v>
                </c:pt>
                <c:pt idx="739">
                  <c:v>25.8598</c:v>
                </c:pt>
                <c:pt idx="740">
                  <c:v>26.078600000000002</c:v>
                </c:pt>
                <c:pt idx="741">
                  <c:v>25.888300000000001</c:v>
                </c:pt>
                <c:pt idx="742">
                  <c:v>24.994</c:v>
                </c:pt>
                <c:pt idx="743">
                  <c:v>27.658000000000001</c:v>
                </c:pt>
                <c:pt idx="744">
                  <c:v>27.049099999999999</c:v>
                </c:pt>
                <c:pt idx="745">
                  <c:v>26.9254</c:v>
                </c:pt>
                <c:pt idx="746">
                  <c:v>26.088200000000001</c:v>
                </c:pt>
                <c:pt idx="747">
                  <c:v>26.0596</c:v>
                </c:pt>
                <c:pt idx="748">
                  <c:v>27.192599999999999</c:v>
                </c:pt>
                <c:pt idx="749">
                  <c:v>27.395099999999999</c:v>
                </c:pt>
                <c:pt idx="750">
                  <c:v>27.462599999999998</c:v>
                </c:pt>
                <c:pt idx="751">
                  <c:v>26.536899999999999</c:v>
                </c:pt>
                <c:pt idx="752">
                  <c:v>28.696899999999999</c:v>
                </c:pt>
                <c:pt idx="753">
                  <c:v>29.343</c:v>
                </c:pt>
                <c:pt idx="754">
                  <c:v>29.265799999999999</c:v>
                </c:pt>
                <c:pt idx="755">
                  <c:v>29.613</c:v>
                </c:pt>
                <c:pt idx="756">
                  <c:v>28.475100000000001</c:v>
                </c:pt>
                <c:pt idx="757">
                  <c:v>28.822299999999998</c:v>
                </c:pt>
                <c:pt idx="758">
                  <c:v>28.803000000000001</c:v>
                </c:pt>
                <c:pt idx="759">
                  <c:v>27.906199999999998</c:v>
                </c:pt>
                <c:pt idx="760">
                  <c:v>28.754799999999999</c:v>
                </c:pt>
                <c:pt idx="761">
                  <c:v>28.610099999999999</c:v>
                </c:pt>
                <c:pt idx="762">
                  <c:v>28.291899999999998</c:v>
                </c:pt>
                <c:pt idx="763">
                  <c:v>27.703700000000001</c:v>
                </c:pt>
                <c:pt idx="764">
                  <c:v>27.867599999999999</c:v>
                </c:pt>
                <c:pt idx="765">
                  <c:v>28.995799999999999</c:v>
                </c:pt>
                <c:pt idx="766">
                  <c:v>28.764399999999998</c:v>
                </c:pt>
                <c:pt idx="767">
                  <c:v>28.359400000000001</c:v>
                </c:pt>
                <c:pt idx="768">
                  <c:v>28.128</c:v>
                </c:pt>
                <c:pt idx="769">
                  <c:v>27.578299999999999</c:v>
                </c:pt>
                <c:pt idx="770">
                  <c:v>27.318000000000001</c:v>
                </c:pt>
                <c:pt idx="771">
                  <c:v>27.424099999999999</c:v>
                </c:pt>
                <c:pt idx="772">
                  <c:v>27.231200000000001</c:v>
                </c:pt>
                <c:pt idx="773">
                  <c:v>27.665099999999999</c:v>
                </c:pt>
                <c:pt idx="774">
                  <c:v>27.703700000000001</c:v>
                </c:pt>
                <c:pt idx="775">
                  <c:v>27.250499999999999</c:v>
                </c:pt>
                <c:pt idx="776">
                  <c:v>26.180099999999999</c:v>
                </c:pt>
                <c:pt idx="777">
                  <c:v>25.958400000000001</c:v>
                </c:pt>
                <c:pt idx="778">
                  <c:v>25.832999999999998</c:v>
                </c:pt>
                <c:pt idx="779">
                  <c:v>25.4955</c:v>
                </c:pt>
                <c:pt idx="780">
                  <c:v>25.871600000000001</c:v>
                </c:pt>
                <c:pt idx="781">
                  <c:v>25.042300000000001</c:v>
                </c:pt>
                <c:pt idx="782">
                  <c:v>25.158000000000001</c:v>
                </c:pt>
                <c:pt idx="783">
                  <c:v>25.013400000000001</c:v>
                </c:pt>
                <c:pt idx="784">
                  <c:v>24.627700000000001</c:v>
                </c:pt>
                <c:pt idx="785">
                  <c:v>25.273700000000002</c:v>
                </c:pt>
                <c:pt idx="786">
                  <c:v>25.485900000000001</c:v>
                </c:pt>
                <c:pt idx="787">
                  <c:v>25.775099999999998</c:v>
                </c:pt>
                <c:pt idx="788">
                  <c:v>26.691199999999998</c:v>
                </c:pt>
                <c:pt idx="789">
                  <c:v>26.575500000000002</c:v>
                </c:pt>
                <c:pt idx="790">
                  <c:v>27.703700000000001</c:v>
                </c:pt>
                <c:pt idx="791">
                  <c:v>28.263000000000002</c:v>
                </c:pt>
                <c:pt idx="792">
                  <c:v>28.388300000000001</c:v>
                </c:pt>
                <c:pt idx="793">
                  <c:v>28.7837</c:v>
                </c:pt>
                <c:pt idx="794">
                  <c:v>29.207999999999998</c:v>
                </c:pt>
                <c:pt idx="795">
                  <c:v>29.034400000000002</c:v>
                </c:pt>
                <c:pt idx="796">
                  <c:v>28.5426</c:v>
                </c:pt>
                <c:pt idx="797">
                  <c:v>27.780799999999999</c:v>
                </c:pt>
                <c:pt idx="798">
                  <c:v>27.404800000000002</c:v>
                </c:pt>
                <c:pt idx="799">
                  <c:v>28.176200000000001</c:v>
                </c:pt>
                <c:pt idx="800">
                  <c:v>29.188700000000001</c:v>
                </c:pt>
                <c:pt idx="801">
                  <c:v>28.851199999999999</c:v>
                </c:pt>
                <c:pt idx="802">
                  <c:v>28.638999999999999</c:v>
                </c:pt>
                <c:pt idx="803">
                  <c:v>29.0151</c:v>
                </c:pt>
                <c:pt idx="804">
                  <c:v>27.1541</c:v>
                </c:pt>
                <c:pt idx="805">
                  <c:v>26.951599999999999</c:v>
                </c:pt>
                <c:pt idx="806">
                  <c:v>27.250499999999999</c:v>
                </c:pt>
                <c:pt idx="807">
                  <c:v>28.031600000000001</c:v>
                </c:pt>
                <c:pt idx="808">
                  <c:v>29.111499999999999</c:v>
                </c:pt>
                <c:pt idx="809">
                  <c:v>29.236899999999999</c:v>
                </c:pt>
                <c:pt idx="810">
                  <c:v>28.002199999999998</c:v>
                </c:pt>
                <c:pt idx="811">
                  <c:v>28.3536</c:v>
                </c:pt>
                <c:pt idx="812">
                  <c:v>27.562999999999999</c:v>
                </c:pt>
                <c:pt idx="813">
                  <c:v>27.065200000000001</c:v>
                </c:pt>
                <c:pt idx="814">
                  <c:v>27.133600000000001</c:v>
                </c:pt>
                <c:pt idx="815">
                  <c:v>27.865600000000001</c:v>
                </c:pt>
                <c:pt idx="816">
                  <c:v>27.953399999999998</c:v>
                </c:pt>
                <c:pt idx="817">
                  <c:v>28.1584</c:v>
                </c:pt>
                <c:pt idx="818">
                  <c:v>27.524000000000001</c:v>
                </c:pt>
                <c:pt idx="819">
                  <c:v>26.9481</c:v>
                </c:pt>
                <c:pt idx="820">
                  <c:v>25.435300000000002</c:v>
                </c:pt>
                <c:pt idx="821">
                  <c:v>24.859400000000001</c:v>
                </c:pt>
                <c:pt idx="822">
                  <c:v>24.996099999999998</c:v>
                </c:pt>
                <c:pt idx="823">
                  <c:v>24.537299999999998</c:v>
                </c:pt>
                <c:pt idx="824">
                  <c:v>24.303100000000001</c:v>
                </c:pt>
                <c:pt idx="825">
                  <c:v>24.3324</c:v>
                </c:pt>
                <c:pt idx="826">
                  <c:v>24.722799999999999</c:v>
                </c:pt>
                <c:pt idx="827">
                  <c:v>25.571899999999999</c:v>
                </c:pt>
                <c:pt idx="828">
                  <c:v>25.767099999999999</c:v>
                </c:pt>
                <c:pt idx="829">
                  <c:v>25.367000000000001</c:v>
                </c:pt>
                <c:pt idx="830">
                  <c:v>24.917999999999999</c:v>
                </c:pt>
                <c:pt idx="831">
                  <c:v>25.357199999999999</c:v>
                </c:pt>
                <c:pt idx="832">
                  <c:v>25.8062</c:v>
                </c:pt>
                <c:pt idx="833">
                  <c:v>26.567499999999999</c:v>
                </c:pt>
                <c:pt idx="834">
                  <c:v>26.303899999999999</c:v>
                </c:pt>
                <c:pt idx="835">
                  <c:v>27.3385</c:v>
                </c:pt>
                <c:pt idx="836">
                  <c:v>27.728899999999999</c:v>
                </c:pt>
                <c:pt idx="837">
                  <c:v>29.456499999999998</c:v>
                </c:pt>
                <c:pt idx="838">
                  <c:v>29.095400000000001</c:v>
                </c:pt>
                <c:pt idx="839">
                  <c:v>28.460999999999999</c:v>
                </c:pt>
                <c:pt idx="840">
                  <c:v>27.777699999999999</c:v>
                </c:pt>
                <c:pt idx="841">
                  <c:v>27.4557</c:v>
                </c:pt>
                <c:pt idx="842">
                  <c:v>28.334099999999999</c:v>
                </c:pt>
                <c:pt idx="843">
                  <c:v>28.656199999999998</c:v>
                </c:pt>
                <c:pt idx="844">
                  <c:v>28.480499999999999</c:v>
                </c:pt>
                <c:pt idx="845">
                  <c:v>28.587800000000001</c:v>
                </c:pt>
                <c:pt idx="846">
                  <c:v>30.764399999999998</c:v>
                </c:pt>
                <c:pt idx="847">
                  <c:v>31.320699999999999</c:v>
                </c:pt>
                <c:pt idx="848">
                  <c:v>31.886800000000001</c:v>
                </c:pt>
                <c:pt idx="849">
                  <c:v>32.101500000000001</c:v>
                </c:pt>
                <c:pt idx="850">
                  <c:v>32.3065</c:v>
                </c:pt>
                <c:pt idx="851">
                  <c:v>32.042999999999999</c:v>
                </c:pt>
                <c:pt idx="852">
                  <c:v>32.023499999999999</c:v>
                </c:pt>
                <c:pt idx="853">
                  <c:v>31.740400000000001</c:v>
                </c:pt>
                <c:pt idx="854">
                  <c:v>31.5745</c:v>
                </c:pt>
                <c:pt idx="855">
                  <c:v>31.252400000000002</c:v>
                </c:pt>
                <c:pt idx="856">
                  <c:v>31.3598</c:v>
                </c:pt>
                <c:pt idx="857">
                  <c:v>31.125499999999999</c:v>
                </c:pt>
                <c:pt idx="858">
                  <c:v>31.369499999999999</c:v>
                </c:pt>
                <c:pt idx="859">
                  <c:v>31.067</c:v>
                </c:pt>
                <c:pt idx="860">
                  <c:v>30.403300000000002</c:v>
                </c:pt>
                <c:pt idx="861">
                  <c:v>30.120200000000001</c:v>
                </c:pt>
                <c:pt idx="862">
                  <c:v>29.573599999999999</c:v>
                </c:pt>
                <c:pt idx="863">
                  <c:v>28.949000000000002</c:v>
                </c:pt>
                <c:pt idx="864">
                  <c:v>28.1877</c:v>
                </c:pt>
                <c:pt idx="865">
                  <c:v>28.3536</c:v>
                </c:pt>
                <c:pt idx="866">
                  <c:v>29.144200000000001</c:v>
                </c:pt>
                <c:pt idx="867">
                  <c:v>30.3154</c:v>
                </c:pt>
                <c:pt idx="868">
                  <c:v>29.573599999999999</c:v>
                </c:pt>
                <c:pt idx="869">
                  <c:v>29.0563</c:v>
                </c:pt>
                <c:pt idx="870">
                  <c:v>29.915199999999999</c:v>
                </c:pt>
                <c:pt idx="871">
                  <c:v>30.616</c:v>
                </c:pt>
                <c:pt idx="872">
                  <c:v>30.370999999999999</c:v>
                </c:pt>
                <c:pt idx="873">
                  <c:v>30.1553</c:v>
                </c:pt>
                <c:pt idx="874">
                  <c:v>29.498699999999999</c:v>
                </c:pt>
                <c:pt idx="875">
                  <c:v>29.371300000000002</c:v>
                </c:pt>
                <c:pt idx="876">
                  <c:v>28.2835</c:v>
                </c:pt>
                <c:pt idx="877">
                  <c:v>28.371700000000001</c:v>
                </c:pt>
                <c:pt idx="878">
                  <c:v>29.204699999999999</c:v>
                </c:pt>
                <c:pt idx="879">
                  <c:v>28.636299999999999</c:v>
                </c:pt>
                <c:pt idx="880">
                  <c:v>28.293299999999999</c:v>
                </c:pt>
                <c:pt idx="881">
                  <c:v>29.0871</c:v>
                </c:pt>
                <c:pt idx="882">
                  <c:v>29.332100000000001</c:v>
                </c:pt>
                <c:pt idx="883">
                  <c:v>29.6751</c:v>
                </c:pt>
                <c:pt idx="884">
                  <c:v>28.920500000000001</c:v>
                </c:pt>
                <c:pt idx="885">
                  <c:v>28.4207</c:v>
                </c:pt>
                <c:pt idx="886">
                  <c:v>26.852699999999999</c:v>
                </c:pt>
                <c:pt idx="887">
                  <c:v>28.4207</c:v>
                </c:pt>
                <c:pt idx="888">
                  <c:v>29.390899999999998</c:v>
                </c:pt>
                <c:pt idx="889">
                  <c:v>30.812000000000001</c:v>
                </c:pt>
                <c:pt idx="890">
                  <c:v>30.508199999999999</c:v>
                </c:pt>
                <c:pt idx="891">
                  <c:v>30.6846</c:v>
                </c:pt>
                <c:pt idx="892">
                  <c:v>29.263500000000001</c:v>
                </c:pt>
                <c:pt idx="893">
                  <c:v>30.3416</c:v>
                </c:pt>
                <c:pt idx="894">
                  <c:v>30.655200000000001</c:v>
                </c:pt>
                <c:pt idx="895">
                  <c:v>31.1844</c:v>
                </c:pt>
                <c:pt idx="896">
                  <c:v>30.713999999999999</c:v>
                </c:pt>
                <c:pt idx="897">
                  <c:v>32.409399999999998</c:v>
                </c:pt>
                <c:pt idx="898">
                  <c:v>33.232599999999998</c:v>
                </c:pt>
                <c:pt idx="899">
                  <c:v>34.869300000000003</c:v>
                </c:pt>
                <c:pt idx="900">
                  <c:v>35.104500000000002</c:v>
                </c:pt>
                <c:pt idx="901">
                  <c:v>35.643500000000003</c:v>
                </c:pt>
                <c:pt idx="902">
                  <c:v>34.300800000000002</c:v>
                </c:pt>
                <c:pt idx="903">
                  <c:v>32.242800000000003</c:v>
                </c:pt>
                <c:pt idx="904">
                  <c:v>32.056600000000003</c:v>
                </c:pt>
                <c:pt idx="905">
                  <c:v>32.340800000000002</c:v>
                </c:pt>
                <c:pt idx="906">
                  <c:v>32.673999999999999</c:v>
                </c:pt>
                <c:pt idx="907">
                  <c:v>33.418799999999997</c:v>
                </c:pt>
                <c:pt idx="908">
                  <c:v>32.8994</c:v>
                </c:pt>
                <c:pt idx="909">
                  <c:v>32.252600000000001</c:v>
                </c:pt>
                <c:pt idx="910">
                  <c:v>32.771999999999998</c:v>
                </c:pt>
                <c:pt idx="911">
                  <c:v>32.948399999999999</c:v>
                </c:pt>
                <c:pt idx="912">
                  <c:v>31.860600000000002</c:v>
                </c:pt>
                <c:pt idx="913">
                  <c:v>31.331399999999999</c:v>
                </c:pt>
                <c:pt idx="914">
                  <c:v>31.213799999999999</c:v>
                </c:pt>
                <c:pt idx="915">
                  <c:v>32.085999999999999</c:v>
                </c:pt>
                <c:pt idx="916">
                  <c:v>32.634799999999998</c:v>
                </c:pt>
                <c:pt idx="917">
                  <c:v>33.301200000000001</c:v>
                </c:pt>
                <c:pt idx="918">
                  <c:v>33.193399999999997</c:v>
                </c:pt>
                <c:pt idx="919">
                  <c:v>32.4878</c:v>
                </c:pt>
                <c:pt idx="920">
                  <c:v>33.683399999999999</c:v>
                </c:pt>
                <c:pt idx="921">
                  <c:v>33.8108</c:v>
                </c:pt>
                <c:pt idx="922">
                  <c:v>33.771599999999999</c:v>
                </c:pt>
                <c:pt idx="923">
                  <c:v>32.703400000000002</c:v>
                </c:pt>
                <c:pt idx="924">
                  <c:v>33.340400000000002</c:v>
                </c:pt>
                <c:pt idx="925">
                  <c:v>32.958199999999998</c:v>
                </c:pt>
                <c:pt idx="926">
                  <c:v>33.418799999999997</c:v>
                </c:pt>
                <c:pt idx="927">
                  <c:v>33.6736</c:v>
                </c:pt>
                <c:pt idx="928">
                  <c:v>33.8598</c:v>
                </c:pt>
                <c:pt idx="929">
                  <c:v>36.094299999999997</c:v>
                </c:pt>
                <c:pt idx="930">
                  <c:v>35.055500000000002</c:v>
                </c:pt>
                <c:pt idx="931">
                  <c:v>35.084899999999998</c:v>
                </c:pt>
                <c:pt idx="932">
                  <c:v>33.703000000000003</c:v>
                </c:pt>
                <c:pt idx="933">
                  <c:v>34.173400000000001</c:v>
                </c:pt>
                <c:pt idx="934">
                  <c:v>34.561900000000001</c:v>
                </c:pt>
                <c:pt idx="935">
                  <c:v>34.650500000000001</c:v>
                </c:pt>
                <c:pt idx="936">
                  <c:v>34.443899999999999</c:v>
                </c:pt>
                <c:pt idx="937">
                  <c:v>33.716099999999997</c:v>
                </c:pt>
                <c:pt idx="938">
                  <c:v>34.109499999999997</c:v>
                </c:pt>
                <c:pt idx="939">
                  <c:v>34.316099999999999</c:v>
                </c:pt>
                <c:pt idx="940">
                  <c:v>35.0931</c:v>
                </c:pt>
                <c:pt idx="941">
                  <c:v>34.198</c:v>
                </c:pt>
                <c:pt idx="942">
                  <c:v>32.978400000000001</c:v>
                </c:pt>
                <c:pt idx="943">
                  <c:v>32.0441</c:v>
                </c:pt>
                <c:pt idx="944">
                  <c:v>32.211300000000001</c:v>
                </c:pt>
                <c:pt idx="945">
                  <c:v>32.594900000000003</c:v>
                </c:pt>
                <c:pt idx="946">
                  <c:v>32.348999999999997</c:v>
                </c:pt>
                <c:pt idx="947">
                  <c:v>33.420999999999999</c:v>
                </c:pt>
                <c:pt idx="948">
                  <c:v>32.053899999999999</c:v>
                </c:pt>
                <c:pt idx="949">
                  <c:v>32.703000000000003</c:v>
                </c:pt>
                <c:pt idx="950">
                  <c:v>33.067</c:v>
                </c:pt>
                <c:pt idx="951">
                  <c:v>33.745600000000003</c:v>
                </c:pt>
                <c:pt idx="952">
                  <c:v>33.962000000000003</c:v>
                </c:pt>
                <c:pt idx="953">
                  <c:v>34.561900000000001</c:v>
                </c:pt>
                <c:pt idx="954">
                  <c:v>36.007800000000003</c:v>
                </c:pt>
                <c:pt idx="955">
                  <c:v>36.106099999999998</c:v>
                </c:pt>
                <c:pt idx="956">
                  <c:v>36.371699999999997</c:v>
                </c:pt>
                <c:pt idx="957">
                  <c:v>37.551900000000003</c:v>
                </c:pt>
                <c:pt idx="958">
                  <c:v>37.384700000000002</c:v>
                </c:pt>
                <c:pt idx="959">
                  <c:v>37.955199999999998</c:v>
                </c:pt>
                <c:pt idx="960">
                  <c:v>38.220799999999997</c:v>
                </c:pt>
                <c:pt idx="961">
                  <c:v>38.0732</c:v>
                </c:pt>
                <c:pt idx="962">
                  <c:v>38.033900000000003</c:v>
                </c:pt>
                <c:pt idx="963">
                  <c:v>37.256900000000002</c:v>
                </c:pt>
                <c:pt idx="964">
                  <c:v>37.365099999999998</c:v>
                </c:pt>
                <c:pt idx="965">
                  <c:v>35.742199999999997</c:v>
                </c:pt>
                <c:pt idx="966">
                  <c:v>34.119300000000003</c:v>
                </c:pt>
                <c:pt idx="967">
                  <c:v>34.08</c:v>
                </c:pt>
                <c:pt idx="968">
                  <c:v>33.617699999999999</c:v>
                </c:pt>
                <c:pt idx="969">
                  <c:v>33.725900000000003</c:v>
                </c:pt>
                <c:pt idx="970">
                  <c:v>33.273499999999999</c:v>
                </c:pt>
                <c:pt idx="971">
                  <c:v>34.040700000000001</c:v>
                </c:pt>
                <c:pt idx="972">
                  <c:v>34.601300000000002</c:v>
                </c:pt>
                <c:pt idx="973">
                  <c:v>34.965200000000003</c:v>
                </c:pt>
                <c:pt idx="974">
                  <c:v>34.8767</c:v>
                </c:pt>
                <c:pt idx="975">
                  <c:v>35.102899999999998</c:v>
                </c:pt>
                <c:pt idx="976">
                  <c:v>35.338999999999999</c:v>
                </c:pt>
                <c:pt idx="977">
                  <c:v>35.299599999999998</c:v>
                </c:pt>
                <c:pt idx="978">
                  <c:v>35.594700000000003</c:v>
                </c:pt>
                <c:pt idx="979">
                  <c:v>35.466799999999999</c:v>
                </c:pt>
                <c:pt idx="980">
                  <c:v>35.8307</c:v>
                </c:pt>
                <c:pt idx="981">
                  <c:v>36.273299999999999</c:v>
                </c:pt>
                <c:pt idx="982">
                  <c:v>36.234000000000002</c:v>
                </c:pt>
                <c:pt idx="983">
                  <c:v>35.378300000000003</c:v>
                </c:pt>
                <c:pt idx="984">
                  <c:v>35.958599999999997</c:v>
                </c:pt>
                <c:pt idx="985">
                  <c:v>35.466799999999999</c:v>
                </c:pt>
                <c:pt idx="986">
                  <c:v>35.053699999999999</c:v>
                </c:pt>
                <c:pt idx="987">
                  <c:v>35.083199999999998</c:v>
                </c:pt>
                <c:pt idx="988">
                  <c:v>34.345599999999997</c:v>
                </c:pt>
                <c:pt idx="989">
                  <c:v>33.293199999999999</c:v>
                </c:pt>
                <c:pt idx="990">
                  <c:v>34.021000000000001</c:v>
                </c:pt>
                <c:pt idx="991">
                  <c:v>32.29</c:v>
                </c:pt>
                <c:pt idx="992">
                  <c:v>31.984999999999999</c:v>
                </c:pt>
                <c:pt idx="993">
                  <c:v>34.955399999999997</c:v>
                </c:pt>
                <c:pt idx="994">
                  <c:v>35.102899999999998</c:v>
                </c:pt>
                <c:pt idx="995">
                  <c:v>35.8996</c:v>
                </c:pt>
                <c:pt idx="996">
                  <c:v>36.676600000000001</c:v>
                </c:pt>
                <c:pt idx="997">
                  <c:v>37.079799999999999</c:v>
                </c:pt>
                <c:pt idx="998">
                  <c:v>37.512599999999999</c:v>
                </c:pt>
                <c:pt idx="999">
                  <c:v>37.448500000000003</c:v>
                </c:pt>
                <c:pt idx="1000">
                  <c:v>38.257599999999996</c:v>
                </c:pt>
                <c:pt idx="1001">
                  <c:v>37.418900000000001</c:v>
                </c:pt>
                <c:pt idx="1002">
                  <c:v>37.300400000000003</c:v>
                </c:pt>
                <c:pt idx="1003">
                  <c:v>38.346400000000003</c:v>
                </c:pt>
                <c:pt idx="1004">
                  <c:v>37.724800000000002</c:v>
                </c:pt>
                <c:pt idx="1005">
                  <c:v>38.889200000000002</c:v>
                </c:pt>
                <c:pt idx="1006">
                  <c:v>40.073300000000003</c:v>
                </c:pt>
                <c:pt idx="1007">
                  <c:v>42.777099999999997</c:v>
                </c:pt>
                <c:pt idx="1008">
                  <c:v>43.231000000000002</c:v>
                </c:pt>
                <c:pt idx="1009">
                  <c:v>44.148699999999998</c:v>
                </c:pt>
                <c:pt idx="1010">
                  <c:v>43.063299999999998</c:v>
                </c:pt>
                <c:pt idx="1011">
                  <c:v>43.0929</c:v>
                </c:pt>
                <c:pt idx="1012">
                  <c:v>43.378999999999998</c:v>
                </c:pt>
                <c:pt idx="1013">
                  <c:v>43.497399999999999</c:v>
                </c:pt>
                <c:pt idx="1014">
                  <c:v>43.645499999999998</c:v>
                </c:pt>
                <c:pt idx="1015">
                  <c:v>44.3461</c:v>
                </c:pt>
                <c:pt idx="1016">
                  <c:v>44.109299999999998</c:v>
                </c:pt>
                <c:pt idx="1017">
                  <c:v>43.161900000000003</c:v>
                </c:pt>
                <c:pt idx="1018">
                  <c:v>41.790300000000002</c:v>
                </c:pt>
                <c:pt idx="1019">
                  <c:v>41.366</c:v>
                </c:pt>
                <c:pt idx="1020">
                  <c:v>40.724600000000002</c:v>
                </c:pt>
                <c:pt idx="1021">
                  <c:v>41.593000000000004</c:v>
                </c:pt>
                <c:pt idx="1022">
                  <c:v>42.1357</c:v>
                </c:pt>
                <c:pt idx="1023">
                  <c:v>43.9514</c:v>
                </c:pt>
                <c:pt idx="1024">
                  <c:v>43.457999999999998</c:v>
                </c:pt>
                <c:pt idx="1025">
                  <c:v>43.981000000000002</c:v>
                </c:pt>
                <c:pt idx="1026">
                  <c:v>44.582900000000002</c:v>
                </c:pt>
                <c:pt idx="1027">
                  <c:v>45.55</c:v>
                </c:pt>
                <c:pt idx="1028">
                  <c:v>45.086199999999998</c:v>
                </c:pt>
                <c:pt idx="1029">
                  <c:v>46.043300000000002</c:v>
                </c:pt>
                <c:pt idx="1030">
                  <c:v>45.155200000000001</c:v>
                </c:pt>
                <c:pt idx="1031">
                  <c:v>46.457799999999999</c:v>
                </c:pt>
                <c:pt idx="1032">
                  <c:v>47.365600000000001</c:v>
                </c:pt>
                <c:pt idx="1033">
                  <c:v>49.832599999999999</c:v>
                </c:pt>
                <c:pt idx="1034">
                  <c:v>50.089199999999998</c:v>
                </c:pt>
                <c:pt idx="1035">
                  <c:v>49.7241</c:v>
                </c:pt>
                <c:pt idx="1036">
                  <c:v>49.585900000000002</c:v>
                </c:pt>
                <c:pt idx="1037">
                  <c:v>47.168300000000002</c:v>
                </c:pt>
                <c:pt idx="1038">
                  <c:v>46.428199999999997</c:v>
                </c:pt>
                <c:pt idx="1039">
                  <c:v>46.250599999999999</c:v>
                </c:pt>
                <c:pt idx="1040">
                  <c:v>46.270299999999999</c:v>
                </c:pt>
                <c:pt idx="1041">
                  <c:v>47.809699999999999</c:v>
                </c:pt>
                <c:pt idx="1042">
                  <c:v>47.414999999999999</c:v>
                </c:pt>
                <c:pt idx="1043">
                  <c:v>46.842599999999997</c:v>
                </c:pt>
                <c:pt idx="1044">
                  <c:v>47.010399999999997</c:v>
                </c:pt>
                <c:pt idx="1045">
                  <c:v>46.497300000000003</c:v>
                </c:pt>
                <c:pt idx="1046">
                  <c:v>46.438099999999999</c:v>
                </c:pt>
                <c:pt idx="1047">
                  <c:v>45.451300000000003</c:v>
                </c:pt>
                <c:pt idx="1048">
                  <c:v>46.122300000000003</c:v>
                </c:pt>
                <c:pt idx="1049">
                  <c:v>47.5137</c:v>
                </c:pt>
                <c:pt idx="1050">
                  <c:v>47.582700000000003</c:v>
                </c:pt>
                <c:pt idx="1051">
                  <c:v>48.243899999999996</c:v>
                </c:pt>
                <c:pt idx="1052">
                  <c:v>48.441200000000002</c:v>
                </c:pt>
                <c:pt idx="1053">
                  <c:v>48.895200000000003</c:v>
                </c:pt>
                <c:pt idx="1054">
                  <c:v>43.073099999999997</c:v>
                </c:pt>
                <c:pt idx="1055">
                  <c:v>43.260599999999997</c:v>
                </c:pt>
                <c:pt idx="1056">
                  <c:v>42.352800000000002</c:v>
                </c:pt>
                <c:pt idx="1057">
                  <c:v>42.5107</c:v>
                </c:pt>
                <c:pt idx="1058">
                  <c:v>42.786999999999999</c:v>
                </c:pt>
                <c:pt idx="1059">
                  <c:v>42.036999999999999</c:v>
                </c:pt>
                <c:pt idx="1060">
                  <c:v>42.204799999999999</c:v>
                </c:pt>
                <c:pt idx="1061">
                  <c:v>42.2988</c:v>
                </c:pt>
                <c:pt idx="1062">
                  <c:v>42.3384</c:v>
                </c:pt>
                <c:pt idx="1063">
                  <c:v>42.061300000000003</c:v>
                </c:pt>
                <c:pt idx="1064">
                  <c:v>42.862900000000003</c:v>
                </c:pt>
                <c:pt idx="1065">
                  <c:v>43.575499999999998</c:v>
                </c:pt>
                <c:pt idx="1066">
                  <c:v>42.714399999999998</c:v>
                </c:pt>
                <c:pt idx="1067">
                  <c:v>43.733800000000002</c:v>
                </c:pt>
                <c:pt idx="1068">
                  <c:v>43.595300000000002</c:v>
                </c:pt>
                <c:pt idx="1069">
                  <c:v>43.0608</c:v>
                </c:pt>
                <c:pt idx="1070">
                  <c:v>44.060400000000001</c:v>
                </c:pt>
                <c:pt idx="1071">
                  <c:v>43.0212</c:v>
                </c:pt>
                <c:pt idx="1072">
                  <c:v>42.536299999999997</c:v>
                </c:pt>
                <c:pt idx="1073">
                  <c:v>42.546199999999999</c:v>
                </c:pt>
                <c:pt idx="1074">
                  <c:v>42.546199999999999</c:v>
                </c:pt>
                <c:pt idx="1075">
                  <c:v>42.288899999999998</c:v>
                </c:pt>
                <c:pt idx="1076">
                  <c:v>41.5565</c:v>
                </c:pt>
                <c:pt idx="1077">
                  <c:v>42.605600000000003</c:v>
                </c:pt>
                <c:pt idx="1078">
                  <c:v>43.367600000000003</c:v>
                </c:pt>
                <c:pt idx="1079">
                  <c:v>45.139099999999999</c:v>
                </c:pt>
                <c:pt idx="1080">
                  <c:v>42.714399999999998</c:v>
                </c:pt>
                <c:pt idx="1081">
                  <c:v>44.0505</c:v>
                </c:pt>
                <c:pt idx="1082">
                  <c:v>45.6736</c:v>
                </c:pt>
                <c:pt idx="1083">
                  <c:v>43.5458</c:v>
                </c:pt>
                <c:pt idx="1084">
                  <c:v>44.396900000000002</c:v>
                </c:pt>
                <c:pt idx="1085">
                  <c:v>44.773000000000003</c:v>
                </c:pt>
                <c:pt idx="1086">
                  <c:v>42.783700000000003</c:v>
                </c:pt>
                <c:pt idx="1087">
                  <c:v>42.308700000000002</c:v>
                </c:pt>
                <c:pt idx="1088">
                  <c:v>42.199800000000003</c:v>
                </c:pt>
                <c:pt idx="1089">
                  <c:v>42.269100000000002</c:v>
                </c:pt>
                <c:pt idx="1090">
                  <c:v>41.615900000000003</c:v>
                </c:pt>
                <c:pt idx="1091">
                  <c:v>41.764400000000002</c:v>
                </c:pt>
                <c:pt idx="1092">
                  <c:v>41.982100000000003</c:v>
                </c:pt>
                <c:pt idx="1093">
                  <c:v>42.130499999999998</c:v>
                </c:pt>
                <c:pt idx="1094">
                  <c:v>41.398200000000003</c:v>
                </c:pt>
                <c:pt idx="1095">
                  <c:v>41.5565</c:v>
                </c:pt>
                <c:pt idx="1096">
                  <c:v>43.318100000000001</c:v>
                </c:pt>
                <c:pt idx="1097">
                  <c:v>43.713999999999999</c:v>
                </c:pt>
                <c:pt idx="1098">
                  <c:v>44.060400000000001</c:v>
                </c:pt>
                <c:pt idx="1099">
                  <c:v>43.486400000000003</c:v>
                </c:pt>
                <c:pt idx="1100">
                  <c:v>39.913699999999999</c:v>
                </c:pt>
                <c:pt idx="1101">
                  <c:v>39.319899999999997</c:v>
                </c:pt>
                <c:pt idx="1102">
                  <c:v>38.310400000000001</c:v>
                </c:pt>
                <c:pt idx="1103">
                  <c:v>37.587899999999998</c:v>
                </c:pt>
                <c:pt idx="1104">
                  <c:v>37.9343</c:v>
                </c:pt>
                <c:pt idx="1105">
                  <c:v>36.816000000000003</c:v>
                </c:pt>
                <c:pt idx="1106">
                  <c:v>37.241500000000002</c:v>
                </c:pt>
                <c:pt idx="1107">
                  <c:v>35.321599999999997</c:v>
                </c:pt>
                <c:pt idx="1108">
                  <c:v>35.935200000000002</c:v>
                </c:pt>
                <c:pt idx="1109">
                  <c:v>35.8857</c:v>
                </c:pt>
                <c:pt idx="1110">
                  <c:v>35.311700000000002</c:v>
                </c:pt>
                <c:pt idx="1111">
                  <c:v>34.6783</c:v>
                </c:pt>
                <c:pt idx="1112">
                  <c:v>33.846899999999998</c:v>
                </c:pt>
                <c:pt idx="1113">
                  <c:v>34.0548</c:v>
                </c:pt>
                <c:pt idx="1114">
                  <c:v>33.926099999999998</c:v>
                </c:pt>
                <c:pt idx="1115">
                  <c:v>34.143799999999999</c:v>
                </c:pt>
                <c:pt idx="1116">
                  <c:v>34.747500000000002</c:v>
                </c:pt>
                <c:pt idx="1117">
                  <c:v>31.550899999999999</c:v>
                </c:pt>
                <c:pt idx="1118">
                  <c:v>31.036300000000001</c:v>
                </c:pt>
                <c:pt idx="1119">
                  <c:v>30.1554</c:v>
                </c:pt>
                <c:pt idx="1120">
                  <c:v>30.0565</c:v>
                </c:pt>
                <c:pt idx="1121">
                  <c:v>30.195</c:v>
                </c:pt>
                <c:pt idx="1122">
                  <c:v>30.581</c:v>
                </c:pt>
                <c:pt idx="1123">
                  <c:v>30.774799999999999</c:v>
                </c:pt>
                <c:pt idx="1124">
                  <c:v>30.486599999999999</c:v>
                </c:pt>
                <c:pt idx="1125">
                  <c:v>29.8109</c:v>
                </c:pt>
                <c:pt idx="1126">
                  <c:v>29.900300000000001</c:v>
                </c:pt>
                <c:pt idx="1127">
                  <c:v>29.661799999999999</c:v>
                </c:pt>
                <c:pt idx="1128">
                  <c:v>30.317699999999999</c:v>
                </c:pt>
                <c:pt idx="1129">
                  <c:v>30.854299999999999</c:v>
                </c:pt>
                <c:pt idx="1130">
                  <c:v>31.072900000000001</c:v>
                </c:pt>
                <c:pt idx="1131">
                  <c:v>31.828099999999999</c:v>
                </c:pt>
                <c:pt idx="1132">
                  <c:v>31.6294</c:v>
                </c:pt>
                <c:pt idx="1133">
                  <c:v>31.8977</c:v>
                </c:pt>
                <c:pt idx="1134">
                  <c:v>31.539899999999999</c:v>
                </c:pt>
                <c:pt idx="1135">
                  <c:v>31.221900000000002</c:v>
                </c:pt>
                <c:pt idx="1136">
                  <c:v>29.8904</c:v>
                </c:pt>
                <c:pt idx="1137">
                  <c:v>30.526399999999999</c:v>
                </c:pt>
                <c:pt idx="1138">
                  <c:v>30.8642</c:v>
                </c:pt>
                <c:pt idx="1139">
                  <c:v>29.940100000000001</c:v>
                </c:pt>
                <c:pt idx="1140">
                  <c:v>29.999700000000001</c:v>
                </c:pt>
                <c:pt idx="1141">
                  <c:v>30.6555</c:v>
                </c:pt>
                <c:pt idx="1142">
                  <c:v>30.0991</c:v>
                </c:pt>
                <c:pt idx="1143">
                  <c:v>29.840699999999998</c:v>
                </c:pt>
                <c:pt idx="1144">
                  <c:v>30.585999999999999</c:v>
                </c:pt>
                <c:pt idx="1145">
                  <c:v>30.228200000000001</c:v>
                </c:pt>
                <c:pt idx="1146">
                  <c:v>30.546199999999999</c:v>
                </c:pt>
                <c:pt idx="1147">
                  <c:v>30.715199999999999</c:v>
                </c:pt>
                <c:pt idx="1148">
                  <c:v>30.725100000000001</c:v>
                </c:pt>
                <c:pt idx="1149">
                  <c:v>30.566099999999999</c:v>
                </c:pt>
                <c:pt idx="1150">
                  <c:v>30.268000000000001</c:v>
                </c:pt>
                <c:pt idx="1151">
                  <c:v>30.258099999999999</c:v>
                </c:pt>
                <c:pt idx="1152">
                  <c:v>30.784700000000001</c:v>
                </c:pt>
                <c:pt idx="1153">
                  <c:v>30.436900000000001</c:v>
                </c:pt>
                <c:pt idx="1154">
                  <c:v>30.427</c:v>
                </c:pt>
                <c:pt idx="1155">
                  <c:v>30.893999999999998</c:v>
                </c:pt>
                <c:pt idx="1156">
                  <c:v>30.377300000000002</c:v>
                </c:pt>
                <c:pt idx="1157">
                  <c:v>30.546199999999999</c:v>
                </c:pt>
                <c:pt idx="1158">
                  <c:v>30.3475</c:v>
                </c:pt>
                <c:pt idx="1159">
                  <c:v>30.397200000000002</c:v>
                </c:pt>
                <c:pt idx="1160">
                  <c:v>30.774799999999999</c:v>
                </c:pt>
                <c:pt idx="1161">
                  <c:v>30.645600000000002</c:v>
                </c:pt>
                <c:pt idx="1162">
                  <c:v>30.874099999999999</c:v>
                </c:pt>
                <c:pt idx="1163">
                  <c:v>31.033100000000001</c:v>
                </c:pt>
                <c:pt idx="1164">
                  <c:v>31.818200000000001</c:v>
                </c:pt>
                <c:pt idx="1165">
                  <c:v>33.775700000000001</c:v>
                </c:pt>
                <c:pt idx="1166">
                  <c:v>34.372</c:v>
                </c:pt>
                <c:pt idx="1167">
                  <c:v>34.650199999999998</c:v>
                </c:pt>
                <c:pt idx="1168">
                  <c:v>33.288800000000002</c:v>
                </c:pt>
                <c:pt idx="1169">
                  <c:v>34.272599999999997</c:v>
                </c:pt>
                <c:pt idx="1170">
                  <c:v>34.242800000000003</c:v>
                </c:pt>
                <c:pt idx="1171">
                  <c:v>34.1235</c:v>
                </c:pt>
                <c:pt idx="1172">
                  <c:v>34.242800000000003</c:v>
                </c:pt>
                <c:pt idx="1173">
                  <c:v>34.650199999999998</c:v>
                </c:pt>
                <c:pt idx="1174">
                  <c:v>32.772100000000002</c:v>
                </c:pt>
                <c:pt idx="1175">
                  <c:v>33.159599999999998</c:v>
                </c:pt>
                <c:pt idx="1176">
                  <c:v>32.7423</c:v>
                </c:pt>
                <c:pt idx="1177">
                  <c:v>31.5002</c:v>
                </c:pt>
                <c:pt idx="1178">
                  <c:v>30.904</c:v>
                </c:pt>
                <c:pt idx="1179">
                  <c:v>31.1524</c:v>
                </c:pt>
                <c:pt idx="1180">
                  <c:v>30.6357</c:v>
                </c:pt>
                <c:pt idx="1181">
                  <c:v>29.940100000000001</c:v>
                </c:pt>
                <c:pt idx="1182">
                  <c:v>30.546199999999999</c:v>
                </c:pt>
                <c:pt idx="1183">
                  <c:v>28.866900000000001</c:v>
                </c:pt>
                <c:pt idx="1184">
                  <c:v>21.3446</c:v>
                </c:pt>
                <c:pt idx="1185">
                  <c:v>19.9832</c:v>
                </c:pt>
                <c:pt idx="1186">
                  <c:v>19.704999999999998</c:v>
                </c:pt>
                <c:pt idx="1187">
                  <c:v>18.989999999999998</c:v>
                </c:pt>
                <c:pt idx="1188">
                  <c:v>20.49</c:v>
                </c:pt>
                <c:pt idx="1189">
                  <c:v>19.71</c:v>
                </c:pt>
                <c:pt idx="1190">
                  <c:v>19.36</c:v>
                </c:pt>
                <c:pt idx="1191">
                  <c:v>20.47</c:v>
                </c:pt>
                <c:pt idx="1192">
                  <c:v>19.920000000000002</c:v>
                </c:pt>
                <c:pt idx="1193">
                  <c:v>20.69</c:v>
                </c:pt>
                <c:pt idx="1194">
                  <c:v>20.87</c:v>
                </c:pt>
                <c:pt idx="1195">
                  <c:v>21.52</c:v>
                </c:pt>
                <c:pt idx="1196">
                  <c:v>20.99</c:v>
                </c:pt>
                <c:pt idx="1197">
                  <c:v>21.41</c:v>
                </c:pt>
                <c:pt idx="1198">
                  <c:v>20.100000000000001</c:v>
                </c:pt>
                <c:pt idx="1199">
                  <c:v>20.54</c:v>
                </c:pt>
                <c:pt idx="1200">
                  <c:v>20.13</c:v>
                </c:pt>
                <c:pt idx="1201">
                  <c:v>20.07</c:v>
                </c:pt>
                <c:pt idx="1202">
                  <c:v>19.61</c:v>
                </c:pt>
                <c:pt idx="1203">
                  <c:v>20.13</c:v>
                </c:pt>
                <c:pt idx="1204">
                  <c:v>22.04</c:v>
                </c:pt>
                <c:pt idx="1205">
                  <c:v>20.100000000000001</c:v>
                </c:pt>
                <c:pt idx="1206">
                  <c:v>19.43</c:v>
                </c:pt>
                <c:pt idx="1207">
                  <c:v>19.399999999999999</c:v>
                </c:pt>
                <c:pt idx="1208">
                  <c:v>18.89</c:v>
                </c:pt>
                <c:pt idx="1209">
                  <c:v>19.07</c:v>
                </c:pt>
                <c:pt idx="1210">
                  <c:v>18.98</c:v>
                </c:pt>
                <c:pt idx="1211">
                  <c:v>19.64</c:v>
                </c:pt>
                <c:pt idx="1212">
                  <c:v>19.36</c:v>
                </c:pt>
                <c:pt idx="1213">
                  <c:v>19.66</c:v>
                </c:pt>
                <c:pt idx="1214">
                  <c:v>20.91</c:v>
                </c:pt>
                <c:pt idx="1215">
                  <c:v>21.47</c:v>
                </c:pt>
                <c:pt idx="1216">
                  <c:v>20.77</c:v>
                </c:pt>
                <c:pt idx="1217">
                  <c:v>21.14</c:v>
                </c:pt>
                <c:pt idx="1218">
                  <c:v>21.84</c:v>
                </c:pt>
                <c:pt idx="1219">
                  <c:v>22.56</c:v>
                </c:pt>
                <c:pt idx="1220">
                  <c:v>22.81</c:v>
                </c:pt>
                <c:pt idx="1221">
                  <c:v>23.54</c:v>
                </c:pt>
                <c:pt idx="1222">
                  <c:v>23.92</c:v>
                </c:pt>
                <c:pt idx="1223">
                  <c:v>23.91</c:v>
                </c:pt>
                <c:pt idx="1224">
                  <c:v>23.46</c:v>
                </c:pt>
                <c:pt idx="1225">
                  <c:v>22.69</c:v>
                </c:pt>
                <c:pt idx="1226">
                  <c:v>22.39</c:v>
                </c:pt>
                <c:pt idx="1227">
                  <c:v>22.26</c:v>
                </c:pt>
                <c:pt idx="1228">
                  <c:v>22.59</c:v>
                </c:pt>
                <c:pt idx="1229">
                  <c:v>22.38</c:v>
                </c:pt>
                <c:pt idx="1230">
                  <c:v>23.32</c:v>
                </c:pt>
                <c:pt idx="1231">
                  <c:v>23.46</c:v>
                </c:pt>
                <c:pt idx="1232">
                  <c:v>23.22</c:v>
                </c:pt>
                <c:pt idx="1233">
                  <c:v>23.56</c:v>
                </c:pt>
                <c:pt idx="1234">
                  <c:v>23.44</c:v>
                </c:pt>
                <c:pt idx="1235">
                  <c:v>22.66</c:v>
                </c:pt>
                <c:pt idx="1236">
                  <c:v>22.31</c:v>
                </c:pt>
                <c:pt idx="1237">
                  <c:v>22.44</c:v>
                </c:pt>
                <c:pt idx="1238">
                  <c:v>22.77</c:v>
                </c:pt>
                <c:pt idx="1239">
                  <c:v>22.84</c:v>
                </c:pt>
                <c:pt idx="1240">
                  <c:v>22.4</c:v>
                </c:pt>
                <c:pt idx="1241">
                  <c:v>21.98</c:v>
                </c:pt>
                <c:pt idx="1242">
                  <c:v>22.34</c:v>
                </c:pt>
                <c:pt idx="1243">
                  <c:v>22.68</c:v>
                </c:pt>
                <c:pt idx="1244">
                  <c:v>22.92</c:v>
                </c:pt>
                <c:pt idx="1245">
                  <c:v>22.9</c:v>
                </c:pt>
                <c:pt idx="1246">
                  <c:v>22.3</c:v>
                </c:pt>
                <c:pt idx="1247">
                  <c:v>21.52</c:v>
                </c:pt>
                <c:pt idx="1248">
                  <c:v>23.2</c:v>
                </c:pt>
                <c:pt idx="1249">
                  <c:v>22.52</c:v>
                </c:pt>
                <c:pt idx="1250">
                  <c:v>23.32</c:v>
                </c:pt>
                <c:pt idx="1251">
                  <c:v>25.05</c:v>
                </c:pt>
                <c:pt idx="1252">
                  <c:v>26.23</c:v>
                </c:pt>
                <c:pt idx="1253">
                  <c:v>26.2</c:v>
                </c:pt>
                <c:pt idx="1254">
                  <c:v>25.05</c:v>
                </c:pt>
                <c:pt idx="1255">
                  <c:v>24.16</c:v>
                </c:pt>
                <c:pt idx="1256">
                  <c:v>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DAB-9A7A-D2EF2EE7BC99}"/>
            </c:ext>
          </c:extLst>
        </c:ser>
        <c:ser>
          <c:idx val="1"/>
          <c:order val="1"/>
          <c:tx>
            <c:strRef>
              <c:f>'3a. Moving Average'!$D$2</c:f>
              <c:strCache>
                <c:ptCount val="1"/>
                <c:pt idx="0">
                  <c:v>Naive Trend 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Average'!$D$3:$D$1260</c15:sqref>
                  </c15:fullRef>
                </c:ext>
              </c:extLst>
              <c:f>'3a. Moving Average'!$D$4:$D$1260</c:f>
              <c:numCache>
                <c:formatCode>_("$"* #,##0.00_);_("$"* \(#,##0.00\);_("$"* "-"??_);_(@_)</c:formatCode>
                <c:ptCount val="1257"/>
                <c:pt idx="0">
                  <c:v>50.993699999999997</c:v>
                </c:pt>
                <c:pt idx="1">
                  <c:v>51.125999999999998</c:v>
                </c:pt>
                <c:pt idx="2">
                  <c:v>51.381900000000002</c:v>
                </c:pt>
                <c:pt idx="3">
                  <c:v>51.470100000000002</c:v>
                </c:pt>
                <c:pt idx="4">
                  <c:v>51.073099999999997</c:v>
                </c:pt>
                <c:pt idx="5">
                  <c:v>51.355400000000003</c:v>
                </c:pt>
                <c:pt idx="6">
                  <c:v>50.817300000000003</c:v>
                </c:pt>
                <c:pt idx="7">
                  <c:v>51.875799999999998</c:v>
                </c:pt>
                <c:pt idx="8">
                  <c:v>51.955199999999998</c:v>
                </c:pt>
                <c:pt idx="9">
                  <c:v>51.611199999999997</c:v>
                </c:pt>
                <c:pt idx="10">
                  <c:v>51.205399999999997</c:v>
                </c:pt>
                <c:pt idx="11">
                  <c:v>50.861400000000003</c:v>
                </c:pt>
                <c:pt idx="12">
                  <c:v>49.4589</c:v>
                </c:pt>
                <c:pt idx="13">
                  <c:v>49.4148</c:v>
                </c:pt>
                <c:pt idx="14">
                  <c:v>49.467700000000001</c:v>
                </c:pt>
                <c:pt idx="15">
                  <c:v>50.111600000000003</c:v>
                </c:pt>
                <c:pt idx="16">
                  <c:v>49.864600000000003</c:v>
                </c:pt>
                <c:pt idx="17">
                  <c:v>49.9176</c:v>
                </c:pt>
                <c:pt idx="18">
                  <c:v>50.341000000000001</c:v>
                </c:pt>
                <c:pt idx="19">
                  <c:v>50.764400000000002</c:v>
                </c:pt>
                <c:pt idx="20">
                  <c:v>50.976100000000002</c:v>
                </c:pt>
                <c:pt idx="21">
                  <c:v>50.896700000000003</c:v>
                </c:pt>
                <c:pt idx="22">
                  <c:v>50.543900000000001</c:v>
                </c:pt>
                <c:pt idx="23">
                  <c:v>50.429200000000002</c:v>
                </c:pt>
                <c:pt idx="24">
                  <c:v>51.125999999999998</c:v>
                </c:pt>
                <c:pt idx="25">
                  <c:v>51.999299999999998</c:v>
                </c:pt>
                <c:pt idx="26">
                  <c:v>52.246299999999998</c:v>
                </c:pt>
                <c:pt idx="27">
                  <c:v>52.405099999999997</c:v>
                </c:pt>
                <c:pt idx="28">
                  <c:v>52.7667</c:v>
                </c:pt>
                <c:pt idx="29">
                  <c:v>52.996099999999998</c:v>
                </c:pt>
                <c:pt idx="30">
                  <c:v>52.590299999999999</c:v>
                </c:pt>
                <c:pt idx="31">
                  <c:v>52.793199999999999</c:v>
                </c:pt>
                <c:pt idx="32">
                  <c:v>53.666499999999999</c:v>
                </c:pt>
                <c:pt idx="33">
                  <c:v>53.0137</c:v>
                </c:pt>
                <c:pt idx="34">
                  <c:v>52.863799999999998</c:v>
                </c:pt>
                <c:pt idx="35">
                  <c:v>51.981699999999996</c:v>
                </c:pt>
                <c:pt idx="36">
                  <c:v>52.017000000000003</c:v>
                </c:pt>
                <c:pt idx="37">
                  <c:v>52.308</c:v>
                </c:pt>
                <c:pt idx="38">
                  <c:v>51.990499999999997</c:v>
                </c:pt>
                <c:pt idx="39">
                  <c:v>52.563899999999997</c:v>
                </c:pt>
                <c:pt idx="40">
                  <c:v>52.422699999999999</c:v>
                </c:pt>
                <c:pt idx="41">
                  <c:v>51.990499999999997</c:v>
                </c:pt>
                <c:pt idx="42">
                  <c:v>52.625599999999999</c:v>
                </c:pt>
                <c:pt idx="43">
                  <c:v>52.572699999999998</c:v>
                </c:pt>
                <c:pt idx="44">
                  <c:v>53.410699999999999</c:v>
                </c:pt>
                <c:pt idx="45">
                  <c:v>55.333599999999997</c:v>
                </c:pt>
                <c:pt idx="46">
                  <c:v>55.854100000000003</c:v>
                </c:pt>
                <c:pt idx="47">
                  <c:v>60.396799999999999</c:v>
                </c:pt>
                <c:pt idx="48">
                  <c:v>57.944600000000001</c:v>
                </c:pt>
                <c:pt idx="49">
                  <c:v>59.373600000000003</c:v>
                </c:pt>
                <c:pt idx="50">
                  <c:v>58.5092</c:v>
                </c:pt>
                <c:pt idx="51">
                  <c:v>58.632599999999996</c:v>
                </c:pt>
                <c:pt idx="52">
                  <c:v>56.392099999999999</c:v>
                </c:pt>
                <c:pt idx="53">
                  <c:v>56.824399999999997</c:v>
                </c:pt>
                <c:pt idx="54">
                  <c:v>57.741700000000002</c:v>
                </c:pt>
                <c:pt idx="55">
                  <c:v>59.400100000000002</c:v>
                </c:pt>
                <c:pt idx="56">
                  <c:v>59.470999999999997</c:v>
                </c:pt>
                <c:pt idx="57">
                  <c:v>58.522500000000001</c:v>
                </c:pt>
                <c:pt idx="58">
                  <c:v>58.850499999999997</c:v>
                </c:pt>
                <c:pt idx="59">
                  <c:v>59.754600000000003</c:v>
                </c:pt>
                <c:pt idx="60">
                  <c:v>59.798999999999999</c:v>
                </c:pt>
                <c:pt idx="61">
                  <c:v>59.781199999999998</c:v>
                </c:pt>
                <c:pt idx="62">
                  <c:v>59.630499999999998</c:v>
                </c:pt>
                <c:pt idx="63">
                  <c:v>58.628900000000002</c:v>
                </c:pt>
                <c:pt idx="64">
                  <c:v>59.488700000000001</c:v>
                </c:pt>
                <c:pt idx="65">
                  <c:v>58.017200000000003</c:v>
                </c:pt>
                <c:pt idx="66">
                  <c:v>57.033299999999997</c:v>
                </c:pt>
                <c:pt idx="67">
                  <c:v>54.746299999999998</c:v>
                </c:pt>
                <c:pt idx="68">
                  <c:v>52.946800000000003</c:v>
                </c:pt>
                <c:pt idx="69">
                  <c:v>52.875900000000001</c:v>
                </c:pt>
                <c:pt idx="70">
                  <c:v>49.489699999999999</c:v>
                </c:pt>
                <c:pt idx="71">
                  <c:v>49.2149</c:v>
                </c:pt>
                <c:pt idx="72">
                  <c:v>51.572800000000001</c:v>
                </c:pt>
                <c:pt idx="73">
                  <c:v>49.613799999999998</c:v>
                </c:pt>
                <c:pt idx="74">
                  <c:v>52.016100000000002</c:v>
                </c:pt>
                <c:pt idx="75">
                  <c:v>50.491399999999999</c:v>
                </c:pt>
                <c:pt idx="76">
                  <c:v>49.436500000000002</c:v>
                </c:pt>
                <c:pt idx="77">
                  <c:v>45.075299999999999</c:v>
                </c:pt>
                <c:pt idx="78">
                  <c:v>47.849800000000002</c:v>
                </c:pt>
                <c:pt idx="79">
                  <c:v>45.793300000000002</c:v>
                </c:pt>
                <c:pt idx="80">
                  <c:v>40.368299999999998</c:v>
                </c:pt>
                <c:pt idx="81">
                  <c:v>48.248699999999999</c:v>
                </c:pt>
                <c:pt idx="82">
                  <c:v>39.543900000000001</c:v>
                </c:pt>
                <c:pt idx="83">
                  <c:v>44.392699999999998</c:v>
                </c:pt>
                <c:pt idx="84">
                  <c:v>42.203200000000002</c:v>
                </c:pt>
                <c:pt idx="85">
                  <c:v>40.722900000000003</c:v>
                </c:pt>
                <c:pt idx="86">
                  <c:v>40.625399999999999</c:v>
                </c:pt>
                <c:pt idx="87">
                  <c:v>43.9495</c:v>
                </c:pt>
                <c:pt idx="88">
                  <c:v>46.449199999999998</c:v>
                </c:pt>
                <c:pt idx="89">
                  <c:v>45.438699999999997</c:v>
                </c:pt>
                <c:pt idx="90">
                  <c:v>49.232700000000001</c:v>
                </c:pt>
                <c:pt idx="91">
                  <c:v>46.422600000000003</c:v>
                </c:pt>
                <c:pt idx="92">
                  <c:v>49.188299999999998</c:v>
                </c:pt>
                <c:pt idx="93">
                  <c:v>47.9739</c:v>
                </c:pt>
                <c:pt idx="94">
                  <c:v>45.988300000000002</c:v>
                </c:pt>
                <c:pt idx="95">
                  <c:v>48.177799999999998</c:v>
                </c:pt>
                <c:pt idx="96">
                  <c:v>47.982799999999997</c:v>
                </c:pt>
                <c:pt idx="97">
                  <c:v>51.794400000000003</c:v>
                </c:pt>
                <c:pt idx="98">
                  <c:v>51.767899999999997</c:v>
                </c:pt>
                <c:pt idx="99">
                  <c:v>52.281999999999996</c:v>
                </c:pt>
                <c:pt idx="100">
                  <c:v>50.6509</c:v>
                </c:pt>
                <c:pt idx="101">
                  <c:v>52.033799999999999</c:v>
                </c:pt>
                <c:pt idx="102">
                  <c:v>53.7712</c:v>
                </c:pt>
                <c:pt idx="103">
                  <c:v>52.1845</c:v>
                </c:pt>
                <c:pt idx="104">
                  <c:v>53.886400000000002</c:v>
                </c:pt>
                <c:pt idx="105">
                  <c:v>53.505299999999998</c:v>
                </c:pt>
                <c:pt idx="106">
                  <c:v>52.459299999999999</c:v>
                </c:pt>
                <c:pt idx="107">
                  <c:v>49.959499999999998</c:v>
                </c:pt>
                <c:pt idx="108">
                  <c:v>53.274799999999999</c:v>
                </c:pt>
                <c:pt idx="109">
                  <c:v>52.3352</c:v>
                </c:pt>
                <c:pt idx="110">
                  <c:v>52.530200000000001</c:v>
                </c:pt>
                <c:pt idx="111">
                  <c:v>52.716299999999997</c:v>
                </c:pt>
                <c:pt idx="112">
                  <c:v>52.078099999999999</c:v>
                </c:pt>
                <c:pt idx="113">
                  <c:v>54.781700000000001</c:v>
                </c:pt>
                <c:pt idx="114">
                  <c:v>53.168399999999998</c:v>
                </c:pt>
                <c:pt idx="115">
                  <c:v>50.9435</c:v>
                </c:pt>
                <c:pt idx="116">
                  <c:v>51.404400000000003</c:v>
                </c:pt>
                <c:pt idx="117">
                  <c:v>52.078099999999999</c:v>
                </c:pt>
                <c:pt idx="118">
                  <c:v>52.755600000000001</c:v>
                </c:pt>
                <c:pt idx="119">
                  <c:v>52.746699999999997</c:v>
                </c:pt>
                <c:pt idx="120">
                  <c:v>53.192399999999999</c:v>
                </c:pt>
                <c:pt idx="121">
                  <c:v>53.602499999999999</c:v>
                </c:pt>
                <c:pt idx="122">
                  <c:v>52.051400000000001</c:v>
                </c:pt>
                <c:pt idx="123">
                  <c:v>51.471899999999998</c:v>
                </c:pt>
                <c:pt idx="124">
                  <c:v>52.666499999999999</c:v>
                </c:pt>
                <c:pt idx="125">
                  <c:v>51.953299999999999</c:v>
                </c:pt>
                <c:pt idx="126">
                  <c:v>53.415300000000002</c:v>
                </c:pt>
                <c:pt idx="127">
                  <c:v>53.745100000000001</c:v>
                </c:pt>
                <c:pt idx="128">
                  <c:v>56.250100000000003</c:v>
                </c:pt>
                <c:pt idx="129">
                  <c:v>55.251600000000003</c:v>
                </c:pt>
                <c:pt idx="130">
                  <c:v>55.501199999999997</c:v>
                </c:pt>
                <c:pt idx="131">
                  <c:v>55.572600000000001</c:v>
                </c:pt>
                <c:pt idx="132">
                  <c:v>56.6601</c:v>
                </c:pt>
                <c:pt idx="133">
                  <c:v>55.002000000000002</c:v>
                </c:pt>
                <c:pt idx="134">
                  <c:v>56.098500000000001</c:v>
                </c:pt>
                <c:pt idx="135">
                  <c:v>55.1447</c:v>
                </c:pt>
                <c:pt idx="136">
                  <c:v>55.376399999999997</c:v>
                </c:pt>
                <c:pt idx="137">
                  <c:v>55.207099999999997</c:v>
                </c:pt>
                <c:pt idx="138">
                  <c:v>56.1342</c:v>
                </c:pt>
                <c:pt idx="139">
                  <c:v>57.355400000000003</c:v>
                </c:pt>
                <c:pt idx="140">
                  <c:v>56.758200000000002</c:v>
                </c:pt>
                <c:pt idx="141">
                  <c:v>56.196599999999997</c:v>
                </c:pt>
                <c:pt idx="142">
                  <c:v>56.936500000000002</c:v>
                </c:pt>
                <c:pt idx="143">
                  <c:v>53.219200000000001</c:v>
                </c:pt>
                <c:pt idx="144">
                  <c:v>52.889299999999999</c:v>
                </c:pt>
                <c:pt idx="145">
                  <c:v>53.575699999999998</c:v>
                </c:pt>
                <c:pt idx="146">
                  <c:v>53.843200000000003</c:v>
                </c:pt>
                <c:pt idx="147">
                  <c:v>53.923400000000001</c:v>
                </c:pt>
                <c:pt idx="148">
                  <c:v>53.557899999999997</c:v>
                </c:pt>
                <c:pt idx="149">
                  <c:v>53.147799999999997</c:v>
                </c:pt>
                <c:pt idx="150">
                  <c:v>53.566800000000001</c:v>
                </c:pt>
                <c:pt idx="151">
                  <c:v>53.415300000000002</c:v>
                </c:pt>
                <c:pt idx="152">
                  <c:v>52.675400000000003</c:v>
                </c:pt>
                <c:pt idx="153">
                  <c:v>52.158299999999997</c:v>
                </c:pt>
                <c:pt idx="154">
                  <c:v>51.258000000000003</c:v>
                </c:pt>
                <c:pt idx="155">
                  <c:v>51.944400000000002</c:v>
                </c:pt>
                <c:pt idx="156">
                  <c:v>53.335000000000001</c:v>
                </c:pt>
                <c:pt idx="157">
                  <c:v>52.425800000000002</c:v>
                </c:pt>
                <c:pt idx="158">
                  <c:v>52.710999999999999</c:v>
                </c:pt>
                <c:pt idx="159">
                  <c:v>53.076500000000003</c:v>
                </c:pt>
                <c:pt idx="160">
                  <c:v>51.98</c:v>
                </c:pt>
                <c:pt idx="161">
                  <c:v>52.247500000000002</c:v>
                </c:pt>
                <c:pt idx="162">
                  <c:v>52.078099999999999</c:v>
                </c:pt>
                <c:pt idx="163">
                  <c:v>53.067599999999999</c:v>
                </c:pt>
                <c:pt idx="164">
                  <c:v>52.220700000000001</c:v>
                </c:pt>
                <c:pt idx="165">
                  <c:v>52.577300000000001</c:v>
                </c:pt>
                <c:pt idx="166">
                  <c:v>52.621899999999997</c:v>
                </c:pt>
                <c:pt idx="167">
                  <c:v>52.719900000000003</c:v>
                </c:pt>
                <c:pt idx="168">
                  <c:v>53.486600000000003</c:v>
                </c:pt>
                <c:pt idx="169">
                  <c:v>54.511699999999998</c:v>
                </c:pt>
                <c:pt idx="170">
                  <c:v>54.110599999999998</c:v>
                </c:pt>
                <c:pt idx="171">
                  <c:v>54.422600000000003</c:v>
                </c:pt>
                <c:pt idx="172">
                  <c:v>53.843200000000003</c:v>
                </c:pt>
                <c:pt idx="173">
                  <c:v>45.098100000000002</c:v>
                </c:pt>
                <c:pt idx="174">
                  <c:v>44.188800000000001</c:v>
                </c:pt>
                <c:pt idx="175">
                  <c:v>43.8947</c:v>
                </c:pt>
                <c:pt idx="176">
                  <c:v>42.851700000000001</c:v>
                </c:pt>
                <c:pt idx="177">
                  <c:v>42.7804</c:v>
                </c:pt>
                <c:pt idx="178">
                  <c:v>42.5486</c:v>
                </c:pt>
                <c:pt idx="179">
                  <c:v>43.056699999999999</c:v>
                </c:pt>
                <c:pt idx="180">
                  <c:v>43.796599999999998</c:v>
                </c:pt>
                <c:pt idx="181">
                  <c:v>43.609400000000001</c:v>
                </c:pt>
                <c:pt idx="182">
                  <c:v>43.591500000000003</c:v>
                </c:pt>
                <c:pt idx="183">
                  <c:v>43.1068</c:v>
                </c:pt>
                <c:pt idx="184">
                  <c:v>44.174799999999998</c:v>
                </c:pt>
                <c:pt idx="185">
                  <c:v>43.250399999999999</c:v>
                </c:pt>
                <c:pt idx="186">
                  <c:v>44.1479</c:v>
                </c:pt>
                <c:pt idx="187">
                  <c:v>43.582500000000003</c:v>
                </c:pt>
                <c:pt idx="188">
                  <c:v>43.878700000000002</c:v>
                </c:pt>
                <c:pt idx="189">
                  <c:v>43.914499999999997</c:v>
                </c:pt>
                <c:pt idx="190">
                  <c:v>43.6633</c:v>
                </c:pt>
                <c:pt idx="191">
                  <c:v>43.375999999999998</c:v>
                </c:pt>
                <c:pt idx="192">
                  <c:v>44.129899999999999</c:v>
                </c:pt>
                <c:pt idx="193">
                  <c:v>44.228700000000003</c:v>
                </c:pt>
                <c:pt idx="194">
                  <c:v>44.103000000000002</c:v>
                </c:pt>
                <c:pt idx="195">
                  <c:v>44.363300000000002</c:v>
                </c:pt>
                <c:pt idx="196">
                  <c:v>44.470999999999997</c:v>
                </c:pt>
                <c:pt idx="197">
                  <c:v>44.336399999999998</c:v>
                </c:pt>
                <c:pt idx="198">
                  <c:v>45.260800000000003</c:v>
                </c:pt>
                <c:pt idx="199">
                  <c:v>45.727499999999999</c:v>
                </c:pt>
                <c:pt idx="200">
                  <c:v>45.5839</c:v>
                </c:pt>
                <c:pt idx="201">
                  <c:v>46.894199999999998</c:v>
                </c:pt>
                <c:pt idx="202">
                  <c:v>45.224899999999998</c:v>
                </c:pt>
                <c:pt idx="203">
                  <c:v>44.9467</c:v>
                </c:pt>
                <c:pt idx="204">
                  <c:v>43.896599999999999</c:v>
                </c:pt>
                <c:pt idx="205">
                  <c:v>44.533799999999999</c:v>
                </c:pt>
                <c:pt idx="206">
                  <c:v>43.941499999999998</c:v>
                </c:pt>
                <c:pt idx="207">
                  <c:v>44.228700000000003</c:v>
                </c:pt>
                <c:pt idx="208">
                  <c:v>44.345300000000002</c:v>
                </c:pt>
                <c:pt idx="209">
                  <c:v>44.874899999999997</c:v>
                </c:pt>
                <c:pt idx="210">
                  <c:v>45.206899999999997</c:v>
                </c:pt>
                <c:pt idx="211">
                  <c:v>45.162100000000002</c:v>
                </c:pt>
                <c:pt idx="212">
                  <c:v>44.7761</c:v>
                </c:pt>
                <c:pt idx="213">
                  <c:v>44.623600000000003</c:v>
                </c:pt>
                <c:pt idx="214">
                  <c:v>44.83</c:v>
                </c:pt>
                <c:pt idx="215">
                  <c:v>43.815800000000003</c:v>
                </c:pt>
                <c:pt idx="216">
                  <c:v>44.121000000000002</c:v>
                </c:pt>
                <c:pt idx="217">
                  <c:v>44.820999999999998</c:v>
                </c:pt>
                <c:pt idx="218">
                  <c:v>46.158299999999997</c:v>
                </c:pt>
                <c:pt idx="219">
                  <c:v>45.942900000000002</c:v>
                </c:pt>
                <c:pt idx="220">
                  <c:v>46.4724</c:v>
                </c:pt>
                <c:pt idx="221">
                  <c:v>46.885300000000001</c:v>
                </c:pt>
                <c:pt idx="222">
                  <c:v>45.781300000000002</c:v>
                </c:pt>
                <c:pt idx="223">
                  <c:v>46.391599999999997</c:v>
                </c:pt>
                <c:pt idx="224">
                  <c:v>46.104399999999998</c:v>
                </c:pt>
                <c:pt idx="225">
                  <c:v>47.2712</c:v>
                </c:pt>
                <c:pt idx="226">
                  <c:v>47.8994</c:v>
                </c:pt>
                <c:pt idx="227">
                  <c:v>47.405799999999999</c:v>
                </c:pt>
                <c:pt idx="228">
                  <c:v>48.357199999999999</c:v>
                </c:pt>
                <c:pt idx="229">
                  <c:v>48.3123</c:v>
                </c:pt>
                <c:pt idx="230">
                  <c:v>48.061</c:v>
                </c:pt>
                <c:pt idx="231">
                  <c:v>48.330199999999998</c:v>
                </c:pt>
                <c:pt idx="232">
                  <c:v>48.608499999999999</c:v>
                </c:pt>
                <c:pt idx="233">
                  <c:v>48.985399999999998</c:v>
                </c:pt>
                <c:pt idx="234">
                  <c:v>47.953299999999999</c:v>
                </c:pt>
                <c:pt idx="235">
                  <c:v>48.016100000000002</c:v>
                </c:pt>
                <c:pt idx="236">
                  <c:v>48.375100000000003</c:v>
                </c:pt>
                <c:pt idx="237">
                  <c:v>43.259399999999999</c:v>
                </c:pt>
                <c:pt idx="238">
                  <c:v>41.931100000000001</c:v>
                </c:pt>
                <c:pt idx="239">
                  <c:v>40.961799999999997</c:v>
                </c:pt>
                <c:pt idx="240">
                  <c:v>39.714300000000001</c:v>
                </c:pt>
                <c:pt idx="241">
                  <c:v>39.5886</c:v>
                </c:pt>
                <c:pt idx="242">
                  <c:v>39.741199999999999</c:v>
                </c:pt>
                <c:pt idx="243">
                  <c:v>39.902700000000003</c:v>
                </c:pt>
                <c:pt idx="244">
                  <c:v>40.252800000000001</c:v>
                </c:pt>
                <c:pt idx="245">
                  <c:v>41.015599999999999</c:v>
                </c:pt>
                <c:pt idx="246">
                  <c:v>41.295900000000003</c:v>
                </c:pt>
                <c:pt idx="247">
                  <c:v>41.033700000000003</c:v>
                </c:pt>
                <c:pt idx="248">
                  <c:v>41.223500000000001</c:v>
                </c:pt>
                <c:pt idx="249">
                  <c:v>41.078899999999997</c:v>
                </c:pt>
                <c:pt idx="250">
                  <c:v>41.901600000000002</c:v>
                </c:pt>
                <c:pt idx="251">
                  <c:v>40.635899999999999</c:v>
                </c:pt>
                <c:pt idx="252">
                  <c:v>41.097000000000001</c:v>
                </c:pt>
                <c:pt idx="253">
                  <c:v>41.756900000000002</c:v>
                </c:pt>
                <c:pt idx="254">
                  <c:v>41.160299999999999</c:v>
                </c:pt>
                <c:pt idx="255">
                  <c:v>40.735399999999998</c:v>
                </c:pt>
                <c:pt idx="256">
                  <c:v>41.241599999999998</c:v>
                </c:pt>
                <c:pt idx="257">
                  <c:v>41.033700000000003</c:v>
                </c:pt>
                <c:pt idx="258">
                  <c:v>41.639400000000002</c:v>
                </c:pt>
                <c:pt idx="259">
                  <c:v>42.498199999999997</c:v>
                </c:pt>
                <c:pt idx="260">
                  <c:v>42.534399999999998</c:v>
                </c:pt>
                <c:pt idx="261">
                  <c:v>42.896000000000001</c:v>
                </c:pt>
                <c:pt idx="262">
                  <c:v>43.709600000000002</c:v>
                </c:pt>
                <c:pt idx="263">
                  <c:v>44.8035</c:v>
                </c:pt>
                <c:pt idx="264">
                  <c:v>45.110900000000001</c:v>
                </c:pt>
                <c:pt idx="265">
                  <c:v>46.096200000000003</c:v>
                </c:pt>
                <c:pt idx="266">
                  <c:v>47.000300000000003</c:v>
                </c:pt>
                <c:pt idx="267">
                  <c:v>45.382100000000001</c:v>
                </c:pt>
                <c:pt idx="268">
                  <c:v>45.825000000000003</c:v>
                </c:pt>
                <c:pt idx="269">
                  <c:v>45.264600000000002</c:v>
                </c:pt>
                <c:pt idx="270">
                  <c:v>45.436300000000003</c:v>
                </c:pt>
                <c:pt idx="271">
                  <c:v>44.9572</c:v>
                </c:pt>
                <c:pt idx="272">
                  <c:v>45.626199999999997</c:v>
                </c:pt>
                <c:pt idx="273">
                  <c:v>45.807000000000002</c:v>
                </c:pt>
                <c:pt idx="274">
                  <c:v>46.213799999999999</c:v>
                </c:pt>
                <c:pt idx="275">
                  <c:v>45.788899999999998</c:v>
                </c:pt>
                <c:pt idx="276">
                  <c:v>42.905000000000001</c:v>
                </c:pt>
                <c:pt idx="277">
                  <c:v>41.910600000000002</c:v>
                </c:pt>
                <c:pt idx="278">
                  <c:v>41.738799999999998</c:v>
                </c:pt>
                <c:pt idx="279">
                  <c:v>42.100499999999997</c:v>
                </c:pt>
                <c:pt idx="280">
                  <c:v>42.552500000000002</c:v>
                </c:pt>
                <c:pt idx="281">
                  <c:v>42.552500000000002</c:v>
                </c:pt>
                <c:pt idx="282">
                  <c:v>44.649799999999999</c:v>
                </c:pt>
                <c:pt idx="283">
                  <c:v>44.071199999999997</c:v>
                </c:pt>
                <c:pt idx="284">
                  <c:v>45.038499999999999</c:v>
                </c:pt>
                <c:pt idx="285">
                  <c:v>44.902900000000002</c:v>
                </c:pt>
                <c:pt idx="286">
                  <c:v>45.752699999999997</c:v>
                </c:pt>
                <c:pt idx="287">
                  <c:v>46.195700000000002</c:v>
                </c:pt>
                <c:pt idx="288">
                  <c:v>47.181100000000001</c:v>
                </c:pt>
                <c:pt idx="289">
                  <c:v>46.692900000000002</c:v>
                </c:pt>
                <c:pt idx="290">
                  <c:v>46.593499999999999</c:v>
                </c:pt>
                <c:pt idx="291">
                  <c:v>48.130299999999998</c:v>
                </c:pt>
                <c:pt idx="292">
                  <c:v>51.484200000000001</c:v>
                </c:pt>
                <c:pt idx="293">
                  <c:v>53.563499999999998</c:v>
                </c:pt>
                <c:pt idx="294">
                  <c:v>52.053800000000003</c:v>
                </c:pt>
                <c:pt idx="295">
                  <c:v>52.424399999999999</c:v>
                </c:pt>
                <c:pt idx="296">
                  <c:v>53.039200000000001</c:v>
                </c:pt>
                <c:pt idx="297">
                  <c:v>56.465400000000002</c:v>
                </c:pt>
                <c:pt idx="298">
                  <c:v>51.222099999999998</c:v>
                </c:pt>
                <c:pt idx="299">
                  <c:v>50.119199999999999</c:v>
                </c:pt>
                <c:pt idx="300">
                  <c:v>49.911200000000001</c:v>
                </c:pt>
                <c:pt idx="301">
                  <c:v>48.4467</c:v>
                </c:pt>
                <c:pt idx="302">
                  <c:v>50.688699999999997</c:v>
                </c:pt>
                <c:pt idx="303">
                  <c:v>50.182400000000001</c:v>
                </c:pt>
                <c:pt idx="304">
                  <c:v>51.249200000000002</c:v>
                </c:pt>
                <c:pt idx="305">
                  <c:v>52.433500000000002</c:v>
                </c:pt>
                <c:pt idx="306">
                  <c:v>52.144199999999998</c:v>
                </c:pt>
                <c:pt idx="307">
                  <c:v>53.470199999999998</c:v>
                </c:pt>
                <c:pt idx="308">
                  <c:v>52.915399999999998</c:v>
                </c:pt>
                <c:pt idx="309">
                  <c:v>53.806800000000003</c:v>
                </c:pt>
                <c:pt idx="310">
                  <c:v>53.461199999999998</c:v>
                </c:pt>
                <c:pt idx="311">
                  <c:v>53.533900000000003</c:v>
                </c:pt>
                <c:pt idx="312">
                  <c:v>55.170999999999999</c:v>
                </c:pt>
                <c:pt idx="313">
                  <c:v>56.216999999999999</c:v>
                </c:pt>
                <c:pt idx="314">
                  <c:v>56.817300000000003</c:v>
                </c:pt>
                <c:pt idx="315">
                  <c:v>56.253399999999999</c:v>
                </c:pt>
                <c:pt idx="316">
                  <c:v>56.0351</c:v>
                </c:pt>
                <c:pt idx="317">
                  <c:v>57.308399999999999</c:v>
                </c:pt>
                <c:pt idx="318">
                  <c:v>55.216500000000003</c:v>
                </c:pt>
                <c:pt idx="319">
                  <c:v>55.589399999999998</c:v>
                </c:pt>
                <c:pt idx="320">
                  <c:v>57.472099999999998</c:v>
                </c:pt>
                <c:pt idx="321">
                  <c:v>54.934600000000003</c:v>
                </c:pt>
                <c:pt idx="322">
                  <c:v>55.280200000000001</c:v>
                </c:pt>
                <c:pt idx="323">
                  <c:v>57.190199999999997</c:v>
                </c:pt>
                <c:pt idx="324">
                  <c:v>55.698599999999999</c:v>
                </c:pt>
                <c:pt idx="325">
                  <c:v>54.479799999999997</c:v>
                </c:pt>
                <c:pt idx="326">
                  <c:v>53.051900000000003</c:v>
                </c:pt>
                <c:pt idx="327">
                  <c:v>55.2438</c:v>
                </c:pt>
                <c:pt idx="328">
                  <c:v>54.4343</c:v>
                </c:pt>
                <c:pt idx="329">
                  <c:v>56.999200000000002</c:v>
                </c:pt>
                <c:pt idx="330">
                  <c:v>56.617199999999997</c:v>
                </c:pt>
                <c:pt idx="331">
                  <c:v>57.581200000000003</c:v>
                </c:pt>
                <c:pt idx="332">
                  <c:v>57.208300000000001</c:v>
                </c:pt>
                <c:pt idx="333">
                  <c:v>58.017800000000001</c:v>
                </c:pt>
                <c:pt idx="334">
                  <c:v>58.918199999999999</c:v>
                </c:pt>
                <c:pt idx="335">
                  <c:v>59.8277</c:v>
                </c:pt>
                <c:pt idx="336">
                  <c:v>57.963200000000001</c:v>
                </c:pt>
                <c:pt idx="337">
                  <c:v>57.990499999999997</c:v>
                </c:pt>
                <c:pt idx="338">
                  <c:v>59.691299999999998</c:v>
                </c:pt>
                <c:pt idx="339">
                  <c:v>57.735900000000001</c:v>
                </c:pt>
                <c:pt idx="340">
                  <c:v>56.426200000000001</c:v>
                </c:pt>
                <c:pt idx="341">
                  <c:v>56.408000000000001</c:v>
                </c:pt>
                <c:pt idx="342">
                  <c:v>59.000100000000003</c:v>
                </c:pt>
                <c:pt idx="343">
                  <c:v>58.663600000000002</c:v>
                </c:pt>
                <c:pt idx="344">
                  <c:v>57.999600000000001</c:v>
                </c:pt>
                <c:pt idx="345">
                  <c:v>58.208799999999997</c:v>
                </c:pt>
                <c:pt idx="346">
                  <c:v>58.709000000000003</c:v>
                </c:pt>
                <c:pt idx="347">
                  <c:v>60.518999999999998</c:v>
                </c:pt>
                <c:pt idx="348">
                  <c:v>59.627699999999997</c:v>
                </c:pt>
                <c:pt idx="349">
                  <c:v>60.255200000000002</c:v>
                </c:pt>
                <c:pt idx="350">
                  <c:v>60.982799999999997</c:v>
                </c:pt>
                <c:pt idx="351">
                  <c:v>62.083300000000001</c:v>
                </c:pt>
                <c:pt idx="352">
                  <c:v>59.491199999999999</c:v>
                </c:pt>
                <c:pt idx="353">
                  <c:v>59.318399999999997</c:v>
                </c:pt>
                <c:pt idx="354">
                  <c:v>58.381599999999999</c:v>
                </c:pt>
                <c:pt idx="355">
                  <c:v>59.136499999999998</c:v>
                </c:pt>
                <c:pt idx="356">
                  <c:v>58.890900000000002</c:v>
                </c:pt>
                <c:pt idx="357">
                  <c:v>57.872300000000003</c:v>
                </c:pt>
                <c:pt idx="358">
                  <c:v>57.026400000000002</c:v>
                </c:pt>
                <c:pt idx="359">
                  <c:v>57.936</c:v>
                </c:pt>
                <c:pt idx="360">
                  <c:v>56.908200000000001</c:v>
                </c:pt>
                <c:pt idx="361">
                  <c:v>53.8795</c:v>
                </c:pt>
                <c:pt idx="362">
                  <c:v>53.442999999999998</c:v>
                </c:pt>
                <c:pt idx="363">
                  <c:v>52.724499999999999</c:v>
                </c:pt>
                <c:pt idx="364">
                  <c:v>52.406100000000002</c:v>
                </c:pt>
                <c:pt idx="365">
                  <c:v>53.006399999999999</c:v>
                </c:pt>
                <c:pt idx="366">
                  <c:v>52.324300000000001</c:v>
                </c:pt>
                <c:pt idx="367">
                  <c:v>52.078699999999998</c:v>
                </c:pt>
                <c:pt idx="368">
                  <c:v>51.751300000000001</c:v>
                </c:pt>
                <c:pt idx="369">
                  <c:v>51.705800000000004</c:v>
                </c:pt>
                <c:pt idx="370">
                  <c:v>52.3354</c:v>
                </c:pt>
                <c:pt idx="371">
                  <c:v>52.774700000000003</c:v>
                </c:pt>
                <c:pt idx="372">
                  <c:v>51.219000000000001</c:v>
                </c:pt>
                <c:pt idx="373">
                  <c:v>50.367899999999999</c:v>
                </c:pt>
                <c:pt idx="374">
                  <c:v>49.068399999999997</c:v>
                </c:pt>
                <c:pt idx="375">
                  <c:v>49.4253</c:v>
                </c:pt>
                <c:pt idx="376">
                  <c:v>50.651600000000002</c:v>
                </c:pt>
                <c:pt idx="377">
                  <c:v>50.633299999999998</c:v>
                </c:pt>
                <c:pt idx="378">
                  <c:v>50.184899999999999</c:v>
                </c:pt>
                <c:pt idx="379">
                  <c:v>50.660699999999999</c:v>
                </c:pt>
                <c:pt idx="380">
                  <c:v>51.200699999999998</c:v>
                </c:pt>
                <c:pt idx="381">
                  <c:v>51.319600000000001</c:v>
                </c:pt>
                <c:pt idx="382">
                  <c:v>52.124899999999997</c:v>
                </c:pt>
                <c:pt idx="383">
                  <c:v>52.0426</c:v>
                </c:pt>
                <c:pt idx="384">
                  <c:v>52.088299999999997</c:v>
                </c:pt>
                <c:pt idx="385">
                  <c:v>52.829599999999999</c:v>
                </c:pt>
                <c:pt idx="386">
                  <c:v>52.271299999999997</c:v>
                </c:pt>
                <c:pt idx="387">
                  <c:v>52.060899999999997</c:v>
                </c:pt>
                <c:pt idx="388">
                  <c:v>52.6008</c:v>
                </c:pt>
                <c:pt idx="389">
                  <c:v>51.466000000000001</c:v>
                </c:pt>
                <c:pt idx="390">
                  <c:v>52.500100000000003</c:v>
                </c:pt>
                <c:pt idx="391">
                  <c:v>52.243899999999996</c:v>
                </c:pt>
                <c:pt idx="392">
                  <c:v>52.161499999999997</c:v>
                </c:pt>
                <c:pt idx="393">
                  <c:v>52.161499999999997</c:v>
                </c:pt>
                <c:pt idx="394">
                  <c:v>52.509300000000003</c:v>
                </c:pt>
                <c:pt idx="395">
                  <c:v>52.939399999999999</c:v>
                </c:pt>
                <c:pt idx="396">
                  <c:v>53.250500000000002</c:v>
                </c:pt>
                <c:pt idx="397">
                  <c:v>53.067500000000003</c:v>
                </c:pt>
                <c:pt idx="398">
                  <c:v>52.3628</c:v>
                </c:pt>
                <c:pt idx="399">
                  <c:v>52.3262</c:v>
                </c:pt>
                <c:pt idx="400">
                  <c:v>50.944400000000002</c:v>
                </c:pt>
                <c:pt idx="401">
                  <c:v>51.127400000000002</c:v>
                </c:pt>
                <c:pt idx="402">
                  <c:v>51.127400000000002</c:v>
                </c:pt>
                <c:pt idx="403">
                  <c:v>50.569200000000002</c:v>
                </c:pt>
                <c:pt idx="404">
                  <c:v>51.310499999999998</c:v>
                </c:pt>
                <c:pt idx="405">
                  <c:v>51.164000000000001</c:v>
                </c:pt>
                <c:pt idx="406">
                  <c:v>52.6008</c:v>
                </c:pt>
                <c:pt idx="407">
                  <c:v>51.932699999999997</c:v>
                </c:pt>
                <c:pt idx="408">
                  <c:v>51.374499999999998</c:v>
                </c:pt>
                <c:pt idx="409">
                  <c:v>51.255600000000001</c:v>
                </c:pt>
                <c:pt idx="410">
                  <c:v>51.941899999999997</c:v>
                </c:pt>
                <c:pt idx="411">
                  <c:v>51.328800000000001</c:v>
                </c:pt>
                <c:pt idx="412">
                  <c:v>51.209800000000001</c:v>
                </c:pt>
                <c:pt idx="413">
                  <c:v>50.688200000000002</c:v>
                </c:pt>
                <c:pt idx="414">
                  <c:v>51.237299999999998</c:v>
                </c:pt>
                <c:pt idx="415">
                  <c:v>51.914400000000001</c:v>
                </c:pt>
                <c:pt idx="416">
                  <c:v>52.0426</c:v>
                </c:pt>
                <c:pt idx="417">
                  <c:v>51.722299999999997</c:v>
                </c:pt>
                <c:pt idx="418">
                  <c:v>51.072499999999998</c:v>
                </c:pt>
                <c:pt idx="419">
                  <c:v>50.303800000000003</c:v>
                </c:pt>
                <c:pt idx="420">
                  <c:v>50.001899999999999</c:v>
                </c:pt>
                <c:pt idx="421">
                  <c:v>50.550899999999999</c:v>
                </c:pt>
                <c:pt idx="422">
                  <c:v>51.456899999999997</c:v>
                </c:pt>
                <c:pt idx="423">
                  <c:v>51.209800000000001</c:v>
                </c:pt>
                <c:pt idx="424">
                  <c:v>48.501100000000001</c:v>
                </c:pt>
                <c:pt idx="425">
                  <c:v>49.6999</c:v>
                </c:pt>
                <c:pt idx="426">
                  <c:v>48.665799999999997</c:v>
                </c:pt>
                <c:pt idx="427">
                  <c:v>48.565100000000001</c:v>
                </c:pt>
                <c:pt idx="428">
                  <c:v>49.141599999999997</c:v>
                </c:pt>
                <c:pt idx="429">
                  <c:v>49.16</c:v>
                </c:pt>
                <c:pt idx="430">
                  <c:v>49.1233</c:v>
                </c:pt>
                <c:pt idx="431">
                  <c:v>49.4711</c:v>
                </c:pt>
                <c:pt idx="432">
                  <c:v>49.3247</c:v>
                </c:pt>
                <c:pt idx="433">
                  <c:v>49.636000000000003</c:v>
                </c:pt>
                <c:pt idx="434">
                  <c:v>49.663600000000002</c:v>
                </c:pt>
                <c:pt idx="435">
                  <c:v>49.7834</c:v>
                </c:pt>
                <c:pt idx="436">
                  <c:v>49.682000000000002</c:v>
                </c:pt>
                <c:pt idx="437">
                  <c:v>49.866199999999999</c:v>
                </c:pt>
                <c:pt idx="438">
                  <c:v>49.313600000000001</c:v>
                </c:pt>
                <c:pt idx="439">
                  <c:v>49.267600000000002</c:v>
                </c:pt>
                <c:pt idx="440">
                  <c:v>49.249099999999999</c:v>
                </c:pt>
                <c:pt idx="441">
                  <c:v>48.530700000000003</c:v>
                </c:pt>
                <c:pt idx="442">
                  <c:v>48.0702</c:v>
                </c:pt>
                <c:pt idx="443">
                  <c:v>48.300400000000003</c:v>
                </c:pt>
                <c:pt idx="444">
                  <c:v>47.904400000000003</c:v>
                </c:pt>
                <c:pt idx="445">
                  <c:v>49.028100000000002</c:v>
                </c:pt>
                <c:pt idx="446">
                  <c:v>49.5623</c:v>
                </c:pt>
                <c:pt idx="447">
                  <c:v>49.5623</c:v>
                </c:pt>
                <c:pt idx="448">
                  <c:v>48.936</c:v>
                </c:pt>
                <c:pt idx="449">
                  <c:v>49.636000000000003</c:v>
                </c:pt>
                <c:pt idx="450">
                  <c:v>49.682000000000002</c:v>
                </c:pt>
                <c:pt idx="451">
                  <c:v>49.7926</c:v>
                </c:pt>
                <c:pt idx="452">
                  <c:v>49.433399999999999</c:v>
                </c:pt>
                <c:pt idx="453">
                  <c:v>49.488599999999998</c:v>
                </c:pt>
                <c:pt idx="454">
                  <c:v>49.286000000000001</c:v>
                </c:pt>
                <c:pt idx="455">
                  <c:v>49.414900000000003</c:v>
                </c:pt>
                <c:pt idx="456">
                  <c:v>49.341299999999997</c:v>
                </c:pt>
                <c:pt idx="457">
                  <c:v>49.184699999999999</c:v>
                </c:pt>
                <c:pt idx="458">
                  <c:v>49.5899</c:v>
                </c:pt>
                <c:pt idx="459">
                  <c:v>50.6492</c:v>
                </c:pt>
                <c:pt idx="460">
                  <c:v>50.216299999999997</c:v>
                </c:pt>
                <c:pt idx="461">
                  <c:v>50.768900000000002</c:v>
                </c:pt>
                <c:pt idx="462">
                  <c:v>50.501800000000003</c:v>
                </c:pt>
                <c:pt idx="463">
                  <c:v>49.976799999999997</c:v>
                </c:pt>
                <c:pt idx="464">
                  <c:v>48.797800000000002</c:v>
                </c:pt>
                <c:pt idx="465">
                  <c:v>48.6965</c:v>
                </c:pt>
                <c:pt idx="466">
                  <c:v>49.276800000000001</c:v>
                </c:pt>
                <c:pt idx="467">
                  <c:v>49.764899999999997</c:v>
                </c:pt>
                <c:pt idx="468">
                  <c:v>49.939900000000002</c:v>
                </c:pt>
                <c:pt idx="469">
                  <c:v>50.345199999999998</c:v>
                </c:pt>
                <c:pt idx="470">
                  <c:v>49.737299999999998</c:v>
                </c:pt>
                <c:pt idx="471">
                  <c:v>49.267600000000002</c:v>
                </c:pt>
                <c:pt idx="472">
                  <c:v>49.074100000000001</c:v>
                </c:pt>
                <c:pt idx="473">
                  <c:v>49.608400000000003</c:v>
                </c:pt>
                <c:pt idx="474">
                  <c:v>49.249099999999999</c:v>
                </c:pt>
                <c:pt idx="475">
                  <c:v>49.691299999999998</c:v>
                </c:pt>
                <c:pt idx="476">
                  <c:v>49.718899999999998</c:v>
                </c:pt>
                <c:pt idx="477">
                  <c:v>49.903100000000002</c:v>
                </c:pt>
                <c:pt idx="478">
                  <c:v>49.5623</c:v>
                </c:pt>
                <c:pt idx="479">
                  <c:v>49.221499999999999</c:v>
                </c:pt>
                <c:pt idx="480">
                  <c:v>48.0518</c:v>
                </c:pt>
                <c:pt idx="481">
                  <c:v>48.134700000000002</c:v>
                </c:pt>
                <c:pt idx="482">
                  <c:v>49.645200000000003</c:v>
                </c:pt>
                <c:pt idx="483">
                  <c:v>50.161000000000001</c:v>
                </c:pt>
                <c:pt idx="484">
                  <c:v>50.170200000000001</c:v>
                </c:pt>
                <c:pt idx="485">
                  <c:v>50.851799999999997</c:v>
                </c:pt>
                <c:pt idx="486">
                  <c:v>50.999200000000002</c:v>
                </c:pt>
                <c:pt idx="487">
                  <c:v>51.5794</c:v>
                </c:pt>
                <c:pt idx="488">
                  <c:v>45.555700000000002</c:v>
                </c:pt>
                <c:pt idx="489">
                  <c:v>45.509599999999999</c:v>
                </c:pt>
                <c:pt idx="490">
                  <c:v>44.468800000000002</c:v>
                </c:pt>
                <c:pt idx="491">
                  <c:v>44.1096</c:v>
                </c:pt>
                <c:pt idx="492">
                  <c:v>44.284599999999998</c:v>
                </c:pt>
                <c:pt idx="493">
                  <c:v>45.131999999999998</c:v>
                </c:pt>
                <c:pt idx="494">
                  <c:v>45.638599999999997</c:v>
                </c:pt>
                <c:pt idx="495">
                  <c:v>45.924100000000003</c:v>
                </c:pt>
                <c:pt idx="496">
                  <c:v>46.412300000000002</c:v>
                </c:pt>
                <c:pt idx="497">
                  <c:v>46.660800000000002</c:v>
                </c:pt>
                <c:pt idx="498">
                  <c:v>47.226599999999998</c:v>
                </c:pt>
                <c:pt idx="499">
                  <c:v>47.810899999999997</c:v>
                </c:pt>
                <c:pt idx="500">
                  <c:v>47.4863</c:v>
                </c:pt>
                <c:pt idx="501">
                  <c:v>47.078200000000002</c:v>
                </c:pt>
                <c:pt idx="502">
                  <c:v>46.864899999999999</c:v>
                </c:pt>
                <c:pt idx="503">
                  <c:v>46.660800000000002</c:v>
                </c:pt>
                <c:pt idx="504">
                  <c:v>46.670099999999998</c:v>
                </c:pt>
                <c:pt idx="505">
                  <c:v>46.939100000000003</c:v>
                </c:pt>
                <c:pt idx="506">
                  <c:v>46.586599999999997</c:v>
                </c:pt>
                <c:pt idx="507">
                  <c:v>46.076500000000003</c:v>
                </c:pt>
                <c:pt idx="508">
                  <c:v>45.928100000000001</c:v>
                </c:pt>
                <c:pt idx="509">
                  <c:v>46.215699999999998</c:v>
                </c:pt>
                <c:pt idx="510">
                  <c:v>45.538600000000002</c:v>
                </c:pt>
                <c:pt idx="511">
                  <c:v>46.150700000000001</c:v>
                </c:pt>
                <c:pt idx="512">
                  <c:v>45.241799999999998</c:v>
                </c:pt>
                <c:pt idx="513">
                  <c:v>46.3733</c:v>
                </c:pt>
                <c:pt idx="514">
                  <c:v>45.631300000000003</c:v>
                </c:pt>
                <c:pt idx="515">
                  <c:v>45.0749</c:v>
                </c:pt>
                <c:pt idx="516">
                  <c:v>45.909599999999998</c:v>
                </c:pt>
                <c:pt idx="517">
                  <c:v>45.677700000000002</c:v>
                </c:pt>
                <c:pt idx="518">
                  <c:v>47.291499999999999</c:v>
                </c:pt>
                <c:pt idx="519">
                  <c:v>48.756900000000002</c:v>
                </c:pt>
                <c:pt idx="520">
                  <c:v>47.996400000000001</c:v>
                </c:pt>
                <c:pt idx="521">
                  <c:v>46.8185</c:v>
                </c:pt>
                <c:pt idx="522">
                  <c:v>46.920499999999997</c:v>
                </c:pt>
                <c:pt idx="523">
                  <c:v>46.3733</c:v>
                </c:pt>
                <c:pt idx="524">
                  <c:v>46.095100000000002</c:v>
                </c:pt>
                <c:pt idx="525">
                  <c:v>46.994700000000002</c:v>
                </c:pt>
                <c:pt idx="526">
                  <c:v>47.143099999999997</c:v>
                </c:pt>
                <c:pt idx="527">
                  <c:v>46.948300000000003</c:v>
                </c:pt>
                <c:pt idx="528">
                  <c:v>46.002299999999998</c:v>
                </c:pt>
                <c:pt idx="529">
                  <c:v>47.087499999999999</c:v>
                </c:pt>
                <c:pt idx="530">
                  <c:v>47.273000000000003</c:v>
                </c:pt>
                <c:pt idx="531">
                  <c:v>47.588299999999997</c:v>
                </c:pt>
                <c:pt idx="532">
                  <c:v>48.172600000000003</c:v>
                </c:pt>
                <c:pt idx="533">
                  <c:v>48.005699999999997</c:v>
                </c:pt>
                <c:pt idx="534">
                  <c:v>48.070599999999999</c:v>
                </c:pt>
                <c:pt idx="535">
                  <c:v>47.987099999999998</c:v>
                </c:pt>
                <c:pt idx="536">
                  <c:v>47.764499999999998</c:v>
                </c:pt>
                <c:pt idx="537">
                  <c:v>49.350499999999997</c:v>
                </c:pt>
                <c:pt idx="538">
                  <c:v>49.285600000000002</c:v>
                </c:pt>
                <c:pt idx="539">
                  <c:v>49.962600000000002</c:v>
                </c:pt>
                <c:pt idx="540">
                  <c:v>50.092500000000001</c:v>
                </c:pt>
                <c:pt idx="541">
                  <c:v>49.563800000000001</c:v>
                </c:pt>
                <c:pt idx="542">
                  <c:v>51.205399999999997</c:v>
                </c:pt>
                <c:pt idx="543">
                  <c:v>51.854599999999998</c:v>
                </c:pt>
                <c:pt idx="544">
                  <c:v>51.697000000000003</c:v>
                </c:pt>
                <c:pt idx="545">
                  <c:v>50.954999999999998</c:v>
                </c:pt>
                <c:pt idx="546">
                  <c:v>51.6599</c:v>
                </c:pt>
                <c:pt idx="547">
                  <c:v>50.7881</c:v>
                </c:pt>
                <c:pt idx="548">
                  <c:v>49.730699999999999</c:v>
                </c:pt>
                <c:pt idx="549">
                  <c:v>48.2654</c:v>
                </c:pt>
                <c:pt idx="550">
                  <c:v>48.2654</c:v>
                </c:pt>
                <c:pt idx="551">
                  <c:v>48.172600000000003</c:v>
                </c:pt>
                <c:pt idx="552">
                  <c:v>47.300800000000002</c:v>
                </c:pt>
                <c:pt idx="553">
                  <c:v>47.9407</c:v>
                </c:pt>
                <c:pt idx="554">
                  <c:v>44.564799999999998</c:v>
                </c:pt>
                <c:pt idx="555">
                  <c:v>44.268000000000001</c:v>
                </c:pt>
                <c:pt idx="556">
                  <c:v>45.2789</c:v>
                </c:pt>
                <c:pt idx="557">
                  <c:v>45.399500000000003</c:v>
                </c:pt>
                <c:pt idx="558">
                  <c:v>45.918900000000001</c:v>
                </c:pt>
                <c:pt idx="559">
                  <c:v>44.778100000000002</c:v>
                </c:pt>
                <c:pt idx="560">
                  <c:v>44.866900000000001</c:v>
                </c:pt>
                <c:pt idx="561">
                  <c:v>45.025700000000001</c:v>
                </c:pt>
                <c:pt idx="562">
                  <c:v>45.6145</c:v>
                </c:pt>
                <c:pt idx="563">
                  <c:v>46.642499999999998</c:v>
                </c:pt>
                <c:pt idx="564">
                  <c:v>45.661200000000001</c:v>
                </c:pt>
                <c:pt idx="565">
                  <c:v>44.511699999999998</c:v>
                </c:pt>
                <c:pt idx="566">
                  <c:v>44.465000000000003</c:v>
                </c:pt>
                <c:pt idx="567">
                  <c:v>45.268700000000003</c:v>
                </c:pt>
                <c:pt idx="568">
                  <c:v>45.072499999999998</c:v>
                </c:pt>
                <c:pt idx="569">
                  <c:v>44.4557</c:v>
                </c:pt>
                <c:pt idx="570">
                  <c:v>42.091299999999997</c:v>
                </c:pt>
                <c:pt idx="571">
                  <c:v>41.764200000000002</c:v>
                </c:pt>
                <c:pt idx="572">
                  <c:v>41.726799999999997</c:v>
                </c:pt>
                <c:pt idx="573">
                  <c:v>43.661299999999997</c:v>
                </c:pt>
                <c:pt idx="574">
                  <c:v>44.586500000000001</c:v>
                </c:pt>
                <c:pt idx="575">
                  <c:v>44.577199999999998</c:v>
                </c:pt>
                <c:pt idx="576">
                  <c:v>43.754800000000003</c:v>
                </c:pt>
                <c:pt idx="577">
                  <c:v>45.6706</c:v>
                </c:pt>
                <c:pt idx="578">
                  <c:v>44.792099999999998</c:v>
                </c:pt>
                <c:pt idx="579">
                  <c:v>44.922899999999998</c:v>
                </c:pt>
                <c:pt idx="580">
                  <c:v>44.558500000000002</c:v>
                </c:pt>
                <c:pt idx="581">
                  <c:v>44.3902</c:v>
                </c:pt>
                <c:pt idx="582">
                  <c:v>44.511699999999998</c:v>
                </c:pt>
                <c:pt idx="583">
                  <c:v>43.605200000000004</c:v>
                </c:pt>
                <c:pt idx="584">
                  <c:v>42.829599999999999</c:v>
                </c:pt>
                <c:pt idx="585">
                  <c:v>41.493200000000002</c:v>
                </c:pt>
                <c:pt idx="586">
                  <c:v>41.876399999999997</c:v>
                </c:pt>
                <c:pt idx="587">
                  <c:v>43.577199999999998</c:v>
                </c:pt>
                <c:pt idx="588">
                  <c:v>44.053800000000003</c:v>
                </c:pt>
                <c:pt idx="589">
                  <c:v>44.343499999999999</c:v>
                </c:pt>
                <c:pt idx="590">
                  <c:v>44.287399999999998</c:v>
                </c:pt>
                <c:pt idx="591">
                  <c:v>45.222000000000001</c:v>
                </c:pt>
                <c:pt idx="592">
                  <c:v>45.1098</c:v>
                </c:pt>
                <c:pt idx="593">
                  <c:v>48.240499999999997</c:v>
                </c:pt>
                <c:pt idx="594">
                  <c:v>48.436799999999998</c:v>
                </c:pt>
                <c:pt idx="595">
                  <c:v>48.137700000000002</c:v>
                </c:pt>
                <c:pt idx="596">
                  <c:v>48.829300000000003</c:v>
                </c:pt>
                <c:pt idx="597">
                  <c:v>48.063000000000002</c:v>
                </c:pt>
                <c:pt idx="598">
                  <c:v>46.315399999999997</c:v>
                </c:pt>
                <c:pt idx="599">
                  <c:v>44.960299999999997</c:v>
                </c:pt>
                <c:pt idx="600">
                  <c:v>45.978999999999999</c:v>
                </c:pt>
                <c:pt idx="601">
                  <c:v>44.978999999999999</c:v>
                </c:pt>
                <c:pt idx="602">
                  <c:v>44.427599999999998</c:v>
                </c:pt>
                <c:pt idx="603">
                  <c:v>44.446300000000001</c:v>
                </c:pt>
                <c:pt idx="604">
                  <c:v>43.941699999999997</c:v>
                </c:pt>
                <c:pt idx="605">
                  <c:v>43.521099999999997</c:v>
                </c:pt>
                <c:pt idx="606">
                  <c:v>43.4557</c:v>
                </c:pt>
                <c:pt idx="607">
                  <c:v>43.932299999999998</c:v>
                </c:pt>
                <c:pt idx="608">
                  <c:v>42.68</c:v>
                </c:pt>
                <c:pt idx="609">
                  <c:v>43.586500000000001</c:v>
                </c:pt>
                <c:pt idx="610">
                  <c:v>44.792099999999998</c:v>
                </c:pt>
                <c:pt idx="611">
                  <c:v>44.960299999999997</c:v>
                </c:pt>
                <c:pt idx="612">
                  <c:v>44.3902</c:v>
                </c:pt>
                <c:pt idx="613">
                  <c:v>43.493099999999998</c:v>
                </c:pt>
                <c:pt idx="614">
                  <c:v>43.979100000000003</c:v>
                </c:pt>
                <c:pt idx="615">
                  <c:v>42.539900000000003</c:v>
                </c:pt>
                <c:pt idx="616">
                  <c:v>42.259500000000003</c:v>
                </c:pt>
                <c:pt idx="617">
                  <c:v>43.773499999999999</c:v>
                </c:pt>
                <c:pt idx="618">
                  <c:v>40.736199999999997</c:v>
                </c:pt>
                <c:pt idx="619">
                  <c:v>42.016500000000001</c:v>
                </c:pt>
                <c:pt idx="620">
                  <c:v>42.11</c:v>
                </c:pt>
                <c:pt idx="621">
                  <c:v>43.493099999999998</c:v>
                </c:pt>
                <c:pt idx="622">
                  <c:v>42.009599999999999</c:v>
                </c:pt>
                <c:pt idx="623">
                  <c:v>41.726999999999997</c:v>
                </c:pt>
                <c:pt idx="624">
                  <c:v>40.568399999999997</c:v>
                </c:pt>
                <c:pt idx="625">
                  <c:v>41.453800000000001</c:v>
                </c:pt>
                <c:pt idx="626">
                  <c:v>40.342399999999998</c:v>
                </c:pt>
                <c:pt idx="627">
                  <c:v>40.351799999999997</c:v>
                </c:pt>
                <c:pt idx="628">
                  <c:v>41.067700000000002</c:v>
                </c:pt>
                <c:pt idx="629">
                  <c:v>40.5779</c:v>
                </c:pt>
                <c:pt idx="630">
                  <c:v>41.821199999999997</c:v>
                </c:pt>
                <c:pt idx="631">
                  <c:v>39.890300000000003</c:v>
                </c:pt>
                <c:pt idx="632">
                  <c:v>39.57</c:v>
                </c:pt>
                <c:pt idx="633">
                  <c:v>39.230899999999998</c:v>
                </c:pt>
                <c:pt idx="634">
                  <c:v>39.560600000000001</c:v>
                </c:pt>
                <c:pt idx="635">
                  <c:v>39.2498</c:v>
                </c:pt>
                <c:pt idx="636">
                  <c:v>39.749000000000002</c:v>
                </c:pt>
                <c:pt idx="637">
                  <c:v>40.954599999999999</c:v>
                </c:pt>
                <c:pt idx="638">
                  <c:v>41.962499999999999</c:v>
                </c:pt>
                <c:pt idx="639">
                  <c:v>41.84</c:v>
                </c:pt>
                <c:pt idx="640">
                  <c:v>41.548000000000002</c:v>
                </c:pt>
                <c:pt idx="641">
                  <c:v>42.235599999999998</c:v>
                </c:pt>
                <c:pt idx="642">
                  <c:v>40.869900000000001</c:v>
                </c:pt>
                <c:pt idx="643">
                  <c:v>40.822800000000001</c:v>
                </c:pt>
                <c:pt idx="644">
                  <c:v>41.0017</c:v>
                </c:pt>
                <c:pt idx="645">
                  <c:v>38.835299999999997</c:v>
                </c:pt>
                <c:pt idx="646">
                  <c:v>37.686199999999999</c:v>
                </c:pt>
                <c:pt idx="647">
                  <c:v>36.904400000000003</c:v>
                </c:pt>
                <c:pt idx="648">
                  <c:v>35.576300000000003</c:v>
                </c:pt>
                <c:pt idx="649">
                  <c:v>35.726999999999997</c:v>
                </c:pt>
                <c:pt idx="650">
                  <c:v>36.405200000000001</c:v>
                </c:pt>
                <c:pt idx="651">
                  <c:v>35.171199999999999</c:v>
                </c:pt>
                <c:pt idx="652">
                  <c:v>34.822699999999998</c:v>
                </c:pt>
                <c:pt idx="653">
                  <c:v>35.538600000000002</c:v>
                </c:pt>
                <c:pt idx="654">
                  <c:v>35.2089</c:v>
                </c:pt>
                <c:pt idx="655">
                  <c:v>35.237200000000001</c:v>
                </c:pt>
                <c:pt idx="656">
                  <c:v>36.3675</c:v>
                </c:pt>
                <c:pt idx="657">
                  <c:v>36.386299999999999</c:v>
                </c:pt>
                <c:pt idx="658">
                  <c:v>35.585700000000003</c:v>
                </c:pt>
                <c:pt idx="659">
                  <c:v>35.124200000000002</c:v>
                </c:pt>
                <c:pt idx="660">
                  <c:v>35.237200000000001</c:v>
                </c:pt>
                <c:pt idx="661">
                  <c:v>34.229300000000002</c:v>
                </c:pt>
                <c:pt idx="662">
                  <c:v>34.558999999999997</c:v>
                </c:pt>
                <c:pt idx="663">
                  <c:v>34.8416</c:v>
                </c:pt>
                <c:pt idx="664">
                  <c:v>35.924799999999998</c:v>
                </c:pt>
                <c:pt idx="665">
                  <c:v>35.783499999999997</c:v>
                </c:pt>
                <c:pt idx="666">
                  <c:v>35.039400000000001</c:v>
                </c:pt>
                <c:pt idx="667">
                  <c:v>35.0488</c:v>
                </c:pt>
                <c:pt idx="668">
                  <c:v>35.0488</c:v>
                </c:pt>
                <c:pt idx="669">
                  <c:v>35.519799999999996</c:v>
                </c:pt>
                <c:pt idx="670">
                  <c:v>36.376899999999999</c:v>
                </c:pt>
                <c:pt idx="671">
                  <c:v>36.4617</c:v>
                </c:pt>
                <c:pt idx="672">
                  <c:v>37.884</c:v>
                </c:pt>
                <c:pt idx="673">
                  <c:v>38.2042</c:v>
                </c:pt>
                <c:pt idx="674">
                  <c:v>38.251300000000001</c:v>
                </c:pt>
                <c:pt idx="675">
                  <c:v>36.923200000000001</c:v>
                </c:pt>
                <c:pt idx="676">
                  <c:v>36.8855</c:v>
                </c:pt>
                <c:pt idx="677">
                  <c:v>36.697200000000002</c:v>
                </c:pt>
                <c:pt idx="678">
                  <c:v>37.846299999999999</c:v>
                </c:pt>
                <c:pt idx="679">
                  <c:v>37.403599999999997</c:v>
                </c:pt>
                <c:pt idx="680">
                  <c:v>34.201099999999997</c:v>
                </c:pt>
                <c:pt idx="681">
                  <c:v>34.813299999999998</c:v>
                </c:pt>
                <c:pt idx="682">
                  <c:v>33.918500000000002</c:v>
                </c:pt>
                <c:pt idx="683">
                  <c:v>34.398899999999998</c:v>
                </c:pt>
                <c:pt idx="684">
                  <c:v>33.927900000000001</c:v>
                </c:pt>
                <c:pt idx="685">
                  <c:v>33.670999999999999</c:v>
                </c:pt>
                <c:pt idx="686">
                  <c:v>33.661499999999997</c:v>
                </c:pt>
                <c:pt idx="687">
                  <c:v>32.843299999999999</c:v>
                </c:pt>
                <c:pt idx="688">
                  <c:v>33.652000000000001</c:v>
                </c:pt>
                <c:pt idx="689">
                  <c:v>33.8613</c:v>
                </c:pt>
                <c:pt idx="690">
                  <c:v>34.356099999999998</c:v>
                </c:pt>
                <c:pt idx="691">
                  <c:v>34.5749</c:v>
                </c:pt>
                <c:pt idx="692">
                  <c:v>34.432200000000002</c:v>
                </c:pt>
                <c:pt idx="693">
                  <c:v>34.042099999999998</c:v>
                </c:pt>
                <c:pt idx="694">
                  <c:v>34.441699999999997</c:v>
                </c:pt>
                <c:pt idx="695">
                  <c:v>33.661499999999997</c:v>
                </c:pt>
                <c:pt idx="696">
                  <c:v>32.196300000000001</c:v>
                </c:pt>
                <c:pt idx="697">
                  <c:v>32.301000000000002</c:v>
                </c:pt>
                <c:pt idx="698">
                  <c:v>32.215299999999999</c:v>
                </c:pt>
                <c:pt idx="699">
                  <c:v>33.195300000000003</c:v>
                </c:pt>
                <c:pt idx="700">
                  <c:v>31.739599999999999</c:v>
                </c:pt>
                <c:pt idx="701">
                  <c:v>31.34</c:v>
                </c:pt>
                <c:pt idx="702">
                  <c:v>30.693100000000001</c:v>
                </c:pt>
                <c:pt idx="703">
                  <c:v>30.369599999999998</c:v>
                </c:pt>
                <c:pt idx="704">
                  <c:v>30.217300000000002</c:v>
                </c:pt>
                <c:pt idx="705">
                  <c:v>29.703600000000002</c:v>
                </c:pt>
                <c:pt idx="706">
                  <c:v>28.885300000000001</c:v>
                </c:pt>
                <c:pt idx="707">
                  <c:v>29.161300000000001</c:v>
                </c:pt>
                <c:pt idx="708">
                  <c:v>29.256399999999999</c:v>
                </c:pt>
                <c:pt idx="709">
                  <c:v>29.931899999999999</c:v>
                </c:pt>
                <c:pt idx="710">
                  <c:v>30.027100000000001</c:v>
                </c:pt>
                <c:pt idx="711">
                  <c:v>27.8673</c:v>
                </c:pt>
                <c:pt idx="712">
                  <c:v>27.762699999999999</c:v>
                </c:pt>
                <c:pt idx="713">
                  <c:v>27.4392</c:v>
                </c:pt>
                <c:pt idx="714">
                  <c:v>27.819700000000001</c:v>
                </c:pt>
                <c:pt idx="715">
                  <c:v>28.01</c:v>
                </c:pt>
                <c:pt idx="716">
                  <c:v>27.5533</c:v>
                </c:pt>
                <c:pt idx="717">
                  <c:v>27.0871</c:v>
                </c:pt>
                <c:pt idx="718">
                  <c:v>26.706600000000002</c:v>
                </c:pt>
                <c:pt idx="719">
                  <c:v>26.183299999999999</c:v>
                </c:pt>
                <c:pt idx="720">
                  <c:v>25.66</c:v>
                </c:pt>
                <c:pt idx="721">
                  <c:v>25.5839</c:v>
                </c:pt>
                <c:pt idx="722">
                  <c:v>25.812200000000001</c:v>
                </c:pt>
                <c:pt idx="723">
                  <c:v>25.098700000000001</c:v>
                </c:pt>
                <c:pt idx="724">
                  <c:v>24.5183</c:v>
                </c:pt>
                <c:pt idx="725">
                  <c:v>25.66</c:v>
                </c:pt>
                <c:pt idx="726">
                  <c:v>26.354500000000002</c:v>
                </c:pt>
                <c:pt idx="727">
                  <c:v>26.297499999999999</c:v>
                </c:pt>
                <c:pt idx="728">
                  <c:v>25.8598</c:v>
                </c:pt>
                <c:pt idx="729">
                  <c:v>24.470700000000001</c:v>
                </c:pt>
                <c:pt idx="730">
                  <c:v>23.975999999999999</c:v>
                </c:pt>
                <c:pt idx="731">
                  <c:v>23.823799999999999</c:v>
                </c:pt>
                <c:pt idx="732">
                  <c:v>24.099699999999999</c:v>
                </c:pt>
                <c:pt idx="733">
                  <c:v>25.136700000000001</c:v>
                </c:pt>
                <c:pt idx="734">
                  <c:v>24.651499999999999</c:v>
                </c:pt>
                <c:pt idx="735">
                  <c:v>25.136700000000001</c:v>
                </c:pt>
                <c:pt idx="736">
                  <c:v>24.613399999999999</c:v>
                </c:pt>
                <c:pt idx="737">
                  <c:v>24.737100000000002</c:v>
                </c:pt>
                <c:pt idx="738">
                  <c:v>24.813199999999998</c:v>
                </c:pt>
                <c:pt idx="739">
                  <c:v>25.66</c:v>
                </c:pt>
                <c:pt idx="740">
                  <c:v>25.8598</c:v>
                </c:pt>
                <c:pt idx="741">
                  <c:v>26.078600000000002</c:v>
                </c:pt>
                <c:pt idx="742">
                  <c:v>25.888300000000001</c:v>
                </c:pt>
                <c:pt idx="743">
                  <c:v>24.994</c:v>
                </c:pt>
                <c:pt idx="744">
                  <c:v>27.658000000000001</c:v>
                </c:pt>
                <c:pt idx="745">
                  <c:v>27.049099999999999</c:v>
                </c:pt>
                <c:pt idx="746">
                  <c:v>26.9254</c:v>
                </c:pt>
                <c:pt idx="747">
                  <c:v>26.088200000000001</c:v>
                </c:pt>
                <c:pt idx="748">
                  <c:v>26.0596</c:v>
                </c:pt>
                <c:pt idx="749">
                  <c:v>27.192599999999999</c:v>
                </c:pt>
                <c:pt idx="750">
                  <c:v>27.395099999999999</c:v>
                </c:pt>
                <c:pt idx="751">
                  <c:v>27.462599999999998</c:v>
                </c:pt>
                <c:pt idx="752">
                  <c:v>26.536899999999999</c:v>
                </c:pt>
                <c:pt idx="753">
                  <c:v>28.696899999999999</c:v>
                </c:pt>
                <c:pt idx="754">
                  <c:v>29.343</c:v>
                </c:pt>
                <c:pt idx="755">
                  <c:v>29.265799999999999</c:v>
                </c:pt>
                <c:pt idx="756">
                  <c:v>29.613</c:v>
                </c:pt>
                <c:pt idx="757">
                  <c:v>28.475100000000001</c:v>
                </c:pt>
                <c:pt idx="758">
                  <c:v>28.822299999999998</c:v>
                </c:pt>
                <c:pt idx="759">
                  <c:v>28.803000000000001</c:v>
                </c:pt>
                <c:pt idx="760">
                  <c:v>27.906199999999998</c:v>
                </c:pt>
                <c:pt idx="761">
                  <c:v>28.754799999999999</c:v>
                </c:pt>
                <c:pt idx="762">
                  <c:v>28.610099999999999</c:v>
                </c:pt>
                <c:pt idx="763">
                  <c:v>28.291899999999998</c:v>
                </c:pt>
                <c:pt idx="764">
                  <c:v>27.703700000000001</c:v>
                </c:pt>
                <c:pt idx="765">
                  <c:v>27.867599999999999</c:v>
                </c:pt>
                <c:pt idx="766">
                  <c:v>28.995799999999999</c:v>
                </c:pt>
                <c:pt idx="767">
                  <c:v>28.764399999999998</c:v>
                </c:pt>
                <c:pt idx="768">
                  <c:v>28.359400000000001</c:v>
                </c:pt>
                <c:pt idx="769">
                  <c:v>28.128</c:v>
                </c:pt>
                <c:pt idx="770">
                  <c:v>27.578299999999999</c:v>
                </c:pt>
                <c:pt idx="771">
                  <c:v>27.318000000000001</c:v>
                </c:pt>
                <c:pt idx="772">
                  <c:v>27.424099999999999</c:v>
                </c:pt>
                <c:pt idx="773">
                  <c:v>27.231200000000001</c:v>
                </c:pt>
                <c:pt idx="774">
                  <c:v>27.665099999999999</c:v>
                </c:pt>
                <c:pt idx="775">
                  <c:v>27.703700000000001</c:v>
                </c:pt>
                <c:pt idx="776">
                  <c:v>27.250499999999999</c:v>
                </c:pt>
                <c:pt idx="777">
                  <c:v>26.180099999999999</c:v>
                </c:pt>
                <c:pt idx="778">
                  <c:v>25.958400000000001</c:v>
                </c:pt>
                <c:pt idx="779">
                  <c:v>25.832999999999998</c:v>
                </c:pt>
                <c:pt idx="780">
                  <c:v>25.4955</c:v>
                </c:pt>
                <c:pt idx="781">
                  <c:v>25.871600000000001</c:v>
                </c:pt>
                <c:pt idx="782">
                  <c:v>25.042300000000001</c:v>
                </c:pt>
                <c:pt idx="783">
                  <c:v>25.158000000000001</c:v>
                </c:pt>
                <c:pt idx="784">
                  <c:v>25.013400000000001</c:v>
                </c:pt>
                <c:pt idx="785">
                  <c:v>24.627700000000001</c:v>
                </c:pt>
                <c:pt idx="786">
                  <c:v>25.273700000000002</c:v>
                </c:pt>
                <c:pt idx="787">
                  <c:v>25.485900000000001</c:v>
                </c:pt>
                <c:pt idx="788">
                  <c:v>25.775099999999998</c:v>
                </c:pt>
                <c:pt idx="789">
                  <c:v>26.691199999999998</c:v>
                </c:pt>
                <c:pt idx="790">
                  <c:v>26.575500000000002</c:v>
                </c:pt>
                <c:pt idx="791">
                  <c:v>27.703700000000001</c:v>
                </c:pt>
                <c:pt idx="792">
                  <c:v>28.263000000000002</c:v>
                </c:pt>
                <c:pt idx="793">
                  <c:v>28.388300000000001</c:v>
                </c:pt>
                <c:pt idx="794">
                  <c:v>28.7837</c:v>
                </c:pt>
                <c:pt idx="795">
                  <c:v>29.207999999999998</c:v>
                </c:pt>
                <c:pt idx="796">
                  <c:v>29.034400000000002</c:v>
                </c:pt>
                <c:pt idx="797">
                  <c:v>28.5426</c:v>
                </c:pt>
                <c:pt idx="798">
                  <c:v>27.780799999999999</c:v>
                </c:pt>
                <c:pt idx="799">
                  <c:v>27.404800000000002</c:v>
                </c:pt>
                <c:pt idx="800">
                  <c:v>28.176200000000001</c:v>
                </c:pt>
                <c:pt idx="801">
                  <c:v>29.188700000000001</c:v>
                </c:pt>
                <c:pt idx="802">
                  <c:v>28.851199999999999</c:v>
                </c:pt>
                <c:pt idx="803">
                  <c:v>28.638999999999999</c:v>
                </c:pt>
                <c:pt idx="804">
                  <c:v>29.0151</c:v>
                </c:pt>
                <c:pt idx="805">
                  <c:v>27.1541</c:v>
                </c:pt>
                <c:pt idx="806">
                  <c:v>26.951599999999999</c:v>
                </c:pt>
                <c:pt idx="807">
                  <c:v>27.250499999999999</c:v>
                </c:pt>
                <c:pt idx="808">
                  <c:v>28.031600000000001</c:v>
                </c:pt>
                <c:pt idx="809">
                  <c:v>29.111499999999999</c:v>
                </c:pt>
                <c:pt idx="810">
                  <c:v>29.236899999999999</c:v>
                </c:pt>
                <c:pt idx="811">
                  <c:v>28.002199999999998</c:v>
                </c:pt>
                <c:pt idx="812">
                  <c:v>28.3536</c:v>
                </c:pt>
                <c:pt idx="813">
                  <c:v>27.562999999999999</c:v>
                </c:pt>
                <c:pt idx="814">
                  <c:v>27.065200000000001</c:v>
                </c:pt>
                <c:pt idx="815">
                  <c:v>27.133600000000001</c:v>
                </c:pt>
                <c:pt idx="816">
                  <c:v>27.865600000000001</c:v>
                </c:pt>
                <c:pt idx="817">
                  <c:v>27.953399999999998</c:v>
                </c:pt>
                <c:pt idx="818">
                  <c:v>28.1584</c:v>
                </c:pt>
                <c:pt idx="819">
                  <c:v>27.524000000000001</c:v>
                </c:pt>
                <c:pt idx="820">
                  <c:v>26.9481</c:v>
                </c:pt>
                <c:pt idx="821">
                  <c:v>25.435300000000002</c:v>
                </c:pt>
                <c:pt idx="822">
                  <c:v>24.859400000000001</c:v>
                </c:pt>
                <c:pt idx="823">
                  <c:v>24.996099999999998</c:v>
                </c:pt>
                <c:pt idx="824">
                  <c:v>24.537299999999998</c:v>
                </c:pt>
                <c:pt idx="825">
                  <c:v>24.303100000000001</c:v>
                </c:pt>
                <c:pt idx="826">
                  <c:v>24.3324</c:v>
                </c:pt>
                <c:pt idx="827">
                  <c:v>24.722799999999999</c:v>
                </c:pt>
                <c:pt idx="828">
                  <c:v>25.571899999999999</c:v>
                </c:pt>
                <c:pt idx="829">
                  <c:v>25.767099999999999</c:v>
                </c:pt>
                <c:pt idx="830">
                  <c:v>25.367000000000001</c:v>
                </c:pt>
                <c:pt idx="831">
                  <c:v>24.917999999999999</c:v>
                </c:pt>
                <c:pt idx="832">
                  <c:v>25.357199999999999</c:v>
                </c:pt>
                <c:pt idx="833">
                  <c:v>25.8062</c:v>
                </c:pt>
                <c:pt idx="834">
                  <c:v>26.567499999999999</c:v>
                </c:pt>
                <c:pt idx="835">
                  <c:v>26.303899999999999</c:v>
                </c:pt>
                <c:pt idx="836">
                  <c:v>27.3385</c:v>
                </c:pt>
                <c:pt idx="837">
                  <c:v>27.728899999999999</c:v>
                </c:pt>
                <c:pt idx="838">
                  <c:v>29.456499999999998</c:v>
                </c:pt>
                <c:pt idx="839">
                  <c:v>29.095400000000001</c:v>
                </c:pt>
                <c:pt idx="840">
                  <c:v>28.460999999999999</c:v>
                </c:pt>
                <c:pt idx="841">
                  <c:v>27.777699999999999</c:v>
                </c:pt>
                <c:pt idx="842">
                  <c:v>27.4557</c:v>
                </c:pt>
                <c:pt idx="843">
                  <c:v>28.334099999999999</c:v>
                </c:pt>
                <c:pt idx="844">
                  <c:v>28.656199999999998</c:v>
                </c:pt>
                <c:pt idx="845">
                  <c:v>28.480499999999999</c:v>
                </c:pt>
                <c:pt idx="846">
                  <c:v>28.587800000000001</c:v>
                </c:pt>
                <c:pt idx="847">
                  <c:v>30.764399999999998</c:v>
                </c:pt>
                <c:pt idx="848">
                  <c:v>31.320699999999999</c:v>
                </c:pt>
                <c:pt idx="849">
                  <c:v>31.886800000000001</c:v>
                </c:pt>
                <c:pt idx="850">
                  <c:v>32.101500000000001</c:v>
                </c:pt>
                <c:pt idx="851">
                  <c:v>32.3065</c:v>
                </c:pt>
                <c:pt idx="852">
                  <c:v>32.042999999999999</c:v>
                </c:pt>
                <c:pt idx="853">
                  <c:v>32.023499999999999</c:v>
                </c:pt>
                <c:pt idx="854">
                  <c:v>31.740400000000001</c:v>
                </c:pt>
                <c:pt idx="855">
                  <c:v>31.5745</c:v>
                </c:pt>
                <c:pt idx="856">
                  <c:v>31.252400000000002</c:v>
                </c:pt>
                <c:pt idx="857">
                  <c:v>31.3598</c:v>
                </c:pt>
                <c:pt idx="858">
                  <c:v>31.125499999999999</c:v>
                </c:pt>
                <c:pt idx="859">
                  <c:v>31.369499999999999</c:v>
                </c:pt>
                <c:pt idx="860">
                  <c:v>31.067</c:v>
                </c:pt>
                <c:pt idx="861">
                  <c:v>30.403300000000002</c:v>
                </c:pt>
                <c:pt idx="862">
                  <c:v>30.120200000000001</c:v>
                </c:pt>
                <c:pt idx="863">
                  <c:v>29.573599999999999</c:v>
                </c:pt>
                <c:pt idx="864">
                  <c:v>28.949000000000002</c:v>
                </c:pt>
                <c:pt idx="865">
                  <c:v>28.1877</c:v>
                </c:pt>
                <c:pt idx="866">
                  <c:v>28.3536</c:v>
                </c:pt>
                <c:pt idx="867">
                  <c:v>29.144200000000001</c:v>
                </c:pt>
                <c:pt idx="868">
                  <c:v>30.3154</c:v>
                </c:pt>
                <c:pt idx="869">
                  <c:v>29.573599999999999</c:v>
                </c:pt>
                <c:pt idx="870">
                  <c:v>29.0563</c:v>
                </c:pt>
                <c:pt idx="871">
                  <c:v>29.915199999999999</c:v>
                </c:pt>
                <c:pt idx="872">
                  <c:v>30.616</c:v>
                </c:pt>
                <c:pt idx="873">
                  <c:v>30.370999999999999</c:v>
                </c:pt>
                <c:pt idx="874">
                  <c:v>30.1553</c:v>
                </c:pt>
                <c:pt idx="875">
                  <c:v>29.498699999999999</c:v>
                </c:pt>
                <c:pt idx="876">
                  <c:v>29.371300000000002</c:v>
                </c:pt>
                <c:pt idx="877">
                  <c:v>28.2835</c:v>
                </c:pt>
                <c:pt idx="878">
                  <c:v>28.371700000000001</c:v>
                </c:pt>
                <c:pt idx="879">
                  <c:v>29.204699999999999</c:v>
                </c:pt>
                <c:pt idx="880">
                  <c:v>28.636299999999999</c:v>
                </c:pt>
                <c:pt idx="881">
                  <c:v>28.293299999999999</c:v>
                </c:pt>
                <c:pt idx="882">
                  <c:v>29.0871</c:v>
                </c:pt>
                <c:pt idx="883">
                  <c:v>29.332100000000001</c:v>
                </c:pt>
                <c:pt idx="884">
                  <c:v>29.6751</c:v>
                </c:pt>
                <c:pt idx="885">
                  <c:v>28.920500000000001</c:v>
                </c:pt>
                <c:pt idx="886">
                  <c:v>28.4207</c:v>
                </c:pt>
                <c:pt idx="887">
                  <c:v>26.852699999999999</c:v>
                </c:pt>
                <c:pt idx="888">
                  <c:v>28.4207</c:v>
                </c:pt>
                <c:pt idx="889">
                  <c:v>29.390899999999998</c:v>
                </c:pt>
                <c:pt idx="890">
                  <c:v>30.812000000000001</c:v>
                </c:pt>
                <c:pt idx="891">
                  <c:v>30.508199999999999</c:v>
                </c:pt>
                <c:pt idx="892">
                  <c:v>30.6846</c:v>
                </c:pt>
                <c:pt idx="893">
                  <c:v>29.263500000000001</c:v>
                </c:pt>
                <c:pt idx="894">
                  <c:v>30.3416</c:v>
                </c:pt>
                <c:pt idx="895">
                  <c:v>30.655200000000001</c:v>
                </c:pt>
                <c:pt idx="896">
                  <c:v>31.1844</c:v>
                </c:pt>
                <c:pt idx="897">
                  <c:v>30.713999999999999</c:v>
                </c:pt>
                <c:pt idx="898">
                  <c:v>32.409399999999998</c:v>
                </c:pt>
                <c:pt idx="899">
                  <c:v>33.232599999999998</c:v>
                </c:pt>
                <c:pt idx="900">
                  <c:v>34.869300000000003</c:v>
                </c:pt>
                <c:pt idx="901">
                  <c:v>35.104500000000002</c:v>
                </c:pt>
                <c:pt idx="902">
                  <c:v>35.643500000000003</c:v>
                </c:pt>
                <c:pt idx="903">
                  <c:v>34.300800000000002</c:v>
                </c:pt>
                <c:pt idx="904">
                  <c:v>32.242800000000003</c:v>
                </c:pt>
                <c:pt idx="905">
                  <c:v>32.056600000000003</c:v>
                </c:pt>
                <c:pt idx="906">
                  <c:v>32.340800000000002</c:v>
                </c:pt>
                <c:pt idx="907">
                  <c:v>32.673999999999999</c:v>
                </c:pt>
                <c:pt idx="908">
                  <c:v>33.418799999999997</c:v>
                </c:pt>
                <c:pt idx="909">
                  <c:v>32.8994</c:v>
                </c:pt>
                <c:pt idx="910">
                  <c:v>32.252600000000001</c:v>
                </c:pt>
                <c:pt idx="911">
                  <c:v>32.771999999999998</c:v>
                </c:pt>
                <c:pt idx="912">
                  <c:v>32.948399999999999</c:v>
                </c:pt>
                <c:pt idx="913">
                  <c:v>31.860600000000002</c:v>
                </c:pt>
                <c:pt idx="914">
                  <c:v>31.331399999999999</c:v>
                </c:pt>
                <c:pt idx="915">
                  <c:v>31.213799999999999</c:v>
                </c:pt>
                <c:pt idx="916">
                  <c:v>32.085999999999999</c:v>
                </c:pt>
                <c:pt idx="917">
                  <c:v>32.634799999999998</c:v>
                </c:pt>
                <c:pt idx="918">
                  <c:v>33.301200000000001</c:v>
                </c:pt>
                <c:pt idx="919">
                  <c:v>33.193399999999997</c:v>
                </c:pt>
                <c:pt idx="920">
                  <c:v>32.4878</c:v>
                </c:pt>
                <c:pt idx="921">
                  <c:v>33.683399999999999</c:v>
                </c:pt>
                <c:pt idx="922">
                  <c:v>33.8108</c:v>
                </c:pt>
                <c:pt idx="923">
                  <c:v>33.771599999999999</c:v>
                </c:pt>
                <c:pt idx="924">
                  <c:v>32.703400000000002</c:v>
                </c:pt>
                <c:pt idx="925">
                  <c:v>33.340400000000002</c:v>
                </c:pt>
                <c:pt idx="926">
                  <c:v>32.958199999999998</c:v>
                </c:pt>
                <c:pt idx="927">
                  <c:v>33.418799999999997</c:v>
                </c:pt>
                <c:pt idx="928">
                  <c:v>33.6736</c:v>
                </c:pt>
                <c:pt idx="929">
                  <c:v>33.8598</c:v>
                </c:pt>
                <c:pt idx="930">
                  <c:v>36.094299999999997</c:v>
                </c:pt>
                <c:pt idx="931">
                  <c:v>35.055500000000002</c:v>
                </c:pt>
                <c:pt idx="932">
                  <c:v>35.084899999999998</c:v>
                </c:pt>
                <c:pt idx="933">
                  <c:v>33.703000000000003</c:v>
                </c:pt>
                <c:pt idx="934">
                  <c:v>34.173400000000001</c:v>
                </c:pt>
                <c:pt idx="935">
                  <c:v>34.561900000000001</c:v>
                </c:pt>
                <c:pt idx="936">
                  <c:v>34.650500000000001</c:v>
                </c:pt>
                <c:pt idx="937">
                  <c:v>34.443899999999999</c:v>
                </c:pt>
                <c:pt idx="938">
                  <c:v>33.716099999999997</c:v>
                </c:pt>
                <c:pt idx="939">
                  <c:v>34.109499999999997</c:v>
                </c:pt>
                <c:pt idx="940">
                  <c:v>34.316099999999999</c:v>
                </c:pt>
                <c:pt idx="941">
                  <c:v>35.0931</c:v>
                </c:pt>
                <c:pt idx="942">
                  <c:v>34.198</c:v>
                </c:pt>
                <c:pt idx="943">
                  <c:v>32.978400000000001</c:v>
                </c:pt>
                <c:pt idx="944">
                  <c:v>32.0441</c:v>
                </c:pt>
                <c:pt idx="945">
                  <c:v>32.211300000000001</c:v>
                </c:pt>
                <c:pt idx="946">
                  <c:v>32.594900000000003</c:v>
                </c:pt>
                <c:pt idx="947">
                  <c:v>32.348999999999997</c:v>
                </c:pt>
                <c:pt idx="948">
                  <c:v>33.420999999999999</c:v>
                </c:pt>
                <c:pt idx="949">
                  <c:v>32.053899999999999</c:v>
                </c:pt>
                <c:pt idx="950">
                  <c:v>32.703000000000003</c:v>
                </c:pt>
                <c:pt idx="951">
                  <c:v>33.067</c:v>
                </c:pt>
                <c:pt idx="952">
                  <c:v>33.745600000000003</c:v>
                </c:pt>
                <c:pt idx="953">
                  <c:v>33.962000000000003</c:v>
                </c:pt>
                <c:pt idx="954">
                  <c:v>34.561900000000001</c:v>
                </c:pt>
                <c:pt idx="955">
                  <c:v>36.007800000000003</c:v>
                </c:pt>
                <c:pt idx="956">
                  <c:v>36.106099999999998</c:v>
                </c:pt>
                <c:pt idx="957">
                  <c:v>36.371699999999997</c:v>
                </c:pt>
                <c:pt idx="958">
                  <c:v>37.551900000000003</c:v>
                </c:pt>
                <c:pt idx="959">
                  <c:v>37.384700000000002</c:v>
                </c:pt>
                <c:pt idx="960">
                  <c:v>37.955199999999998</c:v>
                </c:pt>
                <c:pt idx="961">
                  <c:v>38.220799999999997</c:v>
                </c:pt>
                <c:pt idx="962">
                  <c:v>38.0732</c:v>
                </c:pt>
                <c:pt idx="963">
                  <c:v>38.033900000000003</c:v>
                </c:pt>
                <c:pt idx="964">
                  <c:v>37.256900000000002</c:v>
                </c:pt>
                <c:pt idx="965">
                  <c:v>37.365099999999998</c:v>
                </c:pt>
                <c:pt idx="966">
                  <c:v>35.742199999999997</c:v>
                </c:pt>
                <c:pt idx="967">
                  <c:v>34.119300000000003</c:v>
                </c:pt>
                <c:pt idx="968">
                  <c:v>34.08</c:v>
                </c:pt>
                <c:pt idx="969">
                  <c:v>33.617699999999999</c:v>
                </c:pt>
                <c:pt idx="970">
                  <c:v>33.725900000000003</c:v>
                </c:pt>
                <c:pt idx="971">
                  <c:v>33.273499999999999</c:v>
                </c:pt>
                <c:pt idx="972">
                  <c:v>34.040700000000001</c:v>
                </c:pt>
                <c:pt idx="973">
                  <c:v>34.601300000000002</c:v>
                </c:pt>
                <c:pt idx="974">
                  <c:v>34.965200000000003</c:v>
                </c:pt>
                <c:pt idx="975">
                  <c:v>34.8767</c:v>
                </c:pt>
                <c:pt idx="976">
                  <c:v>35.102899999999998</c:v>
                </c:pt>
                <c:pt idx="977">
                  <c:v>35.338999999999999</c:v>
                </c:pt>
                <c:pt idx="978">
                  <c:v>35.299599999999998</c:v>
                </c:pt>
                <c:pt idx="979">
                  <c:v>35.594700000000003</c:v>
                </c:pt>
                <c:pt idx="980">
                  <c:v>35.466799999999999</c:v>
                </c:pt>
                <c:pt idx="981">
                  <c:v>35.8307</c:v>
                </c:pt>
                <c:pt idx="982">
                  <c:v>36.273299999999999</c:v>
                </c:pt>
                <c:pt idx="983">
                  <c:v>36.234000000000002</c:v>
                </c:pt>
                <c:pt idx="984">
                  <c:v>35.378300000000003</c:v>
                </c:pt>
                <c:pt idx="985">
                  <c:v>35.958599999999997</c:v>
                </c:pt>
                <c:pt idx="986">
                  <c:v>35.466799999999999</c:v>
                </c:pt>
                <c:pt idx="987">
                  <c:v>35.053699999999999</c:v>
                </c:pt>
                <c:pt idx="988">
                  <c:v>35.083199999999998</c:v>
                </c:pt>
                <c:pt idx="989">
                  <c:v>34.345599999999997</c:v>
                </c:pt>
                <c:pt idx="990">
                  <c:v>33.293199999999999</c:v>
                </c:pt>
                <c:pt idx="991">
                  <c:v>34.021000000000001</c:v>
                </c:pt>
                <c:pt idx="992">
                  <c:v>32.29</c:v>
                </c:pt>
                <c:pt idx="993">
                  <c:v>31.984999999999999</c:v>
                </c:pt>
                <c:pt idx="994">
                  <c:v>34.955399999999997</c:v>
                </c:pt>
                <c:pt idx="995">
                  <c:v>35.102899999999998</c:v>
                </c:pt>
                <c:pt idx="996">
                  <c:v>35.8996</c:v>
                </c:pt>
                <c:pt idx="997">
                  <c:v>36.676600000000001</c:v>
                </c:pt>
                <c:pt idx="998">
                  <c:v>37.079799999999999</c:v>
                </c:pt>
                <c:pt idx="999">
                  <c:v>37.512599999999999</c:v>
                </c:pt>
                <c:pt idx="1000">
                  <c:v>37.448500000000003</c:v>
                </c:pt>
                <c:pt idx="1001">
                  <c:v>38.257599999999996</c:v>
                </c:pt>
                <c:pt idx="1002">
                  <c:v>37.418900000000001</c:v>
                </c:pt>
                <c:pt idx="1003">
                  <c:v>37.300400000000003</c:v>
                </c:pt>
                <c:pt idx="1004">
                  <c:v>38.346400000000003</c:v>
                </c:pt>
                <c:pt idx="1005">
                  <c:v>37.724800000000002</c:v>
                </c:pt>
                <c:pt idx="1006">
                  <c:v>38.889200000000002</c:v>
                </c:pt>
                <c:pt idx="1007">
                  <c:v>40.073300000000003</c:v>
                </c:pt>
                <c:pt idx="1008">
                  <c:v>42.777099999999997</c:v>
                </c:pt>
                <c:pt idx="1009">
                  <c:v>43.231000000000002</c:v>
                </c:pt>
                <c:pt idx="1010">
                  <c:v>44.148699999999998</c:v>
                </c:pt>
                <c:pt idx="1011">
                  <c:v>43.063299999999998</c:v>
                </c:pt>
                <c:pt idx="1012">
                  <c:v>43.0929</c:v>
                </c:pt>
                <c:pt idx="1013">
                  <c:v>43.378999999999998</c:v>
                </c:pt>
                <c:pt idx="1014">
                  <c:v>43.497399999999999</c:v>
                </c:pt>
                <c:pt idx="1015">
                  <c:v>43.645499999999998</c:v>
                </c:pt>
                <c:pt idx="1016">
                  <c:v>44.3461</c:v>
                </c:pt>
                <c:pt idx="1017">
                  <c:v>44.109299999999998</c:v>
                </c:pt>
                <c:pt idx="1018">
                  <c:v>43.161900000000003</c:v>
                </c:pt>
                <c:pt idx="1019">
                  <c:v>41.790300000000002</c:v>
                </c:pt>
                <c:pt idx="1020">
                  <c:v>41.366</c:v>
                </c:pt>
                <c:pt idx="1021">
                  <c:v>40.724600000000002</c:v>
                </c:pt>
                <c:pt idx="1022">
                  <c:v>41.593000000000004</c:v>
                </c:pt>
                <c:pt idx="1023">
                  <c:v>42.1357</c:v>
                </c:pt>
                <c:pt idx="1024">
                  <c:v>43.9514</c:v>
                </c:pt>
                <c:pt idx="1025">
                  <c:v>43.457999999999998</c:v>
                </c:pt>
                <c:pt idx="1026">
                  <c:v>43.981000000000002</c:v>
                </c:pt>
                <c:pt idx="1027">
                  <c:v>44.582900000000002</c:v>
                </c:pt>
                <c:pt idx="1028">
                  <c:v>45.55</c:v>
                </c:pt>
                <c:pt idx="1029">
                  <c:v>45.086199999999998</c:v>
                </c:pt>
                <c:pt idx="1030">
                  <c:v>46.043300000000002</c:v>
                </c:pt>
                <c:pt idx="1031">
                  <c:v>45.155200000000001</c:v>
                </c:pt>
                <c:pt idx="1032">
                  <c:v>46.457799999999999</c:v>
                </c:pt>
                <c:pt idx="1033">
                  <c:v>47.365600000000001</c:v>
                </c:pt>
                <c:pt idx="1034">
                  <c:v>49.832599999999999</c:v>
                </c:pt>
                <c:pt idx="1035">
                  <c:v>50.089199999999998</c:v>
                </c:pt>
                <c:pt idx="1036">
                  <c:v>49.7241</c:v>
                </c:pt>
                <c:pt idx="1037">
                  <c:v>49.585900000000002</c:v>
                </c:pt>
                <c:pt idx="1038">
                  <c:v>47.168300000000002</c:v>
                </c:pt>
                <c:pt idx="1039">
                  <c:v>46.428199999999997</c:v>
                </c:pt>
                <c:pt idx="1040">
                  <c:v>46.250599999999999</c:v>
                </c:pt>
                <c:pt idx="1041">
                  <c:v>46.270299999999999</c:v>
                </c:pt>
                <c:pt idx="1042">
                  <c:v>47.809699999999999</c:v>
                </c:pt>
                <c:pt idx="1043">
                  <c:v>47.414999999999999</c:v>
                </c:pt>
                <c:pt idx="1044">
                  <c:v>46.842599999999997</c:v>
                </c:pt>
                <c:pt idx="1045">
                  <c:v>47.010399999999997</c:v>
                </c:pt>
                <c:pt idx="1046">
                  <c:v>46.497300000000003</c:v>
                </c:pt>
                <c:pt idx="1047">
                  <c:v>46.438099999999999</c:v>
                </c:pt>
                <c:pt idx="1048">
                  <c:v>45.451300000000003</c:v>
                </c:pt>
                <c:pt idx="1049">
                  <c:v>46.122300000000003</c:v>
                </c:pt>
                <c:pt idx="1050">
                  <c:v>47.5137</c:v>
                </c:pt>
                <c:pt idx="1051">
                  <c:v>47.582700000000003</c:v>
                </c:pt>
                <c:pt idx="1052">
                  <c:v>48.243899999999996</c:v>
                </c:pt>
                <c:pt idx="1053">
                  <c:v>48.441200000000002</c:v>
                </c:pt>
                <c:pt idx="1054">
                  <c:v>48.895200000000003</c:v>
                </c:pt>
                <c:pt idx="1055">
                  <c:v>43.073099999999997</c:v>
                </c:pt>
                <c:pt idx="1056">
                  <c:v>43.260599999999997</c:v>
                </c:pt>
                <c:pt idx="1057">
                  <c:v>42.352800000000002</c:v>
                </c:pt>
                <c:pt idx="1058">
                  <c:v>42.5107</c:v>
                </c:pt>
                <c:pt idx="1059">
                  <c:v>42.786999999999999</c:v>
                </c:pt>
                <c:pt idx="1060">
                  <c:v>42.036999999999999</c:v>
                </c:pt>
                <c:pt idx="1061">
                  <c:v>42.204799999999999</c:v>
                </c:pt>
                <c:pt idx="1062">
                  <c:v>42.2988</c:v>
                </c:pt>
                <c:pt idx="1063">
                  <c:v>42.3384</c:v>
                </c:pt>
                <c:pt idx="1064">
                  <c:v>42.061300000000003</c:v>
                </c:pt>
                <c:pt idx="1065">
                  <c:v>42.862900000000003</c:v>
                </c:pt>
                <c:pt idx="1066">
                  <c:v>43.575499999999998</c:v>
                </c:pt>
                <c:pt idx="1067">
                  <c:v>42.714399999999998</c:v>
                </c:pt>
                <c:pt idx="1068">
                  <c:v>43.733800000000002</c:v>
                </c:pt>
                <c:pt idx="1069">
                  <c:v>43.595300000000002</c:v>
                </c:pt>
                <c:pt idx="1070">
                  <c:v>43.0608</c:v>
                </c:pt>
                <c:pt idx="1071">
                  <c:v>44.060400000000001</c:v>
                </c:pt>
                <c:pt idx="1072">
                  <c:v>43.0212</c:v>
                </c:pt>
                <c:pt idx="1073">
                  <c:v>42.536299999999997</c:v>
                </c:pt>
                <c:pt idx="1074">
                  <c:v>42.546199999999999</c:v>
                </c:pt>
                <c:pt idx="1075">
                  <c:v>42.546199999999999</c:v>
                </c:pt>
                <c:pt idx="1076">
                  <c:v>42.288899999999998</c:v>
                </c:pt>
                <c:pt idx="1077">
                  <c:v>41.5565</c:v>
                </c:pt>
                <c:pt idx="1078">
                  <c:v>42.605600000000003</c:v>
                </c:pt>
                <c:pt idx="1079">
                  <c:v>43.367600000000003</c:v>
                </c:pt>
                <c:pt idx="1080">
                  <c:v>45.139099999999999</c:v>
                </c:pt>
                <c:pt idx="1081">
                  <c:v>42.714399999999998</c:v>
                </c:pt>
                <c:pt idx="1082">
                  <c:v>44.0505</c:v>
                </c:pt>
                <c:pt idx="1083">
                  <c:v>45.6736</c:v>
                </c:pt>
                <c:pt idx="1084">
                  <c:v>43.5458</c:v>
                </c:pt>
                <c:pt idx="1085">
                  <c:v>44.396900000000002</c:v>
                </c:pt>
                <c:pt idx="1086">
                  <c:v>44.773000000000003</c:v>
                </c:pt>
                <c:pt idx="1087">
                  <c:v>42.783700000000003</c:v>
                </c:pt>
                <c:pt idx="1088">
                  <c:v>42.308700000000002</c:v>
                </c:pt>
                <c:pt idx="1089">
                  <c:v>42.199800000000003</c:v>
                </c:pt>
                <c:pt idx="1090">
                  <c:v>42.269100000000002</c:v>
                </c:pt>
                <c:pt idx="1091">
                  <c:v>41.615900000000003</c:v>
                </c:pt>
                <c:pt idx="1092">
                  <c:v>41.764400000000002</c:v>
                </c:pt>
                <c:pt idx="1093">
                  <c:v>41.982100000000003</c:v>
                </c:pt>
                <c:pt idx="1094">
                  <c:v>42.130499999999998</c:v>
                </c:pt>
                <c:pt idx="1095">
                  <c:v>41.398200000000003</c:v>
                </c:pt>
                <c:pt idx="1096">
                  <c:v>41.5565</c:v>
                </c:pt>
                <c:pt idx="1097">
                  <c:v>43.318100000000001</c:v>
                </c:pt>
                <c:pt idx="1098">
                  <c:v>43.713999999999999</c:v>
                </c:pt>
                <c:pt idx="1099">
                  <c:v>44.060400000000001</c:v>
                </c:pt>
                <c:pt idx="1100">
                  <c:v>43.486400000000003</c:v>
                </c:pt>
                <c:pt idx="1101">
                  <c:v>39.913699999999999</c:v>
                </c:pt>
                <c:pt idx="1102">
                  <c:v>39.319899999999997</c:v>
                </c:pt>
                <c:pt idx="1103">
                  <c:v>38.310400000000001</c:v>
                </c:pt>
                <c:pt idx="1104">
                  <c:v>37.587899999999998</c:v>
                </c:pt>
                <c:pt idx="1105">
                  <c:v>37.9343</c:v>
                </c:pt>
                <c:pt idx="1106">
                  <c:v>36.816000000000003</c:v>
                </c:pt>
                <c:pt idx="1107">
                  <c:v>37.241500000000002</c:v>
                </c:pt>
                <c:pt idx="1108">
                  <c:v>35.321599999999997</c:v>
                </c:pt>
                <c:pt idx="1109">
                  <c:v>35.935200000000002</c:v>
                </c:pt>
                <c:pt idx="1110">
                  <c:v>35.8857</c:v>
                </c:pt>
                <c:pt idx="1111">
                  <c:v>35.311700000000002</c:v>
                </c:pt>
                <c:pt idx="1112">
                  <c:v>34.6783</c:v>
                </c:pt>
                <c:pt idx="1113">
                  <c:v>33.846899999999998</c:v>
                </c:pt>
                <c:pt idx="1114">
                  <c:v>34.0548</c:v>
                </c:pt>
                <c:pt idx="1115">
                  <c:v>33.926099999999998</c:v>
                </c:pt>
                <c:pt idx="1116">
                  <c:v>34.143799999999999</c:v>
                </c:pt>
                <c:pt idx="1117">
                  <c:v>34.747500000000002</c:v>
                </c:pt>
                <c:pt idx="1118">
                  <c:v>31.550899999999999</c:v>
                </c:pt>
                <c:pt idx="1119">
                  <c:v>31.036300000000001</c:v>
                </c:pt>
                <c:pt idx="1120">
                  <c:v>30.1554</c:v>
                </c:pt>
                <c:pt idx="1121">
                  <c:v>30.0565</c:v>
                </c:pt>
                <c:pt idx="1122">
                  <c:v>30.195</c:v>
                </c:pt>
                <c:pt idx="1123">
                  <c:v>30.581</c:v>
                </c:pt>
                <c:pt idx="1124">
                  <c:v>30.774799999999999</c:v>
                </c:pt>
                <c:pt idx="1125">
                  <c:v>30.486599999999999</c:v>
                </c:pt>
                <c:pt idx="1126">
                  <c:v>29.8109</c:v>
                </c:pt>
                <c:pt idx="1127">
                  <c:v>29.900300000000001</c:v>
                </c:pt>
                <c:pt idx="1128">
                  <c:v>29.661799999999999</c:v>
                </c:pt>
                <c:pt idx="1129">
                  <c:v>30.317699999999999</c:v>
                </c:pt>
                <c:pt idx="1130">
                  <c:v>30.854299999999999</c:v>
                </c:pt>
                <c:pt idx="1131">
                  <c:v>31.072900000000001</c:v>
                </c:pt>
                <c:pt idx="1132">
                  <c:v>31.828099999999999</c:v>
                </c:pt>
                <c:pt idx="1133">
                  <c:v>31.6294</c:v>
                </c:pt>
                <c:pt idx="1134">
                  <c:v>31.8977</c:v>
                </c:pt>
                <c:pt idx="1135">
                  <c:v>31.539899999999999</c:v>
                </c:pt>
                <c:pt idx="1136">
                  <c:v>31.221900000000002</c:v>
                </c:pt>
                <c:pt idx="1137">
                  <c:v>29.8904</c:v>
                </c:pt>
                <c:pt idx="1138">
                  <c:v>30.526399999999999</c:v>
                </c:pt>
                <c:pt idx="1139">
                  <c:v>30.8642</c:v>
                </c:pt>
                <c:pt idx="1140">
                  <c:v>29.940100000000001</c:v>
                </c:pt>
                <c:pt idx="1141">
                  <c:v>29.999700000000001</c:v>
                </c:pt>
                <c:pt idx="1142">
                  <c:v>30.6555</c:v>
                </c:pt>
                <c:pt idx="1143">
                  <c:v>30.0991</c:v>
                </c:pt>
                <c:pt idx="1144">
                  <c:v>29.840699999999998</c:v>
                </c:pt>
                <c:pt idx="1145">
                  <c:v>30.585999999999999</c:v>
                </c:pt>
                <c:pt idx="1146">
                  <c:v>30.228200000000001</c:v>
                </c:pt>
                <c:pt idx="1147">
                  <c:v>30.546199999999999</c:v>
                </c:pt>
                <c:pt idx="1148">
                  <c:v>30.715199999999999</c:v>
                </c:pt>
                <c:pt idx="1149">
                  <c:v>30.725100000000001</c:v>
                </c:pt>
                <c:pt idx="1150">
                  <c:v>30.566099999999999</c:v>
                </c:pt>
                <c:pt idx="1151">
                  <c:v>30.268000000000001</c:v>
                </c:pt>
                <c:pt idx="1152">
                  <c:v>30.258099999999999</c:v>
                </c:pt>
                <c:pt idx="1153">
                  <c:v>30.784700000000001</c:v>
                </c:pt>
                <c:pt idx="1154">
                  <c:v>30.436900000000001</c:v>
                </c:pt>
                <c:pt idx="1155">
                  <c:v>30.427</c:v>
                </c:pt>
                <c:pt idx="1156">
                  <c:v>30.893999999999998</c:v>
                </c:pt>
                <c:pt idx="1157">
                  <c:v>30.377300000000002</c:v>
                </c:pt>
                <c:pt idx="1158">
                  <c:v>30.546199999999999</c:v>
                </c:pt>
                <c:pt idx="1159">
                  <c:v>30.3475</c:v>
                </c:pt>
                <c:pt idx="1160">
                  <c:v>30.397200000000002</c:v>
                </c:pt>
                <c:pt idx="1161">
                  <c:v>30.774799999999999</c:v>
                </c:pt>
                <c:pt idx="1162">
                  <c:v>30.645600000000002</c:v>
                </c:pt>
                <c:pt idx="1163">
                  <c:v>30.874099999999999</c:v>
                </c:pt>
                <c:pt idx="1164">
                  <c:v>31.033100000000001</c:v>
                </c:pt>
                <c:pt idx="1165">
                  <c:v>31.818200000000001</c:v>
                </c:pt>
                <c:pt idx="1166">
                  <c:v>33.775700000000001</c:v>
                </c:pt>
                <c:pt idx="1167">
                  <c:v>34.372</c:v>
                </c:pt>
                <c:pt idx="1168">
                  <c:v>34.650199999999998</c:v>
                </c:pt>
                <c:pt idx="1169">
                  <c:v>33.288800000000002</c:v>
                </c:pt>
                <c:pt idx="1170">
                  <c:v>34.272599999999997</c:v>
                </c:pt>
                <c:pt idx="1171">
                  <c:v>34.242800000000003</c:v>
                </c:pt>
                <c:pt idx="1172">
                  <c:v>34.1235</c:v>
                </c:pt>
                <c:pt idx="1173">
                  <c:v>34.242800000000003</c:v>
                </c:pt>
                <c:pt idx="1174">
                  <c:v>34.650199999999998</c:v>
                </c:pt>
                <c:pt idx="1175">
                  <c:v>32.772100000000002</c:v>
                </c:pt>
                <c:pt idx="1176">
                  <c:v>33.159599999999998</c:v>
                </c:pt>
                <c:pt idx="1177">
                  <c:v>32.7423</c:v>
                </c:pt>
                <c:pt idx="1178">
                  <c:v>31.5002</c:v>
                </c:pt>
                <c:pt idx="1179">
                  <c:v>30.904</c:v>
                </c:pt>
                <c:pt idx="1180">
                  <c:v>31.1524</c:v>
                </c:pt>
                <c:pt idx="1181">
                  <c:v>30.6357</c:v>
                </c:pt>
                <c:pt idx="1182">
                  <c:v>29.940100000000001</c:v>
                </c:pt>
                <c:pt idx="1183">
                  <c:v>30.546199999999999</c:v>
                </c:pt>
                <c:pt idx="1184">
                  <c:v>28.866900000000001</c:v>
                </c:pt>
                <c:pt idx="1185">
                  <c:v>21.3446</c:v>
                </c:pt>
                <c:pt idx="1186">
                  <c:v>19.9832</c:v>
                </c:pt>
                <c:pt idx="1187">
                  <c:v>19.704999999999998</c:v>
                </c:pt>
                <c:pt idx="1188">
                  <c:v>18.989999999999998</c:v>
                </c:pt>
                <c:pt idx="1189">
                  <c:v>20.49</c:v>
                </c:pt>
                <c:pt idx="1190">
                  <c:v>19.71</c:v>
                </c:pt>
                <c:pt idx="1191">
                  <c:v>19.36</c:v>
                </c:pt>
                <c:pt idx="1192">
                  <c:v>20.47</c:v>
                </c:pt>
                <c:pt idx="1193">
                  <c:v>19.920000000000002</c:v>
                </c:pt>
                <c:pt idx="1194">
                  <c:v>20.69</c:v>
                </c:pt>
                <c:pt idx="1195">
                  <c:v>20.87</c:v>
                </c:pt>
                <c:pt idx="1196">
                  <c:v>21.52</c:v>
                </c:pt>
                <c:pt idx="1197">
                  <c:v>20.99</c:v>
                </c:pt>
                <c:pt idx="1198">
                  <c:v>21.41</c:v>
                </c:pt>
                <c:pt idx="1199">
                  <c:v>20.100000000000001</c:v>
                </c:pt>
                <c:pt idx="1200">
                  <c:v>20.54</c:v>
                </c:pt>
                <c:pt idx="1201">
                  <c:v>20.13</c:v>
                </c:pt>
                <c:pt idx="1202">
                  <c:v>20.07</c:v>
                </c:pt>
                <c:pt idx="1203">
                  <c:v>19.61</c:v>
                </c:pt>
                <c:pt idx="1204">
                  <c:v>20.13</c:v>
                </c:pt>
                <c:pt idx="1205">
                  <c:v>22.04</c:v>
                </c:pt>
                <c:pt idx="1206">
                  <c:v>20.100000000000001</c:v>
                </c:pt>
                <c:pt idx="1207">
                  <c:v>19.43</c:v>
                </c:pt>
                <c:pt idx="1208">
                  <c:v>19.399999999999999</c:v>
                </c:pt>
                <c:pt idx="1209">
                  <c:v>18.89</c:v>
                </c:pt>
                <c:pt idx="1210">
                  <c:v>19.07</c:v>
                </c:pt>
                <c:pt idx="1211">
                  <c:v>18.98</c:v>
                </c:pt>
                <c:pt idx="1212">
                  <c:v>19.64</c:v>
                </c:pt>
                <c:pt idx="1213">
                  <c:v>19.36</c:v>
                </c:pt>
                <c:pt idx="1214">
                  <c:v>19.66</c:v>
                </c:pt>
                <c:pt idx="1215">
                  <c:v>20.91</c:v>
                </c:pt>
                <c:pt idx="1216">
                  <c:v>21.47</c:v>
                </c:pt>
                <c:pt idx="1217">
                  <c:v>20.77</c:v>
                </c:pt>
                <c:pt idx="1218">
                  <c:v>21.14</c:v>
                </c:pt>
                <c:pt idx="1219">
                  <c:v>21.84</c:v>
                </c:pt>
                <c:pt idx="1220">
                  <c:v>22.56</c:v>
                </c:pt>
                <c:pt idx="1221">
                  <c:v>22.81</c:v>
                </c:pt>
                <c:pt idx="1222">
                  <c:v>23.54</c:v>
                </c:pt>
                <c:pt idx="1223">
                  <c:v>23.92</c:v>
                </c:pt>
                <c:pt idx="1224">
                  <c:v>23.91</c:v>
                </c:pt>
                <c:pt idx="1225">
                  <c:v>23.46</c:v>
                </c:pt>
                <c:pt idx="1226">
                  <c:v>22.69</c:v>
                </c:pt>
                <c:pt idx="1227">
                  <c:v>22.39</c:v>
                </c:pt>
                <c:pt idx="1228">
                  <c:v>22.26</c:v>
                </c:pt>
                <c:pt idx="1229">
                  <c:v>22.59</c:v>
                </c:pt>
                <c:pt idx="1230">
                  <c:v>22.38</c:v>
                </c:pt>
                <c:pt idx="1231">
                  <c:v>23.32</c:v>
                </c:pt>
                <c:pt idx="1232">
                  <c:v>23.46</c:v>
                </c:pt>
                <c:pt idx="1233">
                  <c:v>23.22</c:v>
                </c:pt>
                <c:pt idx="1234">
                  <c:v>23.56</c:v>
                </c:pt>
                <c:pt idx="1235">
                  <c:v>23.44</c:v>
                </c:pt>
                <c:pt idx="1236">
                  <c:v>22.66</c:v>
                </c:pt>
                <c:pt idx="1237">
                  <c:v>22.31</c:v>
                </c:pt>
                <c:pt idx="1238">
                  <c:v>22.44</c:v>
                </c:pt>
                <c:pt idx="1239">
                  <c:v>22.77</c:v>
                </c:pt>
                <c:pt idx="1240">
                  <c:v>22.84</c:v>
                </c:pt>
                <c:pt idx="1241">
                  <c:v>22.4</c:v>
                </c:pt>
                <c:pt idx="1242">
                  <c:v>21.98</c:v>
                </c:pt>
                <c:pt idx="1243">
                  <c:v>22.34</c:v>
                </c:pt>
                <c:pt idx="1244">
                  <c:v>22.68</c:v>
                </c:pt>
                <c:pt idx="1245">
                  <c:v>22.92</c:v>
                </c:pt>
                <c:pt idx="1246">
                  <c:v>22.9</c:v>
                </c:pt>
                <c:pt idx="1247">
                  <c:v>22.3</c:v>
                </c:pt>
                <c:pt idx="1248">
                  <c:v>21.52</c:v>
                </c:pt>
                <c:pt idx="1249">
                  <c:v>23.2</c:v>
                </c:pt>
                <c:pt idx="1250">
                  <c:v>22.52</c:v>
                </c:pt>
                <c:pt idx="1251">
                  <c:v>23.32</c:v>
                </c:pt>
                <c:pt idx="1252">
                  <c:v>25.05</c:v>
                </c:pt>
                <c:pt idx="1253">
                  <c:v>26.23</c:v>
                </c:pt>
                <c:pt idx="1254">
                  <c:v>26.2</c:v>
                </c:pt>
                <c:pt idx="1255">
                  <c:v>25.05</c:v>
                </c:pt>
                <c:pt idx="1256">
                  <c:v>24.16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DAB-9A7A-D2EF2EE7BC99}"/>
            </c:ext>
          </c:extLst>
        </c:ser>
        <c:ser>
          <c:idx val="2"/>
          <c:order val="2"/>
          <c:tx>
            <c:strRef>
              <c:f>'3a. Moving Average'!$I$2</c:f>
              <c:strCache>
                <c:ptCount val="1"/>
                <c:pt idx="0">
                  <c:v>3-MA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Average'!$I$3:$I$1263</c15:sqref>
                  </c15:fullRef>
                </c:ext>
              </c:extLst>
              <c:f>'3a. Moving Average'!$I$4:$I$1263</c:f>
              <c:numCache>
                <c:formatCode>General</c:formatCode>
                <c:ptCount val="1260"/>
                <c:pt idx="2" formatCode="_(&quot;$&quot;* #,##0.00_);_(&quot;$&quot;* \(#,##0.00\);_(&quot;$&quot;* &quot;-&quot;??_);_(@_)">
                  <c:v>51.167200000000001</c:v>
                </c:pt>
                <c:pt idx="3" formatCode="_(&quot;$&quot;* #,##0.00_);_(&quot;$&quot;* \(#,##0.00\);_(&quot;$&quot;* &quot;-&quot;??_);_(@_)">
                  <c:v>51.326000000000001</c:v>
                </c:pt>
                <c:pt idx="4" formatCode="_(&quot;$&quot;* #,##0.00_);_(&quot;$&quot;* \(#,##0.00\);_(&quot;$&quot;* &quot;-&quot;??_);_(@_)">
                  <c:v>51.308366666666664</c:v>
                </c:pt>
                <c:pt idx="5" formatCode="_(&quot;$&quot;* #,##0.00_);_(&quot;$&quot;* \(#,##0.00\);_(&quot;$&quot;* &quot;-&quot;??_);_(@_)">
                  <c:v>51.299533333333329</c:v>
                </c:pt>
                <c:pt idx="6" formatCode="_(&quot;$&quot;* #,##0.00_);_(&quot;$&quot;* \(#,##0.00\);_(&quot;$&quot;* &quot;-&quot;??_);_(@_)">
                  <c:v>51.081933333333332</c:v>
                </c:pt>
                <c:pt idx="7" formatCode="_(&quot;$&quot;* #,##0.00_);_(&quot;$&quot;* \(#,##0.00\);_(&quot;$&quot;* &quot;-&quot;??_);_(@_)">
                  <c:v>51.349499999999999</c:v>
                </c:pt>
                <c:pt idx="8" formatCode="_(&quot;$&quot;* #,##0.00_);_(&quot;$&quot;* \(#,##0.00\);_(&quot;$&quot;* &quot;-&quot;??_);_(@_)">
                  <c:v>51.549433333333333</c:v>
                </c:pt>
                <c:pt idx="9" formatCode="_(&quot;$&quot;* #,##0.00_);_(&quot;$&quot;* \(#,##0.00\);_(&quot;$&quot;* &quot;-&quot;??_);_(@_)">
                  <c:v>51.814066666666662</c:v>
                </c:pt>
                <c:pt idx="10" formatCode="_(&quot;$&quot;* #,##0.00_);_(&quot;$&quot;* \(#,##0.00\);_(&quot;$&quot;* &quot;-&quot;??_);_(@_)">
                  <c:v>51.590599999999995</c:v>
                </c:pt>
                <c:pt idx="11" formatCode="_(&quot;$&quot;* #,##0.00_);_(&quot;$&quot;* \(#,##0.00\);_(&quot;$&quot;* &quot;-&quot;??_);_(@_)">
                  <c:v>51.225999999999999</c:v>
                </c:pt>
                <c:pt idx="12" formatCode="_(&quot;$&quot;* #,##0.00_);_(&quot;$&quot;* \(#,##0.00\);_(&quot;$&quot;* &quot;-&quot;??_);_(@_)">
                  <c:v>50.508566666666667</c:v>
                </c:pt>
                <c:pt idx="13" formatCode="_(&quot;$&quot;* #,##0.00_);_(&quot;$&quot;* \(#,##0.00\);_(&quot;$&quot;* &quot;-&quot;??_);_(@_)">
                  <c:v>49.911699999999996</c:v>
                </c:pt>
                <c:pt idx="14" formatCode="_(&quot;$&quot;* #,##0.00_);_(&quot;$&quot;* \(#,##0.00\);_(&quot;$&quot;* &quot;-&quot;??_);_(@_)">
                  <c:v>49.447133333333333</c:v>
                </c:pt>
                <c:pt idx="15" formatCode="_(&quot;$&quot;* #,##0.00_);_(&quot;$&quot;* \(#,##0.00\);_(&quot;$&quot;* &quot;-&quot;??_);_(@_)">
                  <c:v>49.664700000000003</c:v>
                </c:pt>
                <c:pt idx="16" formatCode="_(&quot;$&quot;* #,##0.00_);_(&quot;$&quot;* \(#,##0.00\);_(&quot;$&quot;* &quot;-&quot;??_);_(@_)">
                  <c:v>49.81463333333334</c:v>
                </c:pt>
                <c:pt idx="17" formatCode="_(&quot;$&quot;* #,##0.00_);_(&quot;$&quot;* \(#,##0.00\);_(&quot;$&quot;* &quot;-&quot;??_);_(@_)">
                  <c:v>49.964599999999997</c:v>
                </c:pt>
                <c:pt idx="18" formatCode="_(&quot;$&quot;* #,##0.00_);_(&quot;$&quot;* \(#,##0.00\);_(&quot;$&quot;* &quot;-&quot;??_);_(@_)">
                  <c:v>50.041066666666666</c:v>
                </c:pt>
                <c:pt idx="19" formatCode="_(&quot;$&quot;* #,##0.00_);_(&quot;$&quot;* \(#,##0.00\);_(&quot;$&quot;* &quot;-&quot;??_);_(@_)">
                  <c:v>50.341000000000001</c:v>
                </c:pt>
                <c:pt idx="20" formatCode="_(&quot;$&quot;* #,##0.00_);_(&quot;$&quot;* \(#,##0.00\);_(&quot;$&quot;* &quot;-&quot;??_);_(@_)">
                  <c:v>50.693833333333338</c:v>
                </c:pt>
                <c:pt idx="21" formatCode="_(&quot;$&quot;* #,##0.00_);_(&quot;$&quot;* \(#,##0.00\);_(&quot;$&quot;* &quot;-&quot;??_);_(@_)">
                  <c:v>50.879066666666667</c:v>
                </c:pt>
                <c:pt idx="22" formatCode="_(&quot;$&quot;* #,##0.00_);_(&quot;$&quot;* \(#,##0.00\);_(&quot;$&quot;* &quot;-&quot;??_);_(@_)">
                  <c:v>50.805566666666671</c:v>
                </c:pt>
                <c:pt idx="23" formatCode="_(&quot;$&quot;* #,##0.00_);_(&quot;$&quot;* \(#,##0.00\);_(&quot;$&quot;* &quot;-&quot;??_);_(@_)">
                  <c:v>50.623266666666666</c:v>
                </c:pt>
                <c:pt idx="24" formatCode="_(&quot;$&quot;* #,##0.00_);_(&quot;$&quot;* \(#,##0.00\);_(&quot;$&quot;* &quot;-&quot;??_);_(@_)">
                  <c:v>50.6997</c:v>
                </c:pt>
                <c:pt idx="25" formatCode="_(&quot;$&quot;* #,##0.00_);_(&quot;$&quot;* \(#,##0.00\);_(&quot;$&quot;* &quot;-&quot;??_);_(@_)">
                  <c:v>51.18483333333333</c:v>
                </c:pt>
                <c:pt idx="26" formatCode="_(&quot;$&quot;* #,##0.00_);_(&quot;$&quot;* \(#,##0.00\);_(&quot;$&quot;* &quot;-&quot;??_);_(@_)">
                  <c:v>51.790533333333336</c:v>
                </c:pt>
                <c:pt idx="27" formatCode="_(&quot;$&quot;* #,##0.00_);_(&quot;$&quot;* \(#,##0.00\);_(&quot;$&quot;* &quot;-&quot;??_);_(@_)">
                  <c:v>52.216900000000003</c:v>
                </c:pt>
                <c:pt idx="28" formatCode="_(&quot;$&quot;* #,##0.00_);_(&quot;$&quot;* \(#,##0.00\);_(&quot;$&quot;* &quot;-&quot;??_);_(@_)">
                  <c:v>52.472699999999996</c:v>
                </c:pt>
                <c:pt idx="29" formatCode="_(&quot;$&quot;* #,##0.00_);_(&quot;$&quot;* \(#,##0.00\);_(&quot;$&quot;* &quot;-&quot;??_);_(@_)">
                  <c:v>52.722633333333327</c:v>
                </c:pt>
                <c:pt idx="30" formatCode="_(&quot;$&quot;* #,##0.00_);_(&quot;$&quot;* \(#,##0.00\);_(&quot;$&quot;* &quot;-&quot;??_);_(@_)">
                  <c:v>52.784366666666664</c:v>
                </c:pt>
                <c:pt idx="31" formatCode="_(&quot;$&quot;* #,##0.00_);_(&quot;$&quot;* \(#,##0.00\);_(&quot;$&quot;* &quot;-&quot;??_);_(@_)">
                  <c:v>52.793199999999992</c:v>
                </c:pt>
                <c:pt idx="32" formatCode="_(&quot;$&quot;* #,##0.00_);_(&quot;$&quot;* \(#,##0.00\);_(&quot;$&quot;* &quot;-&quot;??_);_(@_)">
                  <c:v>53.016666666666673</c:v>
                </c:pt>
                <c:pt idx="33" formatCode="_(&quot;$&quot;* #,##0.00_);_(&quot;$&quot;* \(#,##0.00\);_(&quot;$&quot;* &quot;-&quot;??_);_(@_)">
                  <c:v>53.157800000000002</c:v>
                </c:pt>
                <c:pt idx="34" formatCode="_(&quot;$&quot;* #,##0.00_);_(&quot;$&quot;* \(#,##0.00\);_(&quot;$&quot;* &quot;-&quot;??_);_(@_)">
                  <c:v>53.181333333333328</c:v>
                </c:pt>
                <c:pt idx="35" formatCode="_(&quot;$&quot;* #,##0.00_);_(&quot;$&quot;* \(#,##0.00\);_(&quot;$&quot;* &quot;-&quot;??_);_(@_)">
                  <c:v>52.619733333333329</c:v>
                </c:pt>
                <c:pt idx="36" formatCode="_(&quot;$&quot;* #,##0.00_);_(&quot;$&quot;* \(#,##0.00\);_(&quot;$&quot;* &quot;-&quot;??_);_(@_)">
                  <c:v>52.287499999999994</c:v>
                </c:pt>
                <c:pt idx="37" formatCode="_(&quot;$&quot;* #,##0.00_);_(&quot;$&quot;* \(#,##0.00\);_(&quot;$&quot;* &quot;-&quot;??_);_(@_)">
                  <c:v>52.102233333333338</c:v>
                </c:pt>
                <c:pt idx="38" formatCode="_(&quot;$&quot;* #,##0.00_);_(&quot;$&quot;* \(#,##0.00\);_(&quot;$&quot;* &quot;-&quot;??_);_(@_)">
                  <c:v>52.105166666666662</c:v>
                </c:pt>
                <c:pt idx="39" formatCode="_(&quot;$&quot;* #,##0.00_);_(&quot;$&quot;* \(#,##0.00\);_(&quot;$&quot;* &quot;-&quot;??_);_(@_)">
                  <c:v>52.28746666666666</c:v>
                </c:pt>
                <c:pt idx="40" formatCode="_(&quot;$&quot;* #,##0.00_);_(&quot;$&quot;* \(#,##0.00\);_(&quot;$&quot;* &quot;-&quot;??_);_(@_)">
                  <c:v>52.325699999999991</c:v>
                </c:pt>
                <c:pt idx="41" formatCode="_(&quot;$&quot;* #,##0.00_);_(&quot;$&quot;* \(#,##0.00\);_(&quot;$&quot;* &quot;-&quot;??_);_(@_)">
                  <c:v>52.325700000000005</c:v>
                </c:pt>
                <c:pt idx="42" formatCode="_(&quot;$&quot;* #,##0.00_);_(&quot;$&quot;* \(#,##0.00\);_(&quot;$&quot;* &quot;-&quot;??_);_(@_)">
                  <c:v>52.346266666666658</c:v>
                </c:pt>
                <c:pt idx="43" formatCode="_(&quot;$&quot;* #,##0.00_);_(&quot;$&quot;* \(#,##0.00\);_(&quot;$&quot;* &quot;-&quot;??_);_(@_)">
                  <c:v>52.396266666666662</c:v>
                </c:pt>
                <c:pt idx="44" formatCode="_(&quot;$&quot;* #,##0.00_);_(&quot;$&quot;* \(#,##0.00\);_(&quot;$&quot;* &quot;-&quot;??_);_(@_)">
                  <c:v>52.86966666666666</c:v>
                </c:pt>
                <c:pt idx="45" formatCode="_(&quot;$&quot;* #,##0.00_);_(&quot;$&quot;* \(#,##0.00\);_(&quot;$&quot;* &quot;-&quot;??_);_(@_)">
                  <c:v>53.772333333333329</c:v>
                </c:pt>
                <c:pt idx="46" formatCode="_(&quot;$&quot;* #,##0.00_);_(&quot;$&quot;* \(#,##0.00\);_(&quot;$&quot;* &quot;-&quot;??_);_(@_)">
                  <c:v>54.86613333333333</c:v>
                </c:pt>
                <c:pt idx="47" formatCode="_(&quot;$&quot;* #,##0.00_);_(&quot;$&quot;* \(#,##0.00\);_(&quot;$&quot;* &quot;-&quot;??_);_(@_)">
                  <c:v>57.194833333333328</c:v>
                </c:pt>
                <c:pt idx="48" formatCode="_(&quot;$&quot;* #,##0.00_);_(&quot;$&quot;* \(#,##0.00\);_(&quot;$&quot;* &quot;-&quot;??_);_(@_)">
                  <c:v>58.06516666666667</c:v>
                </c:pt>
                <c:pt idx="49" formatCode="_(&quot;$&quot;* #,##0.00_);_(&quot;$&quot;* \(#,##0.00\);_(&quot;$&quot;* &quot;-&quot;??_);_(@_)">
                  <c:v>59.238333333333337</c:v>
                </c:pt>
                <c:pt idx="50" formatCode="_(&quot;$&quot;* #,##0.00_);_(&quot;$&quot;* \(#,##0.00\);_(&quot;$&quot;* &quot;-&quot;??_);_(@_)">
                  <c:v>58.60913333333334</c:v>
                </c:pt>
                <c:pt idx="51" formatCode="_(&quot;$&quot;* #,##0.00_);_(&quot;$&quot;* \(#,##0.00\);_(&quot;$&quot;* &quot;-&quot;??_);_(@_)">
                  <c:v>58.838466666666669</c:v>
                </c:pt>
                <c:pt idx="52" formatCode="_(&quot;$&quot;* #,##0.00_);_(&quot;$&quot;* \(#,##0.00\);_(&quot;$&quot;* &quot;-&quot;??_);_(@_)">
                  <c:v>57.844633333333327</c:v>
                </c:pt>
                <c:pt idx="53" formatCode="_(&quot;$&quot;* #,##0.00_);_(&quot;$&quot;* \(#,##0.00\);_(&quot;$&quot;* &quot;-&quot;??_);_(@_)">
                  <c:v>57.283033333333329</c:v>
                </c:pt>
                <c:pt idx="54" formatCode="_(&quot;$&quot;* #,##0.00_);_(&quot;$&quot;* \(#,##0.00\);_(&quot;$&quot;* &quot;-&quot;??_);_(@_)">
                  <c:v>56.986066666666666</c:v>
                </c:pt>
                <c:pt idx="55" formatCode="_(&quot;$&quot;* #,##0.00_);_(&quot;$&quot;* \(#,##0.00\);_(&quot;$&quot;* &quot;-&quot;??_);_(@_)">
                  <c:v>57.988733333333336</c:v>
                </c:pt>
                <c:pt idx="56" formatCode="_(&quot;$&quot;* #,##0.00_);_(&quot;$&quot;* \(#,##0.00\);_(&quot;$&quot;* &quot;-&quot;??_);_(@_)">
                  <c:v>58.870933333333333</c:v>
                </c:pt>
                <c:pt idx="57" formatCode="_(&quot;$&quot;* #,##0.00_);_(&quot;$&quot;* \(#,##0.00\);_(&quot;$&quot;* &quot;-&quot;??_);_(@_)">
                  <c:v>59.1312</c:v>
                </c:pt>
                <c:pt idx="58" formatCode="_(&quot;$&quot;* #,##0.00_);_(&quot;$&quot;* \(#,##0.00\);_(&quot;$&quot;* &quot;-&quot;??_);_(@_)">
                  <c:v>58.948</c:v>
                </c:pt>
                <c:pt idx="59" formatCode="_(&quot;$&quot;* #,##0.00_);_(&quot;$&quot;* \(#,##0.00\);_(&quot;$&quot;* &quot;-&quot;??_);_(@_)">
                  <c:v>59.042533333333331</c:v>
                </c:pt>
                <c:pt idx="60" formatCode="_(&quot;$&quot;* #,##0.00_);_(&quot;$&quot;* \(#,##0.00\);_(&quot;$&quot;* &quot;-&quot;??_);_(@_)">
                  <c:v>59.468033333333331</c:v>
                </c:pt>
                <c:pt idx="61" formatCode="_(&quot;$&quot;* #,##0.00_);_(&quot;$&quot;* \(#,##0.00\);_(&quot;$&quot;* &quot;-&quot;??_);_(@_)">
                  <c:v>59.778266666666667</c:v>
                </c:pt>
                <c:pt idx="62" formatCode="_(&quot;$&quot;* #,##0.00_);_(&quot;$&quot;* \(#,##0.00\);_(&quot;$&quot;* &quot;-&quot;??_);_(@_)">
                  <c:v>59.736899999999991</c:v>
                </c:pt>
                <c:pt idx="63" formatCode="_(&quot;$&quot;* #,##0.00_);_(&quot;$&quot;* \(#,##0.00\);_(&quot;$&quot;* &quot;-&quot;??_);_(@_)">
                  <c:v>59.346866666666664</c:v>
                </c:pt>
                <c:pt idx="64" formatCode="_(&quot;$&quot;* #,##0.00_);_(&quot;$&quot;* \(#,##0.00\);_(&quot;$&quot;* &quot;-&quot;??_);_(@_)">
                  <c:v>59.249366666666667</c:v>
                </c:pt>
                <c:pt idx="65" formatCode="_(&quot;$&quot;* #,##0.00_);_(&quot;$&quot;* \(#,##0.00\);_(&quot;$&quot;* &quot;-&quot;??_);_(@_)">
                  <c:v>58.711600000000004</c:v>
                </c:pt>
                <c:pt idx="66" formatCode="_(&quot;$&quot;* #,##0.00_);_(&quot;$&quot;* \(#,##0.00\);_(&quot;$&quot;* &quot;-&quot;??_);_(@_)">
                  <c:v>58.179733333333331</c:v>
                </c:pt>
                <c:pt idx="67" formatCode="_(&quot;$&quot;* #,##0.00_);_(&quot;$&quot;* \(#,##0.00\);_(&quot;$&quot;* &quot;-&quot;??_);_(@_)">
                  <c:v>56.598933333333328</c:v>
                </c:pt>
                <c:pt idx="68" formatCode="_(&quot;$&quot;* #,##0.00_);_(&quot;$&quot;* \(#,##0.00\);_(&quot;$&quot;* &quot;-&quot;??_);_(@_)">
                  <c:v>54.908799999999992</c:v>
                </c:pt>
                <c:pt idx="69" formatCode="_(&quot;$&quot;* #,##0.00_);_(&quot;$&quot;* \(#,##0.00\);_(&quot;$&quot;* &quot;-&quot;??_);_(@_)">
                  <c:v>53.523000000000003</c:v>
                </c:pt>
                <c:pt idx="70" formatCode="_(&quot;$&quot;* #,##0.00_);_(&quot;$&quot;* \(#,##0.00\);_(&quot;$&quot;* &quot;-&quot;??_);_(@_)">
                  <c:v>51.770800000000001</c:v>
                </c:pt>
                <c:pt idx="71" formatCode="_(&quot;$&quot;* #,##0.00_);_(&quot;$&quot;* \(#,##0.00\);_(&quot;$&quot;* &quot;-&quot;??_);_(@_)">
                  <c:v>50.526833333333336</c:v>
                </c:pt>
                <c:pt idx="72" formatCode="_(&quot;$&quot;* #,##0.00_);_(&quot;$&quot;* \(#,##0.00\);_(&quot;$&quot;* &quot;-&quot;??_);_(@_)">
                  <c:v>50.092466666666667</c:v>
                </c:pt>
                <c:pt idx="73" formatCode="_(&quot;$&quot;* #,##0.00_);_(&quot;$&quot;* \(#,##0.00\);_(&quot;$&quot;* &quot;-&quot;??_);_(@_)">
                  <c:v>50.133833333333335</c:v>
                </c:pt>
                <c:pt idx="74" formatCode="_(&quot;$&quot;* #,##0.00_);_(&quot;$&quot;* \(#,##0.00\);_(&quot;$&quot;* &quot;-&quot;??_);_(@_)">
                  <c:v>51.067566666666664</c:v>
                </c:pt>
                <c:pt idx="75" formatCode="_(&quot;$&quot;* #,##0.00_);_(&quot;$&quot;* \(#,##0.00\);_(&quot;$&quot;* &quot;-&quot;??_);_(@_)">
                  <c:v>50.707099999999997</c:v>
                </c:pt>
                <c:pt idx="76" formatCode="_(&quot;$&quot;* #,##0.00_);_(&quot;$&quot;* \(#,##0.00\);_(&quot;$&quot;* &quot;-&quot;??_);_(@_)">
                  <c:v>50.647999999999996</c:v>
                </c:pt>
                <c:pt idx="77" formatCode="_(&quot;$&quot;* #,##0.00_);_(&quot;$&quot;* \(#,##0.00\);_(&quot;$&quot;* &quot;-&quot;??_);_(@_)">
                  <c:v>48.334399999999995</c:v>
                </c:pt>
                <c:pt idx="78" formatCode="_(&quot;$&quot;* #,##0.00_);_(&quot;$&quot;* \(#,##0.00\);_(&quot;$&quot;* &quot;-&quot;??_);_(@_)">
                  <c:v>47.45386666666667</c:v>
                </c:pt>
                <c:pt idx="79" formatCode="_(&quot;$&quot;* #,##0.00_);_(&quot;$&quot;* \(#,##0.00\);_(&quot;$&quot;* &quot;-&quot;??_);_(@_)">
                  <c:v>46.239466666666665</c:v>
                </c:pt>
                <c:pt idx="80" formatCode="_(&quot;$&quot;* #,##0.00_);_(&quot;$&quot;* \(#,##0.00\);_(&quot;$&quot;* &quot;-&quot;??_);_(@_)">
                  <c:v>44.67046666666667</c:v>
                </c:pt>
                <c:pt idx="81" formatCode="_(&quot;$&quot;* #,##0.00_);_(&quot;$&quot;* \(#,##0.00\);_(&quot;$&quot;* &quot;-&quot;??_);_(@_)">
                  <c:v>44.803433333333338</c:v>
                </c:pt>
                <c:pt idx="82" formatCode="_(&quot;$&quot;* #,##0.00_);_(&quot;$&quot;* \(#,##0.00\);_(&quot;$&quot;* &quot;-&quot;??_);_(@_)">
                  <c:v>42.720300000000002</c:v>
                </c:pt>
                <c:pt idx="83" formatCode="_(&quot;$&quot;* #,##0.00_);_(&quot;$&quot;* \(#,##0.00\);_(&quot;$&quot;* &quot;-&quot;??_);_(@_)">
                  <c:v>44.061766666666664</c:v>
                </c:pt>
                <c:pt idx="84" formatCode="_(&quot;$&quot;* #,##0.00_);_(&quot;$&quot;* \(#,##0.00\);_(&quot;$&quot;* &quot;-&quot;??_);_(@_)">
                  <c:v>42.046600000000005</c:v>
                </c:pt>
                <c:pt idx="85" formatCode="_(&quot;$&quot;* #,##0.00_);_(&quot;$&quot;* \(#,##0.00\);_(&quot;$&quot;* &quot;-&quot;??_);_(@_)">
                  <c:v>42.439600000000006</c:v>
                </c:pt>
                <c:pt idx="86" formatCode="_(&quot;$&quot;* #,##0.00_);_(&quot;$&quot;* \(#,##0.00\);_(&quot;$&quot;* &quot;-&quot;??_);_(@_)">
                  <c:v>41.183833333333332</c:v>
                </c:pt>
                <c:pt idx="87" formatCode="_(&quot;$&quot;* #,##0.00_);_(&quot;$&quot;* \(#,##0.00\);_(&quot;$&quot;* &quot;-&quot;??_);_(@_)">
                  <c:v>41.765933333333329</c:v>
                </c:pt>
                <c:pt idx="88" formatCode="_(&quot;$&quot;* #,##0.00_);_(&quot;$&quot;* \(#,##0.00\);_(&quot;$&quot;* &quot;-&quot;??_);_(@_)">
                  <c:v>43.674700000000001</c:v>
                </c:pt>
                <c:pt idx="89" formatCode="_(&quot;$&quot;* #,##0.00_);_(&quot;$&quot;* \(#,##0.00\);_(&quot;$&quot;* &quot;-&quot;??_);_(@_)">
                  <c:v>45.279133333333334</c:v>
                </c:pt>
                <c:pt idx="90" formatCode="_(&quot;$&quot;* #,##0.00_);_(&quot;$&quot;* \(#,##0.00\);_(&quot;$&quot;* &quot;-&quot;??_);_(@_)">
                  <c:v>47.040199999999999</c:v>
                </c:pt>
                <c:pt idx="91" formatCode="_(&quot;$&quot;* #,##0.00_);_(&quot;$&quot;* \(#,##0.00\);_(&quot;$&quot;* &quot;-&quot;??_);_(@_)">
                  <c:v>47.031333333333329</c:v>
                </c:pt>
                <c:pt idx="92" formatCode="_(&quot;$&quot;* #,##0.00_);_(&quot;$&quot;* \(#,##0.00\);_(&quot;$&quot;* &quot;-&quot;??_);_(@_)">
                  <c:v>48.281200000000005</c:v>
                </c:pt>
                <c:pt idx="93" formatCode="_(&quot;$&quot;* #,##0.00_);_(&quot;$&quot;* \(#,##0.00\);_(&quot;$&quot;* &quot;-&quot;??_);_(@_)">
                  <c:v>47.861600000000003</c:v>
                </c:pt>
                <c:pt idx="94" formatCode="_(&quot;$&quot;* #,##0.00_);_(&quot;$&quot;* \(#,##0.00\);_(&quot;$&quot;* &quot;-&quot;??_);_(@_)">
                  <c:v>47.716833333333334</c:v>
                </c:pt>
                <c:pt idx="95" formatCode="_(&quot;$&quot;* #,##0.00_);_(&quot;$&quot;* \(#,##0.00\);_(&quot;$&quot;* &quot;-&quot;??_);_(@_)">
                  <c:v>47.379999999999995</c:v>
                </c:pt>
                <c:pt idx="96" formatCode="_(&quot;$&quot;* #,##0.00_);_(&quot;$&quot;* \(#,##0.00\);_(&quot;$&quot;* &quot;-&quot;??_);_(@_)">
                  <c:v>47.382966666666668</c:v>
                </c:pt>
                <c:pt idx="97" formatCode="_(&quot;$&quot;* #,##0.00_);_(&quot;$&quot;* \(#,##0.00\);_(&quot;$&quot;* &quot;-&quot;??_);_(@_)">
                  <c:v>49.318333333333328</c:v>
                </c:pt>
                <c:pt idx="98" formatCode="_(&quot;$&quot;* #,##0.00_);_(&quot;$&quot;* \(#,##0.00\);_(&quot;$&quot;* &quot;-&quot;??_);_(@_)">
                  <c:v>50.515033333333328</c:v>
                </c:pt>
                <c:pt idx="99" formatCode="_(&quot;$&quot;* #,##0.00_);_(&quot;$&quot;* \(#,##0.00\);_(&quot;$&quot;* &quot;-&quot;??_);_(@_)">
                  <c:v>51.94809999999999</c:v>
                </c:pt>
                <c:pt idx="100" formatCode="_(&quot;$&quot;* #,##0.00_);_(&quot;$&quot;* \(#,##0.00\);_(&quot;$&quot;* &quot;-&quot;??_);_(@_)">
                  <c:v>51.566933333333331</c:v>
                </c:pt>
                <c:pt idx="101" formatCode="_(&quot;$&quot;* #,##0.00_);_(&quot;$&quot;* \(#,##0.00\);_(&quot;$&quot;* &quot;-&quot;??_);_(@_)">
                  <c:v>51.655566666666665</c:v>
                </c:pt>
                <c:pt idx="102" formatCode="_(&quot;$&quot;* #,##0.00_);_(&quot;$&quot;* \(#,##0.00\);_(&quot;$&quot;* &quot;-&quot;??_);_(@_)">
                  <c:v>52.151966666666659</c:v>
                </c:pt>
                <c:pt idx="103" formatCode="_(&quot;$&quot;* #,##0.00_);_(&quot;$&quot;* \(#,##0.00\);_(&quot;$&quot;* &quot;-&quot;??_);_(@_)">
                  <c:v>52.663166666666676</c:v>
                </c:pt>
                <c:pt idx="104" formatCode="_(&quot;$&quot;* #,##0.00_);_(&quot;$&quot;* \(#,##0.00\);_(&quot;$&quot;* &quot;-&quot;??_);_(@_)">
                  <c:v>53.280700000000003</c:v>
                </c:pt>
                <c:pt idx="105" formatCode="_(&quot;$&quot;* #,##0.00_);_(&quot;$&quot;* \(#,##0.00\);_(&quot;$&quot;* &quot;-&quot;??_);_(@_)">
                  <c:v>53.192066666666669</c:v>
                </c:pt>
                <c:pt idx="106" formatCode="_(&quot;$&quot;* #,##0.00_);_(&quot;$&quot;* \(#,##0.00\);_(&quot;$&quot;* &quot;-&quot;??_);_(@_)">
                  <c:v>53.283666666666669</c:v>
                </c:pt>
                <c:pt idx="107" formatCode="_(&quot;$&quot;* #,##0.00_);_(&quot;$&quot;* \(#,##0.00\);_(&quot;$&quot;* &quot;-&quot;??_);_(@_)">
                  <c:v>51.974699999999991</c:v>
                </c:pt>
                <c:pt idx="108" formatCode="_(&quot;$&quot;* #,##0.00_);_(&quot;$&quot;* \(#,##0.00\);_(&quot;$&quot;* &quot;-&quot;??_);_(@_)">
                  <c:v>51.897866666666665</c:v>
                </c:pt>
                <c:pt idx="109" formatCode="_(&quot;$&quot;* #,##0.00_);_(&quot;$&quot;* \(#,##0.00\);_(&quot;$&quot;* &quot;-&quot;??_);_(@_)">
                  <c:v>51.856500000000004</c:v>
                </c:pt>
                <c:pt idx="110" formatCode="_(&quot;$&quot;* #,##0.00_);_(&quot;$&quot;* \(#,##0.00\);_(&quot;$&quot;* &quot;-&quot;??_);_(@_)">
                  <c:v>52.7134</c:v>
                </c:pt>
                <c:pt idx="111" formatCode="_(&quot;$&quot;* #,##0.00_);_(&quot;$&quot;* \(#,##0.00\);_(&quot;$&quot;* &quot;-&quot;??_);_(@_)">
                  <c:v>52.527233333333328</c:v>
                </c:pt>
                <c:pt idx="112" formatCode="_(&quot;$&quot;* #,##0.00_);_(&quot;$&quot;* \(#,##0.00\);_(&quot;$&quot;* &quot;-&quot;??_);_(@_)">
                  <c:v>52.441533333333332</c:v>
                </c:pt>
                <c:pt idx="113" formatCode="_(&quot;$&quot;* #,##0.00_);_(&quot;$&quot;* \(#,##0.00\);_(&quot;$&quot;* &quot;-&quot;??_);_(@_)">
                  <c:v>53.192033333333335</c:v>
                </c:pt>
                <c:pt idx="114" formatCode="_(&quot;$&quot;* #,##0.00_);_(&quot;$&quot;* \(#,##0.00\);_(&quot;$&quot;* &quot;-&quot;??_);_(@_)">
                  <c:v>53.342733333333335</c:v>
                </c:pt>
                <c:pt idx="115" formatCode="_(&quot;$&quot;* #,##0.00_);_(&quot;$&quot;* \(#,##0.00\);_(&quot;$&quot;* &quot;-&quot;??_);_(@_)">
                  <c:v>52.964533333333328</c:v>
                </c:pt>
                <c:pt idx="116" formatCode="_(&quot;$&quot;* #,##0.00_);_(&quot;$&quot;* \(#,##0.00\);_(&quot;$&quot;* &quot;-&quot;??_);_(@_)">
                  <c:v>51.838766666666665</c:v>
                </c:pt>
                <c:pt idx="117" formatCode="_(&quot;$&quot;* #,##0.00_);_(&quot;$&quot;* \(#,##0.00\);_(&quot;$&quot;* &quot;-&quot;??_);_(@_)">
                  <c:v>51.475333333333339</c:v>
                </c:pt>
                <c:pt idx="118" formatCode="_(&quot;$&quot;* #,##0.00_);_(&quot;$&quot;* \(#,##0.00\);_(&quot;$&quot;* &quot;-&quot;??_);_(@_)">
                  <c:v>52.079366666666665</c:v>
                </c:pt>
                <c:pt idx="119" formatCode="_(&quot;$&quot;* #,##0.00_);_(&quot;$&quot;* \(#,##0.00\);_(&quot;$&quot;* &quot;-&quot;??_);_(@_)">
                  <c:v>52.526800000000001</c:v>
                </c:pt>
                <c:pt idx="120" formatCode="_(&quot;$&quot;* #,##0.00_);_(&quot;$&quot;* \(#,##0.00\);_(&quot;$&quot;* &quot;-&quot;??_);_(@_)">
                  <c:v>52.89823333333333</c:v>
                </c:pt>
                <c:pt idx="121" formatCode="_(&quot;$&quot;* #,##0.00_);_(&quot;$&quot;* \(#,##0.00\);_(&quot;$&quot;* &quot;-&quot;??_);_(@_)">
                  <c:v>53.180533333333329</c:v>
                </c:pt>
                <c:pt idx="122" formatCode="_(&quot;$&quot;* #,##0.00_);_(&quot;$&quot;* \(#,##0.00\);_(&quot;$&quot;* &quot;-&quot;??_);_(@_)">
                  <c:v>52.948766666666664</c:v>
                </c:pt>
                <c:pt idx="123" formatCode="_(&quot;$&quot;* #,##0.00_);_(&quot;$&quot;* \(#,##0.00\);_(&quot;$&quot;* &quot;-&quot;??_);_(@_)">
                  <c:v>52.375266666666668</c:v>
                </c:pt>
                <c:pt idx="124" formatCode="_(&quot;$&quot;* #,##0.00_);_(&quot;$&quot;* \(#,##0.00\);_(&quot;$&quot;* &quot;-&quot;??_);_(@_)">
                  <c:v>52.063266666666664</c:v>
                </c:pt>
                <c:pt idx="125" formatCode="_(&quot;$&quot;* #,##0.00_);_(&quot;$&quot;* \(#,##0.00\);_(&quot;$&quot;* &quot;-&quot;??_);_(@_)">
                  <c:v>52.030566666666665</c:v>
                </c:pt>
                <c:pt idx="126" formatCode="_(&quot;$&quot;* #,##0.00_);_(&quot;$&quot;* \(#,##0.00\);_(&quot;$&quot;* &quot;-&quot;??_);_(@_)">
                  <c:v>52.678366666666669</c:v>
                </c:pt>
                <c:pt idx="127" formatCode="_(&quot;$&quot;* #,##0.00_);_(&quot;$&quot;* \(#,##0.00\);_(&quot;$&quot;* &quot;-&quot;??_);_(@_)">
                  <c:v>53.0379</c:v>
                </c:pt>
                <c:pt idx="128" formatCode="_(&quot;$&quot;* #,##0.00_);_(&quot;$&quot;* \(#,##0.00\);_(&quot;$&quot;* &quot;-&quot;??_);_(@_)">
                  <c:v>54.470166666666671</c:v>
                </c:pt>
                <c:pt idx="129" formatCode="_(&quot;$&quot;* #,##0.00_);_(&quot;$&quot;* \(#,##0.00\);_(&quot;$&quot;* &quot;-&quot;??_);_(@_)">
                  <c:v>55.082266666666669</c:v>
                </c:pt>
                <c:pt idx="130" formatCode="_(&quot;$&quot;* #,##0.00_);_(&quot;$&quot;* \(#,##0.00\);_(&quot;$&quot;* &quot;-&quot;??_);_(@_)">
                  <c:v>55.667633333333335</c:v>
                </c:pt>
                <c:pt idx="131" formatCode="_(&quot;$&quot;* #,##0.00_);_(&quot;$&quot;* \(#,##0.00\);_(&quot;$&quot;* &quot;-&quot;??_);_(@_)">
                  <c:v>55.441800000000001</c:v>
                </c:pt>
                <c:pt idx="132" formatCode="_(&quot;$&quot;* #,##0.00_);_(&quot;$&quot;* \(#,##0.00\);_(&quot;$&quot;* &quot;-&quot;??_);_(@_)">
                  <c:v>55.911300000000004</c:v>
                </c:pt>
                <c:pt idx="133" formatCode="_(&quot;$&quot;* #,##0.00_);_(&quot;$&quot;* \(#,##0.00\);_(&quot;$&quot;* &quot;-&quot;??_);_(@_)">
                  <c:v>55.744900000000001</c:v>
                </c:pt>
                <c:pt idx="134" formatCode="_(&quot;$&quot;* #,##0.00_);_(&quot;$&quot;* \(#,##0.00\);_(&quot;$&quot;* &quot;-&quot;??_);_(@_)">
                  <c:v>55.920200000000001</c:v>
                </c:pt>
                <c:pt idx="135" formatCode="_(&quot;$&quot;* #,##0.00_);_(&quot;$&quot;* \(#,##0.00\);_(&quot;$&quot;* &quot;-&quot;??_);_(@_)">
                  <c:v>55.415066666666668</c:v>
                </c:pt>
                <c:pt idx="136" formatCode="_(&quot;$&quot;* #,##0.00_);_(&quot;$&quot;* \(#,##0.00\);_(&quot;$&quot;* &quot;-&quot;??_);_(@_)">
                  <c:v>55.539866666666661</c:v>
                </c:pt>
                <c:pt idx="137" formatCode="_(&quot;$&quot;* #,##0.00_);_(&quot;$&quot;* \(#,##0.00\);_(&quot;$&quot;* &quot;-&quot;??_);_(@_)">
                  <c:v>55.242733333333327</c:v>
                </c:pt>
                <c:pt idx="138" formatCode="_(&quot;$&quot;* #,##0.00_);_(&quot;$&quot;* \(#,##0.00\);_(&quot;$&quot;* &quot;-&quot;??_);_(@_)">
                  <c:v>55.57256666666666</c:v>
                </c:pt>
                <c:pt idx="139" formatCode="_(&quot;$&quot;* #,##0.00_);_(&quot;$&quot;* \(#,##0.00\);_(&quot;$&quot;* &quot;-&quot;??_);_(@_)">
                  <c:v>56.232233333333333</c:v>
                </c:pt>
                <c:pt idx="140" formatCode="_(&quot;$&quot;* #,##0.00_);_(&quot;$&quot;* \(#,##0.00\);_(&quot;$&quot;* &quot;-&quot;??_);_(@_)">
                  <c:v>56.749266666666664</c:v>
                </c:pt>
                <c:pt idx="141" formatCode="_(&quot;$&quot;* #,##0.00_);_(&quot;$&quot;* \(#,##0.00\);_(&quot;$&quot;* &quot;-&quot;??_);_(@_)">
                  <c:v>56.770066666666672</c:v>
                </c:pt>
                <c:pt idx="142" formatCode="_(&quot;$&quot;* #,##0.00_);_(&quot;$&quot;* \(#,##0.00\);_(&quot;$&quot;* &quot;-&quot;??_);_(@_)">
                  <c:v>56.630433333333336</c:v>
                </c:pt>
                <c:pt idx="143" formatCode="_(&quot;$&quot;* #,##0.00_);_(&quot;$&quot;* \(#,##0.00\);_(&quot;$&quot;* &quot;-&quot;??_);_(@_)">
                  <c:v>55.450766666666674</c:v>
                </c:pt>
                <c:pt idx="144" formatCode="_(&quot;$&quot;* #,##0.00_);_(&quot;$&quot;* \(#,##0.00\);_(&quot;$&quot;* &quot;-&quot;??_);_(@_)">
                  <c:v>54.348333333333329</c:v>
                </c:pt>
                <c:pt idx="145" formatCode="_(&quot;$&quot;* #,##0.00_);_(&quot;$&quot;* \(#,##0.00\);_(&quot;$&quot;* &quot;-&quot;??_);_(@_)">
                  <c:v>53.228066666666656</c:v>
                </c:pt>
                <c:pt idx="146" formatCode="_(&quot;$&quot;* #,##0.00_);_(&quot;$&quot;* \(#,##0.00\);_(&quot;$&quot;* &quot;-&quot;??_);_(@_)">
                  <c:v>53.436066666666669</c:v>
                </c:pt>
                <c:pt idx="147" formatCode="_(&quot;$&quot;* #,##0.00_);_(&quot;$&quot;* \(#,##0.00\);_(&quot;$&quot;* &quot;-&quot;??_);_(@_)">
                  <c:v>53.780766666666672</c:v>
                </c:pt>
                <c:pt idx="148" formatCode="_(&quot;$&quot;* #,##0.00_);_(&quot;$&quot;* \(#,##0.00\);_(&quot;$&quot;* &quot;-&quot;??_);_(@_)">
                  <c:v>53.774833333333333</c:v>
                </c:pt>
                <c:pt idx="149" formatCode="_(&quot;$&quot;* #,##0.00_);_(&quot;$&quot;* \(#,##0.00\);_(&quot;$&quot;* &quot;-&quot;??_);_(@_)">
                  <c:v>53.543033333333334</c:v>
                </c:pt>
                <c:pt idx="150" formatCode="_(&quot;$&quot;* #,##0.00_);_(&quot;$&quot;* \(#,##0.00\);_(&quot;$&quot;* &quot;-&quot;??_);_(@_)">
                  <c:v>53.424166666666657</c:v>
                </c:pt>
                <c:pt idx="151" formatCode="_(&quot;$&quot;* #,##0.00_);_(&quot;$&quot;* \(#,##0.00\);_(&quot;$&quot;* &quot;-&quot;??_);_(@_)">
                  <c:v>53.376633333333331</c:v>
                </c:pt>
                <c:pt idx="152" formatCode="_(&quot;$&quot;* #,##0.00_);_(&quot;$&quot;* \(#,##0.00\);_(&quot;$&quot;* &quot;-&quot;??_);_(@_)">
                  <c:v>53.219166666666666</c:v>
                </c:pt>
                <c:pt idx="153" formatCode="_(&quot;$&quot;* #,##0.00_);_(&quot;$&quot;* \(#,##0.00\);_(&quot;$&quot;* &quot;-&quot;??_);_(@_)">
                  <c:v>52.749666666666663</c:v>
                </c:pt>
                <c:pt idx="154" formatCode="_(&quot;$&quot;* #,##0.00_);_(&quot;$&quot;* \(#,##0.00\);_(&quot;$&quot;* &quot;-&quot;??_);_(@_)">
                  <c:v>52.030566666666665</c:v>
                </c:pt>
                <c:pt idx="155" formatCode="_(&quot;$&quot;* #,##0.00_);_(&quot;$&quot;* \(#,##0.00\);_(&quot;$&quot;* &quot;-&quot;??_);_(@_)">
                  <c:v>51.786900000000003</c:v>
                </c:pt>
                <c:pt idx="156" formatCode="_(&quot;$&quot;* #,##0.00_);_(&quot;$&quot;* \(#,##0.00\);_(&quot;$&quot;* &quot;-&quot;??_);_(@_)">
                  <c:v>52.17913333333334</c:v>
                </c:pt>
                <c:pt idx="157" formatCode="_(&quot;$&quot;* #,##0.00_);_(&quot;$&quot;* \(#,##0.00\);_(&quot;$&quot;* &quot;-&quot;??_);_(@_)">
                  <c:v>52.568400000000004</c:v>
                </c:pt>
                <c:pt idx="158" formatCode="_(&quot;$&quot;* #,##0.00_);_(&quot;$&quot;* \(#,##0.00\);_(&quot;$&quot;* &quot;-&quot;??_);_(@_)">
                  <c:v>52.823933333333336</c:v>
                </c:pt>
                <c:pt idx="159" formatCode="_(&quot;$&quot;* #,##0.00_);_(&quot;$&quot;* \(#,##0.00\);_(&quot;$&quot;* &quot;-&quot;??_);_(@_)">
                  <c:v>52.737766666666666</c:v>
                </c:pt>
                <c:pt idx="160" formatCode="_(&quot;$&quot;* #,##0.00_);_(&quot;$&quot;* \(#,##0.00\);_(&quot;$&quot;* &quot;-&quot;??_);_(@_)">
                  <c:v>52.589166666666664</c:v>
                </c:pt>
                <c:pt idx="161" formatCode="_(&quot;$&quot;* #,##0.00_);_(&quot;$&quot;* \(#,##0.00\);_(&quot;$&quot;* &quot;-&quot;??_);_(@_)">
                  <c:v>52.434666666666665</c:v>
                </c:pt>
                <c:pt idx="162" formatCode="_(&quot;$&quot;* #,##0.00_);_(&quot;$&quot;* \(#,##0.00\);_(&quot;$&quot;* &quot;-&quot;??_);_(@_)">
                  <c:v>52.101866666666666</c:v>
                </c:pt>
                <c:pt idx="163" formatCode="_(&quot;$&quot;* #,##0.00_);_(&quot;$&quot;* \(#,##0.00\);_(&quot;$&quot;* &quot;-&quot;??_);_(@_)">
                  <c:v>52.464400000000005</c:v>
                </c:pt>
                <c:pt idx="164" formatCode="_(&quot;$&quot;* #,##0.00_);_(&quot;$&quot;* \(#,##0.00\);_(&quot;$&quot;* &quot;-&quot;??_);_(@_)">
                  <c:v>52.455466666666666</c:v>
                </c:pt>
                <c:pt idx="165" formatCode="_(&quot;$&quot;* #,##0.00_);_(&quot;$&quot;* \(#,##0.00\);_(&quot;$&quot;* &quot;-&quot;??_);_(@_)">
                  <c:v>52.621866666666669</c:v>
                </c:pt>
                <c:pt idx="166" formatCode="_(&quot;$&quot;* #,##0.00_);_(&quot;$&quot;* \(#,##0.00\);_(&quot;$&quot;* &quot;-&quot;??_);_(@_)">
                  <c:v>52.473299999999995</c:v>
                </c:pt>
                <c:pt idx="167" formatCode="_(&quot;$&quot;* #,##0.00_);_(&quot;$&quot;* \(#,##0.00\);_(&quot;$&quot;* &quot;-&quot;??_);_(@_)">
                  <c:v>52.639699999999998</c:v>
                </c:pt>
                <c:pt idx="168" formatCode="_(&quot;$&quot;* #,##0.00_);_(&quot;$&quot;* \(#,##0.00\);_(&quot;$&quot;* &quot;-&quot;??_);_(@_)">
                  <c:v>52.942800000000005</c:v>
                </c:pt>
                <c:pt idx="169" formatCode="_(&quot;$&quot;* #,##0.00_);_(&quot;$&quot;* \(#,##0.00\);_(&quot;$&quot;* &quot;-&quot;??_);_(@_)">
                  <c:v>53.572733333333332</c:v>
                </c:pt>
                <c:pt idx="170" formatCode="_(&quot;$&quot;* #,##0.00_);_(&quot;$&quot;* \(#,##0.00\);_(&quot;$&quot;* &quot;-&quot;??_);_(@_)">
                  <c:v>54.036300000000004</c:v>
                </c:pt>
                <c:pt idx="171" formatCode="_(&quot;$&quot;* #,##0.00_);_(&quot;$&quot;* \(#,##0.00\);_(&quot;$&quot;* &quot;-&quot;??_);_(@_)">
                  <c:v>54.348299999999995</c:v>
                </c:pt>
                <c:pt idx="172" formatCode="_(&quot;$&quot;* #,##0.00_);_(&quot;$&quot;* \(#,##0.00\);_(&quot;$&quot;* &quot;-&quot;??_);_(@_)">
                  <c:v>54.125466666666661</c:v>
                </c:pt>
                <c:pt idx="173" formatCode="_(&quot;$&quot;* #,##0.00_);_(&quot;$&quot;* \(#,##0.00\);_(&quot;$&quot;* &quot;-&quot;??_);_(@_)">
                  <c:v>51.121299999999998</c:v>
                </c:pt>
                <c:pt idx="174" formatCode="_(&quot;$&quot;* #,##0.00_);_(&quot;$&quot;* \(#,##0.00\);_(&quot;$&quot;* &quot;-&quot;??_);_(@_)">
                  <c:v>47.710033333333342</c:v>
                </c:pt>
                <c:pt idx="175" formatCode="_(&quot;$&quot;* #,##0.00_);_(&quot;$&quot;* \(#,##0.00\);_(&quot;$&quot;* &quot;-&quot;??_);_(@_)">
                  <c:v>44.393866666666668</c:v>
                </c:pt>
                <c:pt idx="176" formatCode="_(&quot;$&quot;* #,##0.00_);_(&quot;$&quot;* \(#,##0.00\);_(&quot;$&quot;* &quot;-&quot;??_);_(@_)">
                  <c:v>43.645066666666672</c:v>
                </c:pt>
                <c:pt idx="177" formatCode="_(&quot;$&quot;* #,##0.00_);_(&quot;$&quot;* \(#,##0.00\);_(&quot;$&quot;* &quot;-&quot;??_);_(@_)">
                  <c:v>43.175599999999996</c:v>
                </c:pt>
                <c:pt idx="178" formatCode="_(&quot;$&quot;* #,##0.00_);_(&quot;$&quot;* \(#,##0.00\);_(&quot;$&quot;* &quot;-&quot;??_);_(@_)">
                  <c:v>42.726900000000001</c:v>
                </c:pt>
                <c:pt idx="179" formatCode="_(&quot;$&quot;* #,##0.00_);_(&quot;$&quot;* \(#,##0.00\);_(&quot;$&quot;* &quot;-&quot;??_);_(@_)">
                  <c:v>42.795233333333336</c:v>
                </c:pt>
                <c:pt idx="180" formatCode="_(&quot;$&quot;* #,##0.00_);_(&quot;$&quot;* \(#,##0.00\);_(&quot;$&quot;* &quot;-&quot;??_);_(@_)">
                  <c:v>43.133966666666673</c:v>
                </c:pt>
                <c:pt idx="181" formatCode="_(&quot;$&quot;* #,##0.00_);_(&quot;$&quot;* \(#,##0.00\);_(&quot;$&quot;* &quot;-&quot;??_);_(@_)">
                  <c:v>43.487566666666659</c:v>
                </c:pt>
                <c:pt idx="182" formatCode="_(&quot;$&quot;* #,##0.00_);_(&quot;$&quot;* \(#,##0.00\);_(&quot;$&quot;* &quot;-&quot;??_);_(@_)">
                  <c:v>43.665833333333332</c:v>
                </c:pt>
                <c:pt idx="183" formatCode="_(&quot;$&quot;* #,##0.00_);_(&quot;$&quot;* \(#,##0.00\);_(&quot;$&quot;* &quot;-&quot;??_);_(@_)">
                  <c:v>43.435900000000004</c:v>
                </c:pt>
                <c:pt idx="184" formatCode="_(&quot;$&quot;* #,##0.00_);_(&quot;$&quot;* \(#,##0.00\);_(&quot;$&quot;* &quot;-&quot;??_);_(@_)">
                  <c:v>43.624366666666667</c:v>
                </c:pt>
                <c:pt idx="185" formatCode="_(&quot;$&quot;* #,##0.00_);_(&quot;$&quot;* \(#,##0.00\);_(&quot;$&quot;* &quot;-&quot;??_);_(@_)">
                  <c:v>43.510666666666658</c:v>
                </c:pt>
                <c:pt idx="186" formatCode="_(&quot;$&quot;* #,##0.00_);_(&quot;$&quot;* \(#,##0.00\);_(&quot;$&quot;* &quot;-&quot;??_);_(@_)">
                  <c:v>43.857699999999994</c:v>
                </c:pt>
                <c:pt idx="187" formatCode="_(&quot;$&quot;* #,##0.00_);_(&quot;$&quot;* \(#,##0.00\);_(&quot;$&quot;* &quot;-&quot;??_);_(@_)">
                  <c:v>43.660266666666672</c:v>
                </c:pt>
                <c:pt idx="188" formatCode="_(&quot;$&quot;* #,##0.00_);_(&quot;$&quot;* \(#,##0.00\);_(&quot;$&quot;* &quot;-&quot;??_);_(@_)">
                  <c:v>43.869700000000002</c:v>
                </c:pt>
                <c:pt idx="189" formatCode="_(&quot;$&quot;* #,##0.00_);_(&quot;$&quot;* \(#,##0.00\);_(&quot;$&quot;* &quot;-&quot;??_);_(@_)">
                  <c:v>43.791899999999998</c:v>
                </c:pt>
                <c:pt idx="190" formatCode="_(&quot;$&quot;* #,##0.00_);_(&quot;$&quot;* \(#,##0.00\);_(&quot;$&quot;* &quot;-&quot;??_);_(@_)">
                  <c:v>43.818833333333338</c:v>
                </c:pt>
                <c:pt idx="191" formatCode="_(&quot;$&quot;* #,##0.00_);_(&quot;$&quot;* \(#,##0.00\);_(&quot;$&quot;* &quot;-&quot;??_);_(@_)">
                  <c:v>43.651266666666665</c:v>
                </c:pt>
                <c:pt idx="192" formatCode="_(&quot;$&quot;* #,##0.00_);_(&quot;$&quot;* \(#,##0.00\);_(&quot;$&quot;* &quot;-&quot;??_);_(@_)">
                  <c:v>43.723066666666661</c:v>
                </c:pt>
                <c:pt idx="193" formatCode="_(&quot;$&quot;* #,##0.00_);_(&quot;$&quot;* \(#,##0.00\);_(&quot;$&quot;* &quot;-&quot;??_);_(@_)">
                  <c:v>43.911533333333331</c:v>
                </c:pt>
                <c:pt idx="194" formatCode="_(&quot;$&quot;* #,##0.00_);_(&quot;$&quot;* \(#,##0.00\);_(&quot;$&quot;* &quot;-&quot;??_);_(@_)">
                  <c:v>44.153866666666666</c:v>
                </c:pt>
                <c:pt idx="195" formatCode="_(&quot;$&quot;* #,##0.00_);_(&quot;$&quot;* \(#,##0.00\);_(&quot;$&quot;* &quot;-&quot;??_);_(@_)">
                  <c:v>44.231666666666676</c:v>
                </c:pt>
                <c:pt idx="196" formatCode="_(&quot;$&quot;* #,##0.00_);_(&quot;$&quot;* \(#,##0.00\);_(&quot;$&quot;* &quot;-&quot;??_);_(@_)">
                  <c:v>44.312433333333331</c:v>
                </c:pt>
                <c:pt idx="197" formatCode="_(&quot;$&quot;* #,##0.00_);_(&quot;$&quot;* \(#,##0.00\);_(&quot;$&quot;* &quot;-&quot;??_);_(@_)">
                  <c:v>44.390233333333335</c:v>
                </c:pt>
                <c:pt idx="198" formatCode="_(&quot;$&quot;* #,##0.00_);_(&quot;$&quot;* \(#,##0.00\);_(&quot;$&quot;* &quot;-&quot;??_);_(@_)">
                  <c:v>44.689399999999999</c:v>
                </c:pt>
                <c:pt idx="199" formatCode="_(&quot;$&quot;* #,##0.00_);_(&quot;$&quot;* \(#,##0.00\);_(&quot;$&quot;* &quot;-&quot;??_);_(@_)">
                  <c:v>45.108233333333338</c:v>
                </c:pt>
                <c:pt idx="200" formatCode="_(&quot;$&quot;* #,##0.00_);_(&quot;$&quot;* \(#,##0.00\);_(&quot;$&quot;* &quot;-&quot;??_);_(@_)">
                  <c:v>45.52406666666667</c:v>
                </c:pt>
                <c:pt idx="201" formatCode="_(&quot;$&quot;* #,##0.00_);_(&quot;$&quot;* \(#,##0.00\);_(&quot;$&quot;* &quot;-&quot;??_);_(@_)">
                  <c:v>46.068533333333335</c:v>
                </c:pt>
                <c:pt idx="202" formatCode="_(&quot;$&quot;* #,##0.00_);_(&quot;$&quot;* \(#,##0.00\);_(&quot;$&quot;* &quot;-&quot;??_);_(@_)">
                  <c:v>45.901000000000003</c:v>
                </c:pt>
                <c:pt idx="203" formatCode="_(&quot;$&quot;* #,##0.00_);_(&quot;$&quot;* \(#,##0.00\);_(&quot;$&quot;* &quot;-&quot;??_);_(@_)">
                  <c:v>45.688600000000001</c:v>
                </c:pt>
                <c:pt idx="204" formatCode="_(&quot;$&quot;* #,##0.00_);_(&quot;$&quot;* \(#,##0.00\);_(&quot;$&quot;* &quot;-&quot;??_);_(@_)">
                  <c:v>44.689399999999999</c:v>
                </c:pt>
                <c:pt idx="205" formatCode="_(&quot;$&quot;* #,##0.00_);_(&quot;$&quot;* \(#,##0.00\);_(&quot;$&quot;* &quot;-&quot;??_);_(@_)">
                  <c:v>44.459033333333331</c:v>
                </c:pt>
                <c:pt idx="206" formatCode="_(&quot;$&quot;* #,##0.00_);_(&quot;$&quot;* \(#,##0.00\);_(&quot;$&quot;* &quot;-&quot;??_);_(@_)">
                  <c:v>44.123966666666661</c:v>
                </c:pt>
                <c:pt idx="207" formatCode="_(&quot;$&quot;* #,##0.00_);_(&quot;$&quot;* \(#,##0.00\);_(&quot;$&quot;* &quot;-&quot;??_);_(@_)">
                  <c:v>44.234666666666669</c:v>
                </c:pt>
                <c:pt idx="208" formatCode="_(&quot;$&quot;* #,##0.00_);_(&quot;$&quot;* \(#,##0.00\);_(&quot;$&quot;* &quot;-&quot;??_);_(@_)">
                  <c:v>44.171833333333332</c:v>
                </c:pt>
                <c:pt idx="209" formatCode="_(&quot;$&quot;* #,##0.00_);_(&quot;$&quot;* \(#,##0.00\);_(&quot;$&quot;* &quot;-&quot;??_);_(@_)">
                  <c:v>44.48296666666667</c:v>
                </c:pt>
                <c:pt idx="210" formatCode="_(&quot;$&quot;* #,##0.00_);_(&quot;$&quot;* \(#,##0.00\);_(&quot;$&quot;* &quot;-&quot;??_);_(@_)">
                  <c:v>44.809033333333332</c:v>
                </c:pt>
                <c:pt idx="211" formatCode="_(&quot;$&quot;* #,##0.00_);_(&quot;$&quot;* \(#,##0.00\);_(&quot;$&quot;* &quot;-&quot;??_);_(@_)">
                  <c:v>45.081299999999999</c:v>
                </c:pt>
                <c:pt idx="212" formatCode="_(&quot;$&quot;* #,##0.00_);_(&quot;$&quot;* \(#,##0.00\);_(&quot;$&quot;* &quot;-&quot;??_);_(@_)">
                  <c:v>45.048366666666674</c:v>
                </c:pt>
                <c:pt idx="213" formatCode="_(&quot;$&quot;* #,##0.00_);_(&quot;$&quot;* \(#,##0.00\);_(&quot;$&quot;* &quot;-&quot;??_);_(@_)">
                  <c:v>44.853933333333337</c:v>
                </c:pt>
                <c:pt idx="214" formatCode="_(&quot;$&quot;* #,##0.00_);_(&quot;$&quot;* \(#,##0.00\);_(&quot;$&quot;* &quot;-&quot;??_);_(@_)">
                  <c:v>44.743233333333329</c:v>
                </c:pt>
                <c:pt idx="215" formatCode="_(&quot;$&quot;* #,##0.00_);_(&quot;$&quot;* \(#,##0.00\);_(&quot;$&quot;* &quot;-&quot;??_);_(@_)">
                  <c:v>44.423133333333332</c:v>
                </c:pt>
                <c:pt idx="216" formatCode="_(&quot;$&quot;* #,##0.00_);_(&quot;$&quot;* \(#,##0.00\);_(&quot;$&quot;* &quot;-&quot;??_);_(@_)">
                  <c:v>44.255600000000008</c:v>
                </c:pt>
                <c:pt idx="217" formatCode="_(&quot;$&quot;* #,##0.00_);_(&quot;$&quot;* \(#,##0.00\);_(&quot;$&quot;* &quot;-&quot;??_);_(@_)">
                  <c:v>44.252600000000001</c:v>
                </c:pt>
                <c:pt idx="218" formatCode="_(&quot;$&quot;* #,##0.00_);_(&quot;$&quot;* \(#,##0.00\);_(&quot;$&quot;* &quot;-&quot;??_);_(@_)">
                  <c:v>45.033433333333335</c:v>
                </c:pt>
                <c:pt idx="219" formatCode="_(&quot;$&quot;* #,##0.00_);_(&quot;$&quot;* \(#,##0.00\);_(&quot;$&quot;* &quot;-&quot;??_);_(@_)">
                  <c:v>45.640733333333337</c:v>
                </c:pt>
                <c:pt idx="220" formatCode="_(&quot;$&quot;* #,##0.00_);_(&quot;$&quot;* \(#,##0.00\);_(&quot;$&quot;* &quot;-&quot;??_);_(@_)">
                  <c:v>46.191200000000002</c:v>
                </c:pt>
                <c:pt idx="221" formatCode="_(&quot;$&quot;* #,##0.00_);_(&quot;$&quot;* \(#,##0.00\);_(&quot;$&quot;* &quot;-&quot;??_);_(@_)">
                  <c:v>46.433533333333337</c:v>
                </c:pt>
                <c:pt idx="222" formatCode="_(&quot;$&quot;* #,##0.00_);_(&quot;$&quot;* \(#,##0.00\);_(&quot;$&quot;* &quot;-&quot;??_);_(@_)">
                  <c:v>46.379666666666672</c:v>
                </c:pt>
                <c:pt idx="223" formatCode="_(&quot;$&quot;* #,##0.00_);_(&quot;$&quot;* \(#,##0.00\);_(&quot;$&quot;* &quot;-&quot;??_);_(@_)">
                  <c:v>46.352733333333333</c:v>
                </c:pt>
                <c:pt idx="224" formatCode="_(&quot;$&quot;* #,##0.00_);_(&quot;$&quot;* \(#,##0.00\);_(&quot;$&quot;* &quot;-&quot;??_);_(@_)">
                  <c:v>46.092433333333332</c:v>
                </c:pt>
                <c:pt idx="225" formatCode="_(&quot;$&quot;* #,##0.00_);_(&quot;$&quot;* \(#,##0.00\);_(&quot;$&quot;* &quot;-&quot;??_);_(@_)">
                  <c:v>46.589066666666668</c:v>
                </c:pt>
                <c:pt idx="226" formatCode="_(&quot;$&quot;* #,##0.00_);_(&quot;$&quot;* \(#,##0.00\);_(&quot;$&quot;* &quot;-&quot;??_);_(@_)">
                  <c:v>47.091666666666661</c:v>
                </c:pt>
                <c:pt idx="227" formatCode="_(&quot;$&quot;* #,##0.00_);_(&quot;$&quot;* \(#,##0.00\);_(&quot;$&quot;* &quot;-&quot;??_);_(@_)">
                  <c:v>47.525466666666667</c:v>
                </c:pt>
                <c:pt idx="228" formatCode="_(&quot;$&quot;* #,##0.00_);_(&quot;$&quot;* \(#,##0.00\);_(&quot;$&quot;* &quot;-&quot;??_);_(@_)">
                  <c:v>47.887466666666661</c:v>
                </c:pt>
                <c:pt idx="229" formatCode="_(&quot;$&quot;* #,##0.00_);_(&quot;$&quot;* \(#,##0.00\);_(&quot;$&quot;* &quot;-&quot;??_);_(@_)">
                  <c:v>48.025100000000002</c:v>
                </c:pt>
                <c:pt idx="230" formatCode="_(&quot;$&quot;* #,##0.00_);_(&quot;$&quot;* \(#,##0.00\);_(&quot;$&quot;* &quot;-&quot;??_);_(@_)">
                  <c:v>48.243500000000004</c:v>
                </c:pt>
                <c:pt idx="231" formatCode="_(&quot;$&quot;* #,##0.00_);_(&quot;$&quot;* \(#,##0.00\);_(&quot;$&quot;* &quot;-&quot;??_);_(@_)">
                  <c:v>48.234499999999997</c:v>
                </c:pt>
                <c:pt idx="232" formatCode="_(&quot;$&quot;* #,##0.00_);_(&quot;$&quot;* \(#,##0.00\);_(&quot;$&quot;* &quot;-&quot;??_);_(@_)">
                  <c:v>48.333233333333332</c:v>
                </c:pt>
                <c:pt idx="233" formatCode="_(&quot;$&quot;* #,##0.00_);_(&quot;$&quot;* \(#,##0.00\);_(&quot;$&quot;* &quot;-&quot;??_);_(@_)">
                  <c:v>48.64136666666667</c:v>
                </c:pt>
                <c:pt idx="234" formatCode="_(&quot;$&quot;* #,##0.00_);_(&quot;$&quot;* \(#,##0.00\);_(&quot;$&quot;* &quot;-&quot;??_);_(@_)">
                  <c:v>48.515733333333323</c:v>
                </c:pt>
                <c:pt idx="235" formatCode="_(&quot;$&quot;* #,##0.00_);_(&quot;$&quot;* \(#,##0.00\);_(&quot;$&quot;* &quot;-&quot;??_);_(@_)">
                  <c:v>48.318266666666666</c:v>
                </c:pt>
                <c:pt idx="236" formatCode="_(&quot;$&quot;* #,##0.00_);_(&quot;$&quot;* \(#,##0.00\);_(&quot;$&quot;* &quot;-&quot;??_);_(@_)">
                  <c:v>48.114833333333337</c:v>
                </c:pt>
                <c:pt idx="237" formatCode="_(&quot;$&quot;* #,##0.00_);_(&quot;$&quot;* \(#,##0.00\);_(&quot;$&quot;* &quot;-&quot;??_);_(@_)">
                  <c:v>46.550199999999997</c:v>
                </c:pt>
                <c:pt idx="238" formatCode="_(&quot;$&quot;* #,##0.00_);_(&quot;$&quot;* \(#,##0.00\);_(&quot;$&quot;* &quot;-&quot;??_);_(@_)">
                  <c:v>44.521866666666675</c:v>
                </c:pt>
                <c:pt idx="239" formatCode="_(&quot;$&quot;* #,##0.00_);_(&quot;$&quot;* \(#,##0.00\);_(&quot;$&quot;* &quot;-&quot;??_);_(@_)">
                  <c:v>42.050766666666668</c:v>
                </c:pt>
                <c:pt idx="240" formatCode="_(&quot;$&quot;* #,##0.00_);_(&quot;$&quot;* \(#,##0.00\);_(&quot;$&quot;* &quot;-&quot;??_);_(@_)">
                  <c:v>40.869066666666669</c:v>
                </c:pt>
                <c:pt idx="241" formatCode="_(&quot;$&quot;* #,##0.00_);_(&quot;$&quot;* \(#,##0.00\);_(&quot;$&quot;* &quot;-&quot;??_);_(@_)">
                  <c:v>40.088233333333328</c:v>
                </c:pt>
                <c:pt idx="242" formatCode="_(&quot;$&quot;* #,##0.00_);_(&quot;$&quot;* \(#,##0.00\);_(&quot;$&quot;* &quot;-&quot;??_);_(@_)">
                  <c:v>39.681366666666662</c:v>
                </c:pt>
                <c:pt idx="243" formatCode="_(&quot;$&quot;* #,##0.00_);_(&quot;$&quot;* \(#,##0.00\);_(&quot;$&quot;* &quot;-&quot;??_);_(@_)">
                  <c:v>39.744166666666672</c:v>
                </c:pt>
                <c:pt idx="244" formatCode="_(&quot;$&quot;* #,##0.00_);_(&quot;$&quot;* \(#,##0.00\);_(&quot;$&quot;* &quot;-&quot;??_);_(@_)">
                  <c:v>39.965566666666668</c:v>
                </c:pt>
                <c:pt idx="245" formatCode="_(&quot;$&quot;* #,##0.00_);_(&quot;$&quot;* \(#,##0.00\);_(&quot;$&quot;* &quot;-&quot;??_);_(@_)">
                  <c:v>40.390366666666665</c:v>
                </c:pt>
                <c:pt idx="246" formatCode="_(&quot;$&quot;* #,##0.00_);_(&quot;$&quot;* \(#,##0.00\);_(&quot;$&quot;* &quot;-&quot;??_);_(@_)">
                  <c:v>40.85476666666667</c:v>
                </c:pt>
                <c:pt idx="247" formatCode="_(&quot;$&quot;* #,##0.00_);_(&quot;$&quot;* \(#,##0.00\);_(&quot;$&quot;* &quot;-&quot;??_);_(@_)">
                  <c:v>41.115066666666671</c:v>
                </c:pt>
                <c:pt idx="248" formatCode="_(&quot;$&quot;* #,##0.00_);_(&quot;$&quot;* \(#,##0.00\);_(&quot;$&quot;* &quot;-&quot;??_);_(@_)">
                  <c:v>41.184366666666669</c:v>
                </c:pt>
                <c:pt idx="249" formatCode="_(&quot;$&quot;* #,##0.00_);_(&quot;$&quot;* \(#,##0.00\);_(&quot;$&quot;* &quot;-&quot;??_);_(@_)">
                  <c:v>41.112033333333336</c:v>
                </c:pt>
                <c:pt idx="250" formatCode="_(&quot;$&quot;* #,##0.00_);_(&quot;$&quot;* \(#,##0.00\);_(&quot;$&quot;* &quot;-&quot;??_);_(@_)">
                  <c:v>41.401333333333334</c:v>
                </c:pt>
                <c:pt idx="251" formatCode="_(&quot;$&quot;* #,##0.00_);_(&quot;$&quot;* \(#,##0.00\);_(&quot;$&quot;* &quot;-&quot;??_);_(@_)">
                  <c:v>41.205466666666666</c:v>
                </c:pt>
                <c:pt idx="252" formatCode="_(&quot;$&quot;* #,##0.00_);_(&quot;$&quot;* \(#,##0.00\);_(&quot;$&quot;* &quot;-&quot;??_);_(@_)">
                  <c:v>41.211500000000001</c:v>
                </c:pt>
                <c:pt idx="253" formatCode="_(&quot;$&quot;* #,##0.00_);_(&quot;$&quot;* \(#,##0.00\);_(&quot;$&quot;* &quot;-&quot;??_);_(@_)">
                  <c:v>41.163266666666665</c:v>
                </c:pt>
                <c:pt idx="254" formatCode="_(&quot;$&quot;* #,##0.00_);_(&quot;$&quot;* \(#,##0.00\);_(&quot;$&quot;* &quot;-&quot;??_);_(@_)">
                  <c:v>41.33806666666667</c:v>
                </c:pt>
                <c:pt idx="255" formatCode="_(&quot;$&quot;* #,##0.00_);_(&quot;$&quot;* \(#,##0.00\);_(&quot;$&quot;* &quot;-&quot;??_);_(@_)">
                  <c:v>41.217533333333336</c:v>
                </c:pt>
                <c:pt idx="256" formatCode="_(&quot;$&quot;* #,##0.00_);_(&quot;$&quot;* \(#,##0.00\);_(&quot;$&quot;* &quot;-&quot;??_);_(@_)">
                  <c:v>41.045766666666673</c:v>
                </c:pt>
                <c:pt idx="257" formatCode="_(&quot;$&quot;* #,##0.00_);_(&quot;$&quot;* \(#,##0.00\);_(&quot;$&quot;* &quot;-&quot;??_);_(@_)">
                  <c:v>41.003566666666671</c:v>
                </c:pt>
                <c:pt idx="258" formatCode="_(&quot;$&quot;* #,##0.00_);_(&quot;$&quot;* \(#,##0.00\);_(&quot;$&quot;* &quot;-&quot;??_);_(@_)">
                  <c:v>41.304900000000004</c:v>
                </c:pt>
                <c:pt idx="259" formatCode="_(&quot;$&quot;* #,##0.00_);_(&quot;$&quot;* \(#,##0.00\);_(&quot;$&quot;* &quot;-&quot;??_);_(@_)">
                  <c:v>41.72376666666667</c:v>
                </c:pt>
                <c:pt idx="260" formatCode="_(&quot;$&quot;* #,##0.00_);_(&quot;$&quot;* \(#,##0.00\);_(&quot;$&quot;* &quot;-&quot;??_);_(@_)">
                  <c:v>42.223999999999997</c:v>
                </c:pt>
                <c:pt idx="261" formatCode="_(&quot;$&quot;* #,##0.00_);_(&quot;$&quot;* \(#,##0.00\);_(&quot;$&quot;* &quot;-&quot;??_);_(@_)">
                  <c:v>42.64286666666667</c:v>
                </c:pt>
                <c:pt idx="262" formatCode="_(&quot;$&quot;* #,##0.00_);_(&quot;$&quot;* \(#,##0.00\);_(&quot;$&quot;* &quot;-&quot;??_);_(@_)">
                  <c:v>43.04666666666666</c:v>
                </c:pt>
                <c:pt idx="263" formatCode="_(&quot;$&quot;* #,##0.00_);_(&quot;$&quot;* \(#,##0.00\);_(&quot;$&quot;* &quot;-&quot;??_);_(@_)">
                  <c:v>43.803033333333339</c:v>
                </c:pt>
                <c:pt idx="264" formatCode="_(&quot;$&quot;* #,##0.00_);_(&quot;$&quot;* \(#,##0.00\);_(&quot;$&quot;* &quot;-&quot;??_);_(@_)">
                  <c:v>44.541333333333341</c:v>
                </c:pt>
                <c:pt idx="265" formatCode="_(&quot;$&quot;* #,##0.00_);_(&quot;$&quot;* \(#,##0.00\);_(&quot;$&quot;* &quot;-&quot;??_);_(@_)">
                  <c:v>45.336866666666673</c:v>
                </c:pt>
                <c:pt idx="266" formatCode="_(&quot;$&quot;* #,##0.00_);_(&quot;$&quot;* \(#,##0.00\);_(&quot;$&quot;* &quot;-&quot;??_);_(@_)">
                  <c:v>46.069133333333333</c:v>
                </c:pt>
                <c:pt idx="267" formatCode="_(&quot;$&quot;* #,##0.00_);_(&quot;$&quot;* \(#,##0.00\);_(&quot;$&quot;* &quot;-&quot;??_);_(@_)">
                  <c:v>46.159533333333336</c:v>
                </c:pt>
                <c:pt idx="268" formatCode="_(&quot;$&quot;* #,##0.00_);_(&quot;$&quot;* \(#,##0.00\);_(&quot;$&quot;* &quot;-&quot;??_);_(@_)">
                  <c:v>46.069133333333333</c:v>
                </c:pt>
                <c:pt idx="269" formatCode="_(&quot;$&quot;* #,##0.00_);_(&quot;$&quot;* \(#,##0.00\);_(&quot;$&quot;* &quot;-&quot;??_);_(@_)">
                  <c:v>45.490566666666666</c:v>
                </c:pt>
                <c:pt idx="270" formatCode="_(&quot;$&quot;* #,##0.00_);_(&quot;$&quot;* \(#,##0.00\);_(&quot;$&quot;* &quot;-&quot;??_);_(@_)">
                  <c:v>45.508633333333336</c:v>
                </c:pt>
                <c:pt idx="271" formatCode="_(&quot;$&quot;* #,##0.00_);_(&quot;$&quot;* \(#,##0.00\);_(&quot;$&quot;* &quot;-&quot;??_);_(@_)">
                  <c:v>45.219366666666666</c:v>
                </c:pt>
                <c:pt idx="272" formatCode="_(&quot;$&quot;* #,##0.00_);_(&quot;$&quot;* \(#,##0.00\);_(&quot;$&quot;* &quot;-&quot;??_);_(@_)">
                  <c:v>45.3399</c:v>
                </c:pt>
                <c:pt idx="273" formatCode="_(&quot;$&quot;* #,##0.00_);_(&quot;$&quot;* \(#,##0.00\);_(&quot;$&quot;* &quot;-&quot;??_);_(@_)">
                  <c:v>45.463466666666669</c:v>
                </c:pt>
                <c:pt idx="274" formatCode="_(&quot;$&quot;* #,##0.00_);_(&quot;$&quot;* \(#,##0.00\);_(&quot;$&quot;* &quot;-&quot;??_);_(@_)">
                  <c:v>45.882333333333328</c:v>
                </c:pt>
                <c:pt idx="275" formatCode="_(&quot;$&quot;* #,##0.00_);_(&quot;$&quot;* \(#,##0.00\);_(&quot;$&quot;* &quot;-&quot;??_);_(@_)">
                  <c:v>45.936566666666671</c:v>
                </c:pt>
                <c:pt idx="276" formatCode="_(&quot;$&quot;* #,##0.00_);_(&quot;$&quot;* \(#,##0.00\);_(&quot;$&quot;* &quot;-&quot;??_);_(@_)">
                  <c:v>44.969233333333335</c:v>
                </c:pt>
                <c:pt idx="277" formatCode="_(&quot;$&quot;* #,##0.00_);_(&quot;$&quot;* \(#,##0.00\);_(&quot;$&quot;* &quot;-&quot;??_);_(@_)">
                  <c:v>43.534833333333331</c:v>
                </c:pt>
                <c:pt idx="278" formatCode="_(&quot;$&quot;* #,##0.00_);_(&quot;$&quot;* \(#,##0.00\);_(&quot;$&quot;* &quot;-&quot;??_);_(@_)">
                  <c:v>42.184800000000003</c:v>
                </c:pt>
                <c:pt idx="279" formatCode="_(&quot;$&quot;* #,##0.00_);_(&quot;$&quot;* \(#,##0.00\);_(&quot;$&quot;* &quot;-&quot;??_);_(@_)">
                  <c:v>41.91663333333333</c:v>
                </c:pt>
                <c:pt idx="280" formatCode="_(&quot;$&quot;* #,##0.00_);_(&quot;$&quot;* \(#,##0.00\);_(&quot;$&quot;* &quot;-&quot;??_);_(@_)">
                  <c:v>42.130599999999994</c:v>
                </c:pt>
                <c:pt idx="281" formatCode="_(&quot;$&quot;* #,##0.00_);_(&quot;$&quot;* \(#,##0.00\);_(&quot;$&quot;* &quot;-&quot;??_);_(@_)">
                  <c:v>42.401833333333336</c:v>
                </c:pt>
                <c:pt idx="282" formatCode="_(&quot;$&quot;* #,##0.00_);_(&quot;$&quot;* \(#,##0.00\);_(&quot;$&quot;* &quot;-&quot;??_);_(@_)">
                  <c:v>43.251599999999996</c:v>
                </c:pt>
                <c:pt idx="283" formatCode="_(&quot;$&quot;* #,##0.00_);_(&quot;$&quot;* \(#,##0.00\);_(&quot;$&quot;* &quot;-&quot;??_);_(@_)">
                  <c:v>43.757833333333338</c:v>
                </c:pt>
                <c:pt idx="284" formatCode="_(&quot;$&quot;* #,##0.00_);_(&quot;$&quot;* \(#,##0.00\);_(&quot;$&quot;* &quot;-&quot;??_);_(@_)">
                  <c:v>44.586500000000001</c:v>
                </c:pt>
                <c:pt idx="285" formatCode="_(&quot;$&quot;* #,##0.00_);_(&quot;$&quot;* \(#,##0.00\);_(&quot;$&quot;* &quot;-&quot;??_);_(@_)">
                  <c:v>44.670866666666676</c:v>
                </c:pt>
                <c:pt idx="286" formatCode="_(&quot;$&quot;* #,##0.00_);_(&quot;$&quot;* \(#,##0.00\);_(&quot;$&quot;* &quot;-&quot;??_);_(@_)">
                  <c:v>45.231366666666666</c:v>
                </c:pt>
                <c:pt idx="287" formatCode="_(&quot;$&quot;* #,##0.00_);_(&quot;$&quot;* \(#,##0.00\);_(&quot;$&quot;* &quot;-&quot;??_);_(@_)">
                  <c:v>45.617099999999994</c:v>
                </c:pt>
                <c:pt idx="288" formatCode="_(&quot;$&quot;* #,##0.00_);_(&quot;$&quot;* \(#,##0.00\);_(&quot;$&quot;* &quot;-&quot;??_);_(@_)">
                  <c:v>46.3765</c:v>
                </c:pt>
                <c:pt idx="289" formatCode="_(&quot;$&quot;* #,##0.00_);_(&quot;$&quot;* \(#,##0.00\);_(&quot;$&quot;* &quot;-&quot;??_);_(@_)">
                  <c:v>46.689900000000002</c:v>
                </c:pt>
                <c:pt idx="290" formatCode="_(&quot;$&quot;* #,##0.00_);_(&quot;$&quot;* \(#,##0.00\);_(&quot;$&quot;* &quot;-&quot;??_);_(@_)">
                  <c:v>46.822499999999998</c:v>
                </c:pt>
                <c:pt idx="291" formatCode="_(&quot;$&quot;* #,##0.00_);_(&quot;$&quot;* \(#,##0.00\);_(&quot;$&quot;* &quot;-&quot;??_);_(@_)">
                  <c:v>47.1389</c:v>
                </c:pt>
                <c:pt idx="292" formatCode="_(&quot;$&quot;* #,##0.00_);_(&quot;$&quot;* \(#,##0.00\);_(&quot;$&quot;* &quot;-&quot;??_);_(@_)">
                  <c:v>48.735999999999997</c:v>
                </c:pt>
                <c:pt idx="293" formatCode="_(&quot;$&quot;* #,##0.00_);_(&quot;$&quot;* \(#,##0.00\);_(&quot;$&quot;* &quot;-&quot;??_);_(@_)">
                  <c:v>51.059333333333335</c:v>
                </c:pt>
                <c:pt idx="294" formatCode="_(&quot;$&quot;* #,##0.00_);_(&quot;$&quot;* \(#,##0.00\);_(&quot;$&quot;* &quot;-&quot;??_);_(@_)">
                  <c:v>52.367166666666662</c:v>
                </c:pt>
                <c:pt idx="295" formatCode="_(&quot;$&quot;* #,##0.00_);_(&quot;$&quot;* \(#,##0.00\);_(&quot;$&quot;* &quot;-&quot;??_);_(@_)">
                  <c:v>52.680566666666664</c:v>
                </c:pt>
                <c:pt idx="296" formatCode="_(&quot;$&quot;* #,##0.00_);_(&quot;$&quot;* \(#,##0.00\);_(&quot;$&quot;* &quot;-&quot;??_);_(@_)">
                  <c:v>52.505800000000001</c:v>
                </c:pt>
                <c:pt idx="297" formatCode="_(&quot;$&quot;* #,##0.00_);_(&quot;$&quot;* \(#,##0.00\);_(&quot;$&quot;* &quot;-&quot;??_);_(@_)">
                  <c:v>53.976333333333336</c:v>
                </c:pt>
                <c:pt idx="298" formatCode="_(&quot;$&quot;* #,##0.00_);_(&quot;$&quot;* \(#,##0.00\);_(&quot;$&quot;* &quot;-&quot;??_);_(@_)">
                  <c:v>53.575566666666667</c:v>
                </c:pt>
                <c:pt idx="299" formatCode="_(&quot;$&quot;* #,##0.00_);_(&quot;$&quot;* \(#,##0.00\);_(&quot;$&quot;* &quot;-&quot;??_);_(@_)">
                  <c:v>52.602233333333338</c:v>
                </c:pt>
                <c:pt idx="300" formatCode="_(&quot;$&quot;* #,##0.00_);_(&quot;$&quot;* \(#,##0.00\);_(&quot;$&quot;* &quot;-&quot;??_);_(@_)">
                  <c:v>50.417499999999997</c:v>
                </c:pt>
                <c:pt idx="301" formatCode="_(&quot;$&quot;* #,##0.00_);_(&quot;$&quot;* \(#,##0.00\);_(&quot;$&quot;* &quot;-&quot;??_);_(@_)">
                  <c:v>49.492366666666669</c:v>
                </c:pt>
                <c:pt idx="302" formatCode="_(&quot;$&quot;* #,##0.00_);_(&quot;$&quot;* \(#,##0.00\);_(&quot;$&quot;* &quot;-&quot;??_);_(@_)">
                  <c:v>49.682200000000002</c:v>
                </c:pt>
                <c:pt idx="303" formatCode="_(&quot;$&quot;* #,##0.00_);_(&quot;$&quot;* \(#,##0.00\);_(&quot;$&quot;* &quot;-&quot;??_);_(@_)">
                  <c:v>49.772600000000004</c:v>
                </c:pt>
                <c:pt idx="304" formatCode="_(&quot;$&quot;* #,##0.00_);_(&quot;$&quot;* \(#,##0.00\);_(&quot;$&quot;* &quot;-&quot;??_);_(@_)">
                  <c:v>50.70676666666666</c:v>
                </c:pt>
                <c:pt idx="305" formatCode="_(&quot;$&quot;* #,##0.00_);_(&quot;$&quot;* \(#,##0.00\);_(&quot;$&quot;* &quot;-&quot;??_);_(@_)">
                  <c:v>51.288366666666668</c:v>
                </c:pt>
                <c:pt idx="306" formatCode="_(&quot;$&quot;* #,##0.00_);_(&quot;$&quot;* \(#,##0.00\);_(&quot;$&quot;* &quot;-&quot;??_);_(@_)">
                  <c:v>51.94230000000001</c:v>
                </c:pt>
                <c:pt idx="307" formatCode="_(&quot;$&quot;* #,##0.00_);_(&quot;$&quot;* \(#,##0.00\);_(&quot;$&quot;* &quot;-&quot;??_);_(@_)">
                  <c:v>52.682633333333335</c:v>
                </c:pt>
                <c:pt idx="308" formatCode="_(&quot;$&quot;* #,##0.00_);_(&quot;$&quot;* \(#,##0.00\);_(&quot;$&quot;* &quot;-&quot;??_);_(@_)">
                  <c:v>52.843266666666665</c:v>
                </c:pt>
                <c:pt idx="309" formatCode="_(&quot;$&quot;* #,##0.00_);_(&quot;$&quot;* \(#,##0.00\);_(&quot;$&quot;* &quot;-&quot;??_);_(@_)">
                  <c:v>53.397466666666666</c:v>
                </c:pt>
                <c:pt idx="310" formatCode="_(&quot;$&quot;* #,##0.00_);_(&quot;$&quot;* \(#,##0.00\);_(&quot;$&quot;* &quot;-&quot;??_);_(@_)">
                  <c:v>53.394466666666666</c:v>
                </c:pt>
                <c:pt idx="311" formatCode="_(&quot;$&quot;* #,##0.00_);_(&quot;$&quot;* \(#,##0.00\);_(&quot;$&quot;* &quot;-&quot;??_);_(@_)">
                  <c:v>53.600633333333327</c:v>
                </c:pt>
                <c:pt idx="312" formatCode="_(&quot;$&quot;* #,##0.00_);_(&quot;$&quot;* \(#,##0.00\);_(&quot;$&quot;* &quot;-&quot;??_);_(@_)">
                  <c:v>54.055366666666664</c:v>
                </c:pt>
                <c:pt idx="313" formatCode="_(&quot;$&quot;* #,##0.00_);_(&quot;$&quot;* \(#,##0.00\);_(&quot;$&quot;* &quot;-&quot;??_);_(@_)">
                  <c:v>54.973966666666662</c:v>
                </c:pt>
                <c:pt idx="314" formatCode="_(&quot;$&quot;* #,##0.00_);_(&quot;$&quot;* \(#,##0.00\);_(&quot;$&quot;* &quot;-&quot;??_);_(@_)">
                  <c:v>56.068433333333338</c:v>
                </c:pt>
                <c:pt idx="315" formatCode="_(&quot;$&quot;* #,##0.00_);_(&quot;$&quot;* \(#,##0.00\);_(&quot;$&quot;* &quot;-&quot;??_);_(@_)">
                  <c:v>56.429233333333336</c:v>
                </c:pt>
                <c:pt idx="316" formatCode="_(&quot;$&quot;* #,##0.00_);_(&quot;$&quot;* \(#,##0.00\);_(&quot;$&quot;* &quot;-&quot;??_);_(@_)">
                  <c:v>56.368599999999994</c:v>
                </c:pt>
                <c:pt idx="317" formatCode="_(&quot;$&quot;* #,##0.00_);_(&quot;$&quot;* \(#,##0.00\);_(&quot;$&quot;* &quot;-&quot;??_);_(@_)">
                  <c:v>56.532299999999999</c:v>
                </c:pt>
                <c:pt idx="318" formatCode="_(&quot;$&quot;* #,##0.00_);_(&quot;$&quot;* \(#,##0.00\);_(&quot;$&quot;* &quot;-&quot;??_);_(@_)">
                  <c:v>56.186666666666667</c:v>
                </c:pt>
                <c:pt idx="319" formatCode="_(&quot;$&quot;* #,##0.00_);_(&quot;$&quot;* \(#,##0.00\);_(&quot;$&quot;* &quot;-&quot;??_);_(@_)">
                  <c:v>56.038100000000007</c:v>
                </c:pt>
                <c:pt idx="320" formatCode="_(&quot;$&quot;* #,##0.00_);_(&quot;$&quot;* \(#,##0.00\);_(&quot;$&quot;* &quot;-&quot;??_);_(@_)">
                  <c:v>56.092666666666673</c:v>
                </c:pt>
                <c:pt idx="321" formatCode="_(&quot;$&quot;* #,##0.00_);_(&quot;$&quot;* \(#,##0.00\);_(&quot;$&quot;* &quot;-&quot;??_);_(@_)">
                  <c:v>55.998700000000007</c:v>
                </c:pt>
                <c:pt idx="322" formatCode="_(&quot;$&quot;* #,##0.00_);_(&quot;$&quot;* \(#,##0.00\);_(&quot;$&quot;* &quot;-&quot;??_);_(@_)">
                  <c:v>55.895633333333336</c:v>
                </c:pt>
                <c:pt idx="323" formatCode="_(&quot;$&quot;* #,##0.00_);_(&quot;$&quot;* \(#,##0.00\);_(&quot;$&quot;* &quot;-&quot;??_);_(@_)">
                  <c:v>55.801666666666669</c:v>
                </c:pt>
                <c:pt idx="324" formatCode="_(&quot;$&quot;* #,##0.00_);_(&quot;$&quot;* \(#,##0.00\);_(&quot;$&quot;* &quot;-&quot;??_);_(@_)">
                  <c:v>56.056333333333328</c:v>
                </c:pt>
                <c:pt idx="325" formatCode="_(&quot;$&quot;* #,##0.00_);_(&quot;$&quot;* \(#,##0.00\);_(&quot;$&quot;* &quot;-&quot;??_);_(@_)">
                  <c:v>55.789533333333338</c:v>
                </c:pt>
                <c:pt idx="326" formatCode="_(&quot;$&quot;* #,##0.00_);_(&quot;$&quot;* \(#,##0.00\);_(&quot;$&quot;* &quot;-&quot;??_);_(@_)">
                  <c:v>54.4101</c:v>
                </c:pt>
                <c:pt idx="327" formatCode="_(&quot;$&quot;* #,##0.00_);_(&quot;$&quot;* \(#,##0.00\);_(&quot;$&quot;* &quot;-&quot;??_);_(@_)">
                  <c:v>54.258499999999998</c:v>
                </c:pt>
                <c:pt idx="328" formatCode="_(&quot;$&quot;* #,##0.00_);_(&quot;$&quot;* \(#,##0.00\);_(&quot;$&quot;* &quot;-&quot;??_);_(@_)">
                  <c:v>54.243333333333339</c:v>
                </c:pt>
                <c:pt idx="329" formatCode="_(&quot;$&quot;* #,##0.00_);_(&quot;$&quot;* \(#,##0.00\);_(&quot;$&quot;* &quot;-&quot;??_);_(@_)">
                  <c:v>55.559100000000001</c:v>
                </c:pt>
                <c:pt idx="330" formatCode="_(&quot;$&quot;* #,##0.00_);_(&quot;$&quot;* \(#,##0.00\);_(&quot;$&quot;* &quot;-&quot;??_);_(@_)">
                  <c:v>56.0169</c:v>
                </c:pt>
                <c:pt idx="331" formatCode="_(&quot;$&quot;* #,##0.00_);_(&quot;$&quot;* \(#,##0.00\);_(&quot;$&quot;* &quot;-&quot;??_);_(@_)">
                  <c:v>57.065866666666665</c:v>
                </c:pt>
                <c:pt idx="332" formatCode="_(&quot;$&quot;* #,##0.00_);_(&quot;$&quot;* \(#,##0.00\);_(&quot;$&quot;* &quot;-&quot;??_);_(@_)">
                  <c:v>57.135566666666669</c:v>
                </c:pt>
                <c:pt idx="333" formatCode="_(&quot;$&quot;* #,##0.00_);_(&quot;$&quot;* \(#,##0.00\);_(&quot;$&quot;* &quot;-&quot;??_);_(@_)">
                  <c:v>57.60243333333333</c:v>
                </c:pt>
                <c:pt idx="334" formatCode="_(&quot;$&quot;* #,##0.00_);_(&quot;$&quot;* \(#,##0.00\);_(&quot;$&quot;* &quot;-&quot;??_);_(@_)">
                  <c:v>58.048099999999998</c:v>
                </c:pt>
                <c:pt idx="335" formatCode="_(&quot;$&quot;* #,##0.00_);_(&quot;$&quot;* \(#,##0.00\);_(&quot;$&quot;* &quot;-&quot;??_);_(@_)">
                  <c:v>58.921233333333333</c:v>
                </c:pt>
                <c:pt idx="336" formatCode="_(&quot;$&quot;* #,##0.00_);_(&quot;$&quot;* \(#,##0.00\);_(&quot;$&quot;* &quot;-&quot;??_);_(@_)">
                  <c:v>58.903033333333333</c:v>
                </c:pt>
                <c:pt idx="337" formatCode="_(&quot;$&quot;* #,##0.00_);_(&quot;$&quot;* \(#,##0.00\);_(&quot;$&quot;* &quot;-&quot;??_);_(@_)">
                  <c:v>58.593799999999995</c:v>
                </c:pt>
                <c:pt idx="338" formatCode="_(&quot;$&quot;* #,##0.00_);_(&quot;$&quot;* \(#,##0.00\);_(&quot;$&quot;* &quot;-&quot;??_);_(@_)">
                  <c:v>58.548333333333325</c:v>
                </c:pt>
                <c:pt idx="339" formatCode="_(&quot;$&quot;* #,##0.00_);_(&quot;$&quot;* \(#,##0.00\);_(&quot;$&quot;* &quot;-&quot;??_);_(@_)">
                  <c:v>58.472566666666665</c:v>
                </c:pt>
                <c:pt idx="340" formatCode="_(&quot;$&quot;* #,##0.00_);_(&quot;$&quot;* \(#,##0.00\);_(&quot;$&quot;* &quot;-&quot;??_);_(@_)">
                  <c:v>57.951133333333331</c:v>
                </c:pt>
                <c:pt idx="341" formatCode="_(&quot;$&quot;* #,##0.00_);_(&quot;$&quot;* \(#,##0.00\);_(&quot;$&quot;* &quot;-&quot;??_);_(@_)">
                  <c:v>56.856700000000011</c:v>
                </c:pt>
                <c:pt idx="342" formatCode="_(&quot;$&quot;* #,##0.00_);_(&quot;$&quot;* \(#,##0.00\);_(&quot;$&quot;* &quot;-&quot;??_);_(@_)">
                  <c:v>57.278100000000002</c:v>
                </c:pt>
                <c:pt idx="343" formatCode="_(&quot;$&quot;* #,##0.00_);_(&quot;$&quot;* \(#,##0.00\);_(&quot;$&quot;* &quot;-&quot;??_);_(@_)">
                  <c:v>58.023900000000005</c:v>
                </c:pt>
                <c:pt idx="344" formatCode="_(&quot;$&quot;* #,##0.00_);_(&quot;$&quot;* \(#,##0.00\);_(&quot;$&quot;* &quot;-&quot;??_);_(@_)">
                  <c:v>58.554433333333328</c:v>
                </c:pt>
                <c:pt idx="345" formatCode="_(&quot;$&quot;* #,##0.00_);_(&quot;$&quot;* \(#,##0.00\);_(&quot;$&quot;* &quot;-&quot;??_);_(@_)">
                  <c:v>58.290666666666674</c:v>
                </c:pt>
                <c:pt idx="346" formatCode="_(&quot;$&quot;* #,##0.00_);_(&quot;$&quot;* \(#,##0.00\);_(&quot;$&quot;* &quot;-&quot;??_);_(@_)">
                  <c:v>58.305799999999998</c:v>
                </c:pt>
                <c:pt idx="347" formatCode="_(&quot;$&quot;* #,##0.00_);_(&quot;$&quot;* \(#,##0.00\);_(&quot;$&quot;* &quot;-&quot;??_);_(@_)">
                  <c:v>59.145600000000002</c:v>
                </c:pt>
                <c:pt idx="348" formatCode="_(&quot;$&quot;* #,##0.00_);_(&quot;$&quot;* \(#,##0.00\);_(&quot;$&quot;* &quot;-&quot;??_);_(@_)">
                  <c:v>59.618566666666673</c:v>
                </c:pt>
                <c:pt idx="349" formatCode="_(&quot;$&quot;* #,##0.00_);_(&quot;$&quot;* \(#,##0.00\);_(&quot;$&quot;* &quot;-&quot;??_);_(@_)">
                  <c:v>60.133966666666673</c:v>
                </c:pt>
                <c:pt idx="350" formatCode="_(&quot;$&quot;* #,##0.00_);_(&quot;$&quot;* \(#,##0.00\);_(&quot;$&quot;* &quot;-&quot;??_);_(@_)">
                  <c:v>60.288566666666668</c:v>
                </c:pt>
                <c:pt idx="351" formatCode="_(&quot;$&quot;* #,##0.00_);_(&quot;$&quot;* \(#,##0.00\);_(&quot;$&quot;* &quot;-&quot;??_);_(@_)">
                  <c:v>61.107100000000003</c:v>
                </c:pt>
                <c:pt idx="352" formatCode="_(&quot;$&quot;* #,##0.00_);_(&quot;$&quot;* \(#,##0.00\);_(&quot;$&quot;* &quot;-&quot;??_);_(@_)">
                  <c:v>60.85243333333333</c:v>
                </c:pt>
                <c:pt idx="353" formatCode="_(&quot;$&quot;* #,##0.00_);_(&quot;$&quot;* \(#,##0.00\);_(&quot;$&quot;* &quot;-&quot;??_);_(@_)">
                  <c:v>60.29763333333333</c:v>
                </c:pt>
                <c:pt idx="354" formatCode="_(&quot;$&quot;* #,##0.00_);_(&quot;$&quot;* \(#,##0.00\);_(&quot;$&quot;* &quot;-&quot;??_);_(@_)">
                  <c:v>59.063733333333325</c:v>
                </c:pt>
                <c:pt idx="355" formatCode="_(&quot;$&quot;* #,##0.00_);_(&quot;$&quot;* \(#,##0.00\);_(&quot;$&quot;* &quot;-&quot;??_);_(@_)">
                  <c:v>58.945500000000003</c:v>
                </c:pt>
                <c:pt idx="356" formatCode="_(&quot;$&quot;* #,##0.00_);_(&quot;$&quot;* \(#,##0.00\);_(&quot;$&quot;* &quot;-&quot;??_);_(@_)">
                  <c:v>58.802999999999997</c:v>
                </c:pt>
                <c:pt idx="357" formatCode="_(&quot;$&quot;* #,##0.00_);_(&quot;$&quot;* \(#,##0.00\);_(&quot;$&quot;* &quot;-&quot;??_);_(@_)">
                  <c:v>58.63323333333333</c:v>
                </c:pt>
                <c:pt idx="358" formatCode="_(&quot;$&quot;* #,##0.00_);_(&quot;$&quot;* \(#,##0.00\);_(&quot;$&quot;* &quot;-&quot;??_);_(@_)">
                  <c:v>57.929866666666669</c:v>
                </c:pt>
                <c:pt idx="359" formatCode="_(&quot;$&quot;* #,##0.00_);_(&quot;$&quot;* \(#,##0.00\);_(&quot;$&quot;* &quot;-&quot;??_);_(@_)">
                  <c:v>57.611566666666668</c:v>
                </c:pt>
                <c:pt idx="360" formatCode="_(&quot;$&quot;* #,##0.00_);_(&quot;$&quot;* \(#,##0.00\);_(&quot;$&quot;* &quot;-&quot;??_);_(@_)">
                  <c:v>57.290199999999999</c:v>
                </c:pt>
                <c:pt idx="361" formatCode="_(&quot;$&quot;* #,##0.00_);_(&quot;$&quot;* \(#,##0.00\);_(&quot;$&quot;* &quot;-&quot;??_);_(@_)">
                  <c:v>56.241233333333334</c:v>
                </c:pt>
                <c:pt idx="362" formatCode="_(&quot;$&quot;* #,##0.00_);_(&quot;$&quot;* \(#,##0.00\);_(&quot;$&quot;* &quot;-&quot;??_);_(@_)">
                  <c:v>54.743566666666673</c:v>
                </c:pt>
                <c:pt idx="363" formatCode="_(&quot;$&quot;* #,##0.00_);_(&quot;$&quot;* \(#,##0.00\);_(&quot;$&quot;* &quot;-&quot;??_);_(@_)">
                  <c:v>53.348999999999997</c:v>
                </c:pt>
                <c:pt idx="364" formatCode="_(&quot;$&quot;* #,##0.00_);_(&quot;$&quot;* \(#,##0.00\);_(&quot;$&quot;* &quot;-&quot;??_);_(@_)">
                  <c:v>52.857866666666666</c:v>
                </c:pt>
                <c:pt idx="365" formatCode="_(&quot;$&quot;* #,##0.00_);_(&quot;$&quot;* \(#,##0.00\);_(&quot;$&quot;* &quot;-&quot;??_);_(@_)">
                  <c:v>52.712333333333333</c:v>
                </c:pt>
                <c:pt idx="366" formatCode="_(&quot;$&quot;* #,##0.00_);_(&quot;$&quot;* \(#,##0.00\);_(&quot;$&quot;* &quot;-&quot;??_);_(@_)">
                  <c:v>52.578933333333332</c:v>
                </c:pt>
                <c:pt idx="367" formatCode="_(&quot;$&quot;* #,##0.00_);_(&quot;$&quot;* \(#,##0.00\);_(&quot;$&quot;* &quot;-&quot;??_);_(@_)">
                  <c:v>52.469799999999999</c:v>
                </c:pt>
                <c:pt idx="368" formatCode="_(&quot;$&quot;* #,##0.00_);_(&quot;$&quot;* \(#,##0.00\);_(&quot;$&quot;* &quot;-&quot;??_);_(@_)">
                  <c:v>52.051433333333328</c:v>
                </c:pt>
                <c:pt idx="369" formatCode="_(&quot;$&quot;* #,##0.00_);_(&quot;$&quot;* \(#,##0.00\);_(&quot;$&quot;* &quot;-&quot;??_);_(@_)">
                  <c:v>51.845266666666667</c:v>
                </c:pt>
                <c:pt idx="370" formatCode="_(&quot;$&quot;* #,##0.00_);_(&quot;$&quot;* \(#,##0.00\);_(&quot;$&quot;* &quot;-&quot;??_);_(@_)">
                  <c:v>51.930833333333332</c:v>
                </c:pt>
                <c:pt idx="371" formatCode="_(&quot;$&quot;* #,##0.00_);_(&quot;$&quot;* \(#,##0.00\);_(&quot;$&quot;* &quot;-&quot;??_);_(@_)">
                  <c:v>52.271966666666664</c:v>
                </c:pt>
                <c:pt idx="372" formatCode="_(&quot;$&quot;* #,##0.00_);_(&quot;$&quot;* \(#,##0.00\);_(&quot;$&quot;* &quot;-&quot;??_);_(@_)">
                  <c:v>52.109700000000004</c:v>
                </c:pt>
                <c:pt idx="373" formatCode="_(&quot;$&quot;* #,##0.00_);_(&quot;$&quot;* \(#,##0.00\);_(&quot;$&quot;* &quot;-&quot;??_);_(@_)">
                  <c:v>51.45386666666667</c:v>
                </c:pt>
                <c:pt idx="374" formatCode="_(&quot;$&quot;* #,##0.00_);_(&quot;$&quot;* \(#,##0.00\);_(&quot;$&quot;* &quot;-&quot;??_);_(@_)">
                  <c:v>50.218433333333337</c:v>
                </c:pt>
                <c:pt idx="375" formatCode="_(&quot;$&quot;* #,##0.00_);_(&quot;$&quot;* \(#,##0.00\);_(&quot;$&quot;* &quot;-&quot;??_);_(@_)">
                  <c:v>49.620533333333327</c:v>
                </c:pt>
                <c:pt idx="376" formatCode="_(&quot;$&quot;* #,##0.00_);_(&quot;$&quot;* \(#,##0.00\);_(&quot;$&quot;* &quot;-&quot;??_);_(@_)">
                  <c:v>49.7151</c:v>
                </c:pt>
                <c:pt idx="377" formatCode="_(&quot;$&quot;* #,##0.00_);_(&quot;$&quot;* \(#,##0.00\);_(&quot;$&quot;* &quot;-&quot;??_);_(@_)">
                  <c:v>50.236733333333326</c:v>
                </c:pt>
                <c:pt idx="378" formatCode="_(&quot;$&quot;* #,##0.00_);_(&quot;$&quot;* \(#,##0.00\);_(&quot;$&quot;* &quot;-&quot;??_);_(@_)">
                  <c:v>50.489933333333333</c:v>
                </c:pt>
                <c:pt idx="379" formatCode="_(&quot;$&quot;* #,##0.00_);_(&quot;$&quot;* \(#,##0.00\);_(&quot;$&quot;* &quot;-&quot;??_);_(@_)">
                  <c:v>50.492966666666661</c:v>
                </c:pt>
                <c:pt idx="380" formatCode="_(&quot;$&quot;* #,##0.00_);_(&quot;$&quot;* \(#,##0.00\);_(&quot;$&quot;* &quot;-&quot;??_);_(@_)">
                  <c:v>50.682099999999991</c:v>
                </c:pt>
                <c:pt idx="381" formatCode="_(&quot;$&quot;* #,##0.00_);_(&quot;$&quot;* \(#,##0.00\);_(&quot;$&quot;* &quot;-&quot;??_);_(@_)">
                  <c:v>51.06033333333334</c:v>
                </c:pt>
                <c:pt idx="382" formatCode="_(&quot;$&quot;* #,##0.00_);_(&quot;$&quot;* \(#,##0.00\);_(&quot;$&quot;* &quot;-&quot;??_);_(@_)">
                  <c:v>51.548399999999994</c:v>
                </c:pt>
                <c:pt idx="383" formatCode="_(&quot;$&quot;* #,##0.00_);_(&quot;$&quot;* \(#,##0.00\);_(&quot;$&quot;* &quot;-&quot;??_);_(@_)">
                  <c:v>51.829033333333335</c:v>
                </c:pt>
                <c:pt idx="384" formatCode="_(&quot;$&quot;* #,##0.00_);_(&quot;$&quot;* \(#,##0.00\);_(&quot;$&quot;* &quot;-&quot;??_);_(@_)">
                  <c:v>52.085266666666662</c:v>
                </c:pt>
                <c:pt idx="385" formatCode="_(&quot;$&quot;* #,##0.00_);_(&quot;$&quot;* \(#,##0.00\);_(&quot;$&quot;* &quot;-&quot;??_);_(@_)">
                  <c:v>52.320166666666665</c:v>
                </c:pt>
                <c:pt idx="386" formatCode="_(&quot;$&quot;* #,##0.00_);_(&quot;$&quot;* \(#,##0.00\);_(&quot;$&quot;* &quot;-&quot;??_);_(@_)">
                  <c:v>52.3964</c:v>
                </c:pt>
                <c:pt idx="387" formatCode="_(&quot;$&quot;* #,##0.00_);_(&quot;$&quot;* \(#,##0.00\);_(&quot;$&quot;* &quot;-&quot;??_);_(@_)">
                  <c:v>52.387266666666669</c:v>
                </c:pt>
                <c:pt idx="388" formatCode="_(&quot;$&quot;* #,##0.00_);_(&quot;$&quot;* \(#,##0.00\);_(&quot;$&quot;* &quot;-&quot;??_);_(@_)">
                  <c:v>52.311</c:v>
                </c:pt>
                <c:pt idx="389" formatCode="_(&quot;$&quot;* #,##0.00_);_(&quot;$&quot;* \(#,##0.00\);_(&quot;$&quot;* &quot;-&quot;??_);_(@_)">
                  <c:v>52.042566666666666</c:v>
                </c:pt>
                <c:pt idx="390" formatCode="_(&quot;$&quot;* #,##0.00_);_(&quot;$&quot;* \(#,##0.00\);_(&quot;$&quot;* &quot;-&quot;??_);_(@_)">
                  <c:v>52.188966666666666</c:v>
                </c:pt>
                <c:pt idx="391" formatCode="_(&quot;$&quot;* #,##0.00_);_(&quot;$&quot;* \(#,##0.00\);_(&quot;$&quot;* &quot;-&quot;??_);_(@_)">
                  <c:v>52.07</c:v>
                </c:pt>
                <c:pt idx="392" formatCode="_(&quot;$&quot;* #,##0.00_);_(&quot;$&quot;* \(#,##0.00\);_(&quot;$&quot;* &quot;-&quot;??_);_(@_)">
                  <c:v>52.301833333333327</c:v>
                </c:pt>
                <c:pt idx="393" formatCode="_(&quot;$&quot;* #,##0.00_);_(&quot;$&quot;* \(#,##0.00\);_(&quot;$&quot;* &quot;-&quot;??_);_(@_)">
                  <c:v>52.188966666666659</c:v>
                </c:pt>
                <c:pt idx="394" formatCode="_(&quot;$&quot;* #,##0.00_);_(&quot;$&quot;* \(#,##0.00\);_(&quot;$&quot;* &quot;-&quot;??_);_(@_)">
                  <c:v>52.277433333333335</c:v>
                </c:pt>
                <c:pt idx="395" formatCode="_(&quot;$&quot;* #,##0.00_);_(&quot;$&quot;* \(#,##0.00\);_(&quot;$&quot;* &quot;-&quot;??_);_(@_)">
                  <c:v>52.536733333333331</c:v>
                </c:pt>
                <c:pt idx="396" formatCode="_(&quot;$&quot;* #,##0.00_);_(&quot;$&quot;* \(#,##0.00\);_(&quot;$&quot;* &quot;-&quot;??_);_(@_)">
                  <c:v>52.899733333333337</c:v>
                </c:pt>
                <c:pt idx="397" formatCode="_(&quot;$&quot;* #,##0.00_);_(&quot;$&quot;* \(#,##0.00\);_(&quot;$&quot;* &quot;-&quot;??_);_(@_)">
                  <c:v>53.085799999999999</c:v>
                </c:pt>
                <c:pt idx="398" formatCode="_(&quot;$&quot;* #,##0.00_);_(&quot;$&quot;* \(#,##0.00\);_(&quot;$&quot;* &quot;-&quot;??_);_(@_)">
                  <c:v>52.893599999999999</c:v>
                </c:pt>
                <c:pt idx="399" formatCode="_(&quot;$&quot;* #,##0.00_);_(&quot;$&quot;* \(#,##0.00\);_(&quot;$&quot;* &quot;-&quot;??_);_(@_)">
                  <c:v>52.585500000000003</c:v>
                </c:pt>
                <c:pt idx="400" formatCode="_(&quot;$&quot;* #,##0.00_);_(&quot;$&quot;* \(#,##0.00\);_(&quot;$&quot;* &quot;-&quot;??_);_(@_)">
                  <c:v>51.877800000000001</c:v>
                </c:pt>
                <c:pt idx="401" formatCode="_(&quot;$&quot;* #,##0.00_);_(&quot;$&quot;* \(#,##0.00\);_(&quot;$&quot;* &quot;-&quot;??_);_(@_)">
                  <c:v>51.466000000000001</c:v>
                </c:pt>
                <c:pt idx="402" formatCode="_(&quot;$&quot;* #,##0.00_);_(&quot;$&quot;* \(#,##0.00\);_(&quot;$&quot;* &quot;-&quot;??_);_(@_)">
                  <c:v>51.066399999999994</c:v>
                </c:pt>
                <c:pt idx="403" formatCode="_(&quot;$&quot;* #,##0.00_);_(&quot;$&quot;* \(#,##0.00\);_(&quot;$&quot;* &quot;-&quot;??_);_(@_)">
                  <c:v>50.94133333333334</c:v>
                </c:pt>
                <c:pt idx="404" formatCode="_(&quot;$&quot;* #,##0.00_);_(&quot;$&quot;* \(#,##0.00\);_(&quot;$&quot;* &quot;-&quot;??_);_(@_)">
                  <c:v>51.002366666666667</c:v>
                </c:pt>
                <c:pt idx="405" formatCode="_(&quot;$&quot;* #,##0.00_);_(&quot;$&quot;* \(#,##0.00\);_(&quot;$&quot;* &quot;-&quot;??_);_(@_)">
                  <c:v>51.014566666666667</c:v>
                </c:pt>
                <c:pt idx="406" formatCode="_(&quot;$&quot;* #,##0.00_);_(&quot;$&quot;* \(#,##0.00\);_(&quot;$&quot;* &quot;-&quot;??_);_(@_)">
                  <c:v>51.691766666666666</c:v>
                </c:pt>
                <c:pt idx="407" formatCode="_(&quot;$&quot;* #,##0.00_);_(&quot;$&quot;* \(#,##0.00\);_(&quot;$&quot;* &quot;-&quot;??_);_(@_)">
                  <c:v>51.899166666666666</c:v>
                </c:pt>
                <c:pt idx="408" formatCode="_(&quot;$&quot;* #,##0.00_);_(&quot;$&quot;* \(#,##0.00\);_(&quot;$&quot;* &quot;-&quot;??_);_(@_)">
                  <c:v>51.969333333333338</c:v>
                </c:pt>
                <c:pt idx="409" formatCode="_(&quot;$&quot;* #,##0.00_);_(&quot;$&quot;* \(#,##0.00\);_(&quot;$&quot;* &quot;-&quot;??_);_(@_)">
                  <c:v>51.520933333333325</c:v>
                </c:pt>
                <c:pt idx="410" formatCode="_(&quot;$&quot;* #,##0.00_);_(&quot;$&quot;* \(#,##0.00\);_(&quot;$&quot;* &quot;-&quot;??_);_(@_)">
                  <c:v>51.524000000000001</c:v>
                </c:pt>
                <c:pt idx="411" formatCode="_(&quot;$&quot;* #,##0.00_);_(&quot;$&quot;* \(#,##0.00\);_(&quot;$&quot;* &quot;-&quot;??_);_(@_)">
                  <c:v>51.508766666666666</c:v>
                </c:pt>
                <c:pt idx="412" formatCode="_(&quot;$&quot;* #,##0.00_);_(&quot;$&quot;* \(#,##0.00\);_(&quot;$&quot;* &quot;-&quot;??_);_(@_)">
                  <c:v>51.493500000000004</c:v>
                </c:pt>
                <c:pt idx="413" formatCode="_(&quot;$&quot;* #,##0.00_);_(&quot;$&quot;* \(#,##0.00\);_(&quot;$&quot;* &quot;-&quot;??_);_(@_)">
                  <c:v>51.075600000000001</c:v>
                </c:pt>
                <c:pt idx="414" formatCode="_(&quot;$&quot;* #,##0.00_);_(&quot;$&quot;* \(#,##0.00\);_(&quot;$&quot;* &quot;-&quot;??_);_(@_)">
                  <c:v>51.045099999999998</c:v>
                </c:pt>
                <c:pt idx="415" formatCode="_(&quot;$&quot;* #,##0.00_);_(&quot;$&quot;* \(#,##0.00\);_(&quot;$&quot;* &quot;-&quot;??_);_(@_)">
                  <c:v>51.279966666666667</c:v>
                </c:pt>
                <c:pt idx="416" formatCode="_(&quot;$&quot;* #,##0.00_);_(&quot;$&quot;* \(#,##0.00\);_(&quot;$&quot;* &quot;-&quot;??_);_(@_)">
                  <c:v>51.731433333333335</c:v>
                </c:pt>
                <c:pt idx="417" formatCode="_(&quot;$&quot;* #,##0.00_);_(&quot;$&quot;* \(#,##0.00\);_(&quot;$&quot;* &quot;-&quot;??_);_(@_)">
                  <c:v>51.893099999999997</c:v>
                </c:pt>
                <c:pt idx="418" formatCode="_(&quot;$&quot;* #,##0.00_);_(&quot;$&quot;* \(#,##0.00\);_(&quot;$&quot;* &quot;-&quot;??_);_(@_)">
                  <c:v>51.61246666666667</c:v>
                </c:pt>
                <c:pt idx="419" formatCode="_(&quot;$&quot;* #,##0.00_);_(&quot;$&quot;* \(#,##0.00\);_(&quot;$&quot;* &quot;-&quot;??_);_(@_)">
                  <c:v>51.032866666666671</c:v>
                </c:pt>
                <c:pt idx="420" formatCode="_(&quot;$&quot;* #,##0.00_);_(&quot;$&quot;* \(#,##0.00\);_(&quot;$&quot;* &quot;-&quot;??_);_(@_)">
                  <c:v>50.459399999999995</c:v>
                </c:pt>
                <c:pt idx="421" formatCode="_(&quot;$&quot;* #,##0.00_);_(&quot;$&quot;* \(#,##0.00\);_(&quot;$&quot;* &quot;-&quot;??_);_(@_)">
                  <c:v>50.285533333333341</c:v>
                </c:pt>
                <c:pt idx="422" formatCode="_(&quot;$&quot;* #,##0.00_);_(&quot;$&quot;* \(#,##0.00\);_(&quot;$&quot;* &quot;-&quot;??_);_(@_)">
                  <c:v>50.669899999999991</c:v>
                </c:pt>
                <c:pt idx="423" formatCode="_(&quot;$&quot;* #,##0.00_);_(&quot;$&quot;* \(#,##0.00\);_(&quot;$&quot;* &quot;-&quot;??_);_(@_)">
                  <c:v>51.072533333333332</c:v>
                </c:pt>
                <c:pt idx="424" formatCode="_(&quot;$&quot;* #,##0.00_);_(&quot;$&quot;* \(#,##0.00\);_(&quot;$&quot;* &quot;-&quot;??_);_(@_)">
                  <c:v>50.389266666666664</c:v>
                </c:pt>
                <c:pt idx="425" formatCode="_(&quot;$&quot;* #,##0.00_);_(&quot;$&quot;* \(#,##0.00\);_(&quot;$&quot;* &quot;-&quot;??_);_(@_)">
                  <c:v>49.803599999999996</c:v>
                </c:pt>
                <c:pt idx="426" formatCode="_(&quot;$&quot;* #,##0.00_);_(&quot;$&quot;* \(#,##0.00\);_(&quot;$&quot;* &quot;-&quot;??_);_(@_)">
                  <c:v>48.955599999999997</c:v>
                </c:pt>
                <c:pt idx="427" formatCode="_(&quot;$&quot;* #,##0.00_);_(&quot;$&quot;* \(#,##0.00\);_(&quot;$&quot;* &quot;-&quot;??_);_(@_)">
                  <c:v>48.976933333333335</c:v>
                </c:pt>
                <c:pt idx="428" formatCode="_(&quot;$&quot;* #,##0.00_);_(&quot;$&quot;* \(#,##0.00\);_(&quot;$&quot;* &quot;-&quot;??_);_(@_)">
                  <c:v>48.790833333333332</c:v>
                </c:pt>
                <c:pt idx="429" formatCode="_(&quot;$&quot;* #,##0.00_);_(&quot;$&quot;* \(#,##0.00\);_(&quot;$&quot;* &quot;-&quot;??_);_(@_)">
                  <c:v>48.955566666666662</c:v>
                </c:pt>
                <c:pt idx="430" formatCode="_(&quot;$&quot;* #,##0.00_);_(&quot;$&quot;* \(#,##0.00\);_(&quot;$&quot;* &quot;-&quot;??_);_(@_)">
                  <c:v>49.141633333333324</c:v>
                </c:pt>
                <c:pt idx="431" formatCode="_(&quot;$&quot;* #,##0.00_);_(&quot;$&quot;* \(#,##0.00\);_(&quot;$&quot;* &quot;-&quot;??_);_(@_)">
                  <c:v>49.251466666666666</c:v>
                </c:pt>
                <c:pt idx="432" formatCode="_(&quot;$&quot;* #,##0.00_);_(&quot;$&quot;* \(#,##0.00\);_(&quot;$&quot;* &quot;-&quot;??_);_(@_)">
                  <c:v>49.306366666666669</c:v>
                </c:pt>
                <c:pt idx="433" formatCode="_(&quot;$&quot;* #,##0.00_);_(&quot;$&quot;* \(#,##0.00\);_(&quot;$&quot;* &quot;-&quot;??_);_(@_)">
                  <c:v>49.477266666666672</c:v>
                </c:pt>
                <c:pt idx="434" formatCode="_(&quot;$&quot;* #,##0.00_);_(&quot;$&quot;* \(#,##0.00\);_(&quot;$&quot;* &quot;-&quot;??_);_(@_)">
                  <c:v>49.541433333333337</c:v>
                </c:pt>
                <c:pt idx="435" formatCode="_(&quot;$&quot;* #,##0.00_);_(&quot;$&quot;* \(#,##0.00\);_(&quot;$&quot;* &quot;-&quot;??_);_(@_)">
                  <c:v>49.694333333333333</c:v>
                </c:pt>
                <c:pt idx="436" formatCode="_(&quot;$&quot;* #,##0.00_);_(&quot;$&quot;* \(#,##0.00\);_(&quot;$&quot;* &quot;-&quot;??_);_(@_)">
                  <c:v>49.709666666666671</c:v>
                </c:pt>
                <c:pt idx="437" formatCode="_(&quot;$&quot;* #,##0.00_);_(&quot;$&quot;* \(#,##0.00\);_(&quot;$&quot;* &quot;-&quot;??_);_(@_)">
                  <c:v>49.777200000000001</c:v>
                </c:pt>
                <c:pt idx="438" formatCode="_(&quot;$&quot;* #,##0.00_);_(&quot;$&quot;* \(#,##0.00\);_(&quot;$&quot;* &quot;-&quot;??_);_(@_)">
                  <c:v>49.620600000000003</c:v>
                </c:pt>
                <c:pt idx="439" formatCode="_(&quot;$&quot;* #,##0.00_);_(&quot;$&quot;* \(#,##0.00\);_(&quot;$&quot;* &quot;-&quot;??_);_(@_)">
                  <c:v>49.482466666666674</c:v>
                </c:pt>
                <c:pt idx="440" formatCode="_(&quot;$&quot;* #,##0.00_);_(&quot;$&quot;* \(#,##0.00\);_(&quot;$&quot;* &quot;-&quot;??_);_(@_)">
                  <c:v>49.276766666666667</c:v>
                </c:pt>
                <c:pt idx="441" formatCode="_(&quot;$&quot;* #,##0.00_);_(&quot;$&quot;* \(#,##0.00\);_(&quot;$&quot;* &quot;-&quot;??_);_(@_)">
                  <c:v>49.015800000000006</c:v>
                </c:pt>
                <c:pt idx="442" formatCode="_(&quot;$&quot;* #,##0.00_);_(&quot;$&quot;* \(#,##0.00\);_(&quot;$&quot;* &quot;-&quot;??_);_(@_)">
                  <c:v>48.616666666666667</c:v>
                </c:pt>
                <c:pt idx="443" formatCode="_(&quot;$&quot;* #,##0.00_);_(&quot;$&quot;* \(#,##0.00\);_(&quot;$&quot;* &quot;-&quot;??_);_(@_)">
                  <c:v>48.300433333333331</c:v>
                </c:pt>
                <c:pt idx="444" formatCode="_(&quot;$&quot;* #,##0.00_);_(&quot;$&quot;* \(#,##0.00\);_(&quot;$&quot;* &quot;-&quot;??_);_(@_)">
                  <c:v>48.091666666666669</c:v>
                </c:pt>
                <c:pt idx="445" formatCode="_(&quot;$&quot;* #,##0.00_);_(&quot;$&quot;* \(#,##0.00\);_(&quot;$&quot;* &quot;-&quot;??_);_(@_)">
                  <c:v>48.410966666666667</c:v>
                </c:pt>
                <c:pt idx="446" formatCode="_(&quot;$&quot;* #,##0.00_);_(&quot;$&quot;* \(#,##0.00\);_(&quot;$&quot;* &quot;-&quot;??_);_(@_)">
                  <c:v>48.831600000000002</c:v>
                </c:pt>
                <c:pt idx="447" formatCode="_(&quot;$&quot;* #,##0.00_);_(&quot;$&quot;* \(#,##0.00\);_(&quot;$&quot;* &quot;-&quot;??_);_(@_)">
                  <c:v>49.384233333333334</c:v>
                </c:pt>
                <c:pt idx="448" formatCode="_(&quot;$&quot;* #,##0.00_);_(&quot;$&quot;* \(#,##0.00\);_(&quot;$&quot;* &quot;-&quot;??_);_(@_)">
                  <c:v>49.353533333333331</c:v>
                </c:pt>
                <c:pt idx="449" formatCode="_(&quot;$&quot;* #,##0.00_);_(&quot;$&quot;* \(#,##0.00\);_(&quot;$&quot;* &quot;-&quot;??_);_(@_)">
                  <c:v>49.378099999999996</c:v>
                </c:pt>
                <c:pt idx="450" formatCode="_(&quot;$&quot;* #,##0.00_);_(&quot;$&quot;* \(#,##0.00\);_(&quot;$&quot;* &quot;-&quot;??_);_(@_)">
                  <c:v>49.418000000000006</c:v>
                </c:pt>
                <c:pt idx="451" formatCode="_(&quot;$&quot;* #,##0.00_);_(&quot;$&quot;* \(#,##0.00\);_(&quot;$&quot;* &quot;-&quot;??_);_(@_)">
                  <c:v>49.703533333333333</c:v>
                </c:pt>
                <c:pt idx="452" formatCode="_(&quot;$&quot;* #,##0.00_);_(&quot;$&quot;* \(#,##0.00\);_(&quot;$&quot;* &quot;-&quot;??_);_(@_)">
                  <c:v>49.636000000000003</c:v>
                </c:pt>
                <c:pt idx="453" formatCode="_(&quot;$&quot;* #,##0.00_);_(&quot;$&quot;* \(#,##0.00\);_(&quot;$&quot;* &quot;-&quot;??_);_(@_)">
                  <c:v>49.571533333333328</c:v>
                </c:pt>
                <c:pt idx="454" formatCode="_(&quot;$&quot;* #,##0.00_);_(&quot;$&quot;* \(#,##0.00\);_(&quot;$&quot;* &quot;-&quot;??_);_(@_)">
                  <c:v>49.402666666666669</c:v>
                </c:pt>
                <c:pt idx="455" formatCode="_(&quot;$&quot;* #,##0.00_);_(&quot;$&quot;* \(#,##0.00\);_(&quot;$&quot;* &quot;-&quot;??_);_(@_)">
                  <c:v>49.396500000000003</c:v>
                </c:pt>
                <c:pt idx="456" formatCode="_(&quot;$&quot;* #,##0.00_);_(&quot;$&quot;* \(#,##0.00\);_(&quot;$&quot;* &quot;-&quot;??_);_(@_)">
                  <c:v>49.3474</c:v>
                </c:pt>
                <c:pt idx="457" formatCode="_(&quot;$&quot;* #,##0.00_);_(&quot;$&quot;* \(#,##0.00\);_(&quot;$&quot;* &quot;-&quot;??_);_(@_)">
                  <c:v>49.313633333333335</c:v>
                </c:pt>
                <c:pt idx="458" formatCode="_(&quot;$&quot;* #,##0.00_);_(&quot;$&quot;* \(#,##0.00\);_(&quot;$&quot;* &quot;-&quot;??_);_(@_)">
                  <c:v>49.371966666666673</c:v>
                </c:pt>
                <c:pt idx="459" formatCode="_(&quot;$&quot;* #,##0.00_);_(&quot;$&quot;* \(#,##0.00\);_(&quot;$&quot;* &quot;-&quot;??_);_(@_)">
                  <c:v>49.807933333333331</c:v>
                </c:pt>
                <c:pt idx="460" formatCode="_(&quot;$&quot;* #,##0.00_);_(&quot;$&quot;* \(#,##0.00\);_(&quot;$&quot;* &quot;-&quot;??_);_(@_)">
                  <c:v>50.151800000000001</c:v>
                </c:pt>
                <c:pt idx="461" formatCode="_(&quot;$&quot;* #,##0.00_);_(&quot;$&quot;* \(#,##0.00\);_(&quot;$&quot;* &quot;-&quot;??_);_(@_)">
                  <c:v>50.544800000000002</c:v>
                </c:pt>
                <c:pt idx="462" formatCode="_(&quot;$&quot;* #,##0.00_);_(&quot;$&quot;* \(#,##0.00\);_(&quot;$&quot;* &quot;-&quot;??_);_(@_)">
                  <c:v>50.495666666666665</c:v>
                </c:pt>
                <c:pt idx="463" formatCode="_(&quot;$&quot;* #,##0.00_);_(&quot;$&quot;* \(#,##0.00\);_(&quot;$&quot;* &quot;-&quot;??_);_(@_)">
                  <c:v>50.415833333333332</c:v>
                </c:pt>
                <c:pt idx="464" formatCode="_(&quot;$&quot;* #,##0.00_);_(&quot;$&quot;* \(#,##0.00\);_(&quot;$&quot;* &quot;-&quot;??_);_(@_)">
                  <c:v>49.758800000000001</c:v>
                </c:pt>
                <c:pt idx="465" formatCode="_(&quot;$&quot;* #,##0.00_);_(&quot;$&quot;* \(#,##0.00\);_(&quot;$&quot;* &quot;-&quot;??_);_(@_)">
                  <c:v>49.157033333333324</c:v>
                </c:pt>
                <c:pt idx="466" formatCode="_(&quot;$&quot;* #,##0.00_);_(&quot;$&quot;* \(#,##0.00\);_(&quot;$&quot;* &quot;-&quot;??_);_(@_)">
                  <c:v>48.923700000000004</c:v>
                </c:pt>
                <c:pt idx="467" formatCode="_(&quot;$&quot;* #,##0.00_);_(&quot;$&quot;* \(#,##0.00\);_(&quot;$&quot;* &quot;-&quot;??_);_(@_)">
                  <c:v>49.246066666666671</c:v>
                </c:pt>
                <c:pt idx="468" formatCode="_(&quot;$&quot;* #,##0.00_);_(&quot;$&quot;* \(#,##0.00\);_(&quot;$&quot;* &quot;-&quot;??_);_(@_)">
                  <c:v>49.660533333333326</c:v>
                </c:pt>
                <c:pt idx="469" formatCode="_(&quot;$&quot;* #,##0.00_);_(&quot;$&quot;* \(#,##0.00\);_(&quot;$&quot;* &quot;-&quot;??_);_(@_)">
                  <c:v>50.016666666666673</c:v>
                </c:pt>
                <c:pt idx="470" formatCode="_(&quot;$&quot;* #,##0.00_);_(&quot;$&quot;* \(#,##0.00\);_(&quot;$&quot;* &quot;-&quot;??_);_(@_)">
                  <c:v>50.007466666666666</c:v>
                </c:pt>
                <c:pt idx="471" formatCode="_(&quot;$&quot;* #,##0.00_);_(&quot;$&quot;* \(#,##0.00\);_(&quot;$&quot;* &quot;-&quot;??_);_(@_)">
                  <c:v>49.783366666666666</c:v>
                </c:pt>
                <c:pt idx="472" formatCode="_(&quot;$&quot;* #,##0.00_);_(&quot;$&quot;* \(#,##0.00\);_(&quot;$&quot;* &quot;-&quot;??_);_(@_)">
                  <c:v>49.359666666666669</c:v>
                </c:pt>
                <c:pt idx="473" formatCode="_(&quot;$&quot;* #,##0.00_);_(&quot;$&quot;* \(#,##0.00\);_(&quot;$&quot;* &quot;-&quot;??_);_(@_)">
                  <c:v>49.316700000000004</c:v>
                </c:pt>
                <c:pt idx="474" formatCode="_(&quot;$&quot;* #,##0.00_);_(&quot;$&quot;* \(#,##0.00\);_(&quot;$&quot;* &quot;-&quot;??_);_(@_)">
                  <c:v>49.310533333333332</c:v>
                </c:pt>
                <c:pt idx="475" formatCode="_(&quot;$&quot;* #,##0.00_);_(&quot;$&quot;* \(#,##0.00\);_(&quot;$&quot;* &quot;-&quot;??_);_(@_)">
                  <c:v>49.516266666666667</c:v>
                </c:pt>
                <c:pt idx="476" formatCode="_(&quot;$&quot;* #,##0.00_);_(&quot;$&quot;* \(#,##0.00\);_(&quot;$&quot;* &quot;-&quot;??_);_(@_)">
                  <c:v>49.553100000000001</c:v>
                </c:pt>
                <c:pt idx="477" formatCode="_(&quot;$&quot;* #,##0.00_);_(&quot;$&quot;* \(#,##0.00\);_(&quot;$&quot;* &quot;-&quot;??_);_(@_)">
                  <c:v>49.771099999999997</c:v>
                </c:pt>
                <c:pt idx="478" formatCode="_(&quot;$&quot;* #,##0.00_);_(&quot;$&quot;* \(#,##0.00\);_(&quot;$&quot;* &quot;-&quot;??_);_(@_)">
                  <c:v>49.728100000000005</c:v>
                </c:pt>
                <c:pt idx="479" formatCode="_(&quot;$&quot;* #,##0.00_);_(&quot;$&quot;* \(#,##0.00\);_(&quot;$&quot;* &quot;-&quot;??_);_(@_)">
                  <c:v>49.5623</c:v>
                </c:pt>
                <c:pt idx="480" formatCode="_(&quot;$&quot;* #,##0.00_);_(&quot;$&quot;* \(#,##0.00\);_(&quot;$&quot;* &quot;-&quot;??_);_(@_)">
                  <c:v>48.9452</c:v>
                </c:pt>
                <c:pt idx="481" formatCode="_(&quot;$&quot;* #,##0.00_);_(&quot;$&quot;* \(#,##0.00\);_(&quot;$&quot;* &quot;-&quot;??_);_(@_)">
                  <c:v>48.469333333333338</c:v>
                </c:pt>
                <c:pt idx="482" formatCode="_(&quot;$&quot;* #,##0.00_);_(&quot;$&quot;* \(#,##0.00\);_(&quot;$&quot;* &quot;-&quot;??_);_(@_)">
                  <c:v>48.610566666666671</c:v>
                </c:pt>
                <c:pt idx="483" formatCode="_(&quot;$&quot;* #,##0.00_);_(&quot;$&quot;* \(#,##0.00\);_(&quot;$&quot;* &quot;-&quot;??_);_(@_)">
                  <c:v>49.313633333333335</c:v>
                </c:pt>
                <c:pt idx="484" formatCode="_(&quot;$&quot;* #,##0.00_);_(&quot;$&quot;* \(#,##0.00\);_(&quot;$&quot;* &quot;-&quot;??_);_(@_)">
                  <c:v>49.992133333333335</c:v>
                </c:pt>
                <c:pt idx="485" formatCode="_(&quot;$&quot;* #,##0.00_);_(&quot;$&quot;* \(#,##0.00\);_(&quot;$&quot;* &quot;-&quot;??_);_(@_)">
                  <c:v>50.394333333333329</c:v>
                </c:pt>
                <c:pt idx="486" formatCode="_(&quot;$&quot;* #,##0.00_);_(&quot;$&quot;* \(#,##0.00\);_(&quot;$&quot;* &quot;-&quot;??_);_(@_)">
                  <c:v>50.673733333333331</c:v>
                </c:pt>
                <c:pt idx="487" formatCode="_(&quot;$&quot;* #,##0.00_);_(&quot;$&quot;* \(#,##0.00\);_(&quot;$&quot;* &quot;-&quot;??_);_(@_)">
                  <c:v>51.143466666666662</c:v>
                </c:pt>
                <c:pt idx="488" formatCode="_(&quot;$&quot;* #,##0.00_);_(&quot;$&quot;* \(#,##0.00\);_(&quot;$&quot;* &quot;-&quot;??_);_(@_)">
                  <c:v>49.378099999999996</c:v>
                </c:pt>
                <c:pt idx="489" formatCode="_(&quot;$&quot;* #,##0.00_);_(&quot;$&quot;* \(#,##0.00\);_(&quot;$&quot;* &quot;-&quot;??_);_(@_)">
                  <c:v>47.548233333333336</c:v>
                </c:pt>
                <c:pt idx="490" formatCode="_(&quot;$&quot;* #,##0.00_);_(&quot;$&quot;* \(#,##0.00\);_(&quot;$&quot;* &quot;-&quot;??_);_(@_)">
                  <c:v>45.178033333333339</c:v>
                </c:pt>
                <c:pt idx="491" formatCode="_(&quot;$&quot;* #,##0.00_);_(&quot;$&quot;* \(#,##0.00\);_(&quot;$&quot;* &quot;-&quot;??_);_(@_)">
                  <c:v>44.695999999999998</c:v>
                </c:pt>
                <c:pt idx="492" formatCode="_(&quot;$&quot;* #,##0.00_);_(&quot;$&quot;* \(#,##0.00\);_(&quot;$&quot;* &quot;-&quot;??_);_(@_)">
                  <c:v>44.287666666666667</c:v>
                </c:pt>
                <c:pt idx="493" formatCode="_(&quot;$&quot;* #,##0.00_);_(&quot;$&quot;* \(#,##0.00\);_(&quot;$&quot;* &quot;-&quot;??_);_(@_)">
                  <c:v>44.508733333333332</c:v>
                </c:pt>
                <c:pt idx="494" formatCode="_(&quot;$&quot;* #,##0.00_);_(&quot;$&quot;* \(#,##0.00\);_(&quot;$&quot;* &quot;-&quot;??_);_(@_)">
                  <c:v>45.018399999999993</c:v>
                </c:pt>
                <c:pt idx="495" formatCode="_(&quot;$&quot;* #,##0.00_);_(&quot;$&quot;* \(#,##0.00\);_(&quot;$&quot;* &quot;-&quot;??_);_(@_)">
                  <c:v>45.564900000000002</c:v>
                </c:pt>
                <c:pt idx="496" formatCode="_(&quot;$&quot;* #,##0.00_);_(&quot;$&quot;* \(#,##0.00\);_(&quot;$&quot;* &quot;-&quot;??_);_(@_)">
                  <c:v>45.991666666666674</c:v>
                </c:pt>
                <c:pt idx="497" formatCode="_(&quot;$&quot;* #,##0.00_);_(&quot;$&quot;* \(#,##0.00\);_(&quot;$&quot;* &quot;-&quot;??_);_(@_)">
                  <c:v>46.3324</c:v>
                </c:pt>
                <c:pt idx="498" formatCode="_(&quot;$&quot;* #,##0.00_);_(&quot;$&quot;* \(#,##0.00\);_(&quot;$&quot;* &quot;-&quot;??_);_(@_)">
                  <c:v>46.76656666666667</c:v>
                </c:pt>
                <c:pt idx="499" formatCode="_(&quot;$&quot;* #,##0.00_);_(&quot;$&quot;* \(#,##0.00\);_(&quot;$&quot;* &quot;-&quot;??_);_(@_)">
                  <c:v>47.232766666666663</c:v>
                </c:pt>
                <c:pt idx="500" formatCode="_(&quot;$&quot;* #,##0.00_);_(&quot;$&quot;* \(#,##0.00\);_(&quot;$&quot;* &quot;-&quot;??_);_(@_)">
                  <c:v>47.507933333333334</c:v>
                </c:pt>
                <c:pt idx="501" formatCode="_(&quot;$&quot;* #,##0.00_);_(&quot;$&quot;* \(#,##0.00\);_(&quot;$&quot;* &quot;-&quot;??_);_(@_)">
                  <c:v>47.458466666666673</c:v>
                </c:pt>
                <c:pt idx="502" formatCode="_(&quot;$&quot;* #,##0.00_);_(&quot;$&quot;* \(#,##0.00\);_(&quot;$&quot;* &quot;-&quot;??_);_(@_)">
                  <c:v>47.143133333333338</c:v>
                </c:pt>
                <c:pt idx="503" formatCode="_(&quot;$&quot;* #,##0.00_);_(&quot;$&quot;* \(#,##0.00\);_(&quot;$&quot;* &quot;-&quot;??_);_(@_)">
                  <c:v>46.867966666666668</c:v>
                </c:pt>
                <c:pt idx="504" formatCode="_(&quot;$&quot;* #,##0.00_);_(&quot;$&quot;* \(#,##0.00\);_(&quot;$&quot;* &quot;-&quot;??_);_(@_)">
                  <c:v>46.73193333333333</c:v>
                </c:pt>
                <c:pt idx="505" formatCode="_(&quot;$&quot;* #,##0.00_);_(&quot;$&quot;* \(#,##0.00\);_(&quot;$&quot;* &quot;-&quot;??_);_(@_)">
                  <c:v>46.756666666666668</c:v>
                </c:pt>
                <c:pt idx="506" formatCode="_(&quot;$&quot;* #,##0.00_);_(&quot;$&quot;* \(#,##0.00\);_(&quot;$&quot;* &quot;-&quot;??_);_(@_)">
                  <c:v>46.73193333333333</c:v>
                </c:pt>
                <c:pt idx="507" formatCode="_(&quot;$&quot;* #,##0.00_);_(&quot;$&quot;* \(#,##0.00\);_(&quot;$&quot;* &quot;-&quot;??_);_(@_)">
                  <c:v>46.534066666666668</c:v>
                </c:pt>
                <c:pt idx="508" formatCode="_(&quot;$&quot;* #,##0.00_);_(&quot;$&quot;* \(#,##0.00\);_(&quot;$&quot;* &quot;-&quot;??_);_(@_)">
                  <c:v>46.197066666666672</c:v>
                </c:pt>
                <c:pt idx="509" formatCode="_(&quot;$&quot;* #,##0.00_);_(&quot;$&quot;* \(#,##0.00\);_(&quot;$&quot;* &quot;-&quot;??_);_(@_)">
                  <c:v>46.073433333333334</c:v>
                </c:pt>
                <c:pt idx="510" formatCode="_(&quot;$&quot;* #,##0.00_);_(&quot;$&quot;* \(#,##0.00\);_(&quot;$&quot;* &quot;-&quot;??_);_(@_)">
                  <c:v>45.894133333333336</c:v>
                </c:pt>
                <c:pt idx="511" formatCode="_(&quot;$&quot;* #,##0.00_);_(&quot;$&quot;* \(#,##0.00\);_(&quot;$&quot;* &quot;-&quot;??_);_(@_)">
                  <c:v>45.968333333333334</c:v>
                </c:pt>
                <c:pt idx="512" formatCode="_(&quot;$&quot;* #,##0.00_);_(&quot;$&quot;* \(#,##0.00\);_(&quot;$&quot;* &quot;-&quot;??_);_(@_)">
                  <c:v>45.643700000000003</c:v>
                </c:pt>
                <c:pt idx="513" formatCode="_(&quot;$&quot;* #,##0.00_);_(&quot;$&quot;* \(#,##0.00\);_(&quot;$&quot;* &quot;-&quot;??_);_(@_)">
                  <c:v>45.921933333333335</c:v>
                </c:pt>
                <c:pt idx="514" formatCode="_(&quot;$&quot;* #,##0.00_);_(&quot;$&quot;* \(#,##0.00\);_(&quot;$&quot;* &quot;-&quot;??_);_(@_)">
                  <c:v>45.748799999999996</c:v>
                </c:pt>
                <c:pt idx="515" formatCode="_(&quot;$&quot;* #,##0.00_);_(&quot;$&quot;* \(#,##0.00\);_(&quot;$&quot;* &quot;-&quot;??_);_(@_)">
                  <c:v>45.693166666666663</c:v>
                </c:pt>
                <c:pt idx="516" formatCode="_(&quot;$&quot;* #,##0.00_);_(&quot;$&quot;* \(#,##0.00\);_(&quot;$&quot;* &quot;-&quot;??_);_(@_)">
                  <c:v>45.538599999999995</c:v>
                </c:pt>
                <c:pt idx="517" formatCode="_(&quot;$&quot;* #,##0.00_);_(&quot;$&quot;* \(#,##0.00\);_(&quot;$&quot;* &quot;-&quot;??_);_(@_)">
                  <c:v>45.554066666666664</c:v>
                </c:pt>
                <c:pt idx="518" formatCode="_(&quot;$&quot;* #,##0.00_);_(&quot;$&quot;* \(#,##0.00\);_(&quot;$&quot;* &quot;-&quot;??_);_(@_)">
                  <c:v>46.292933333333337</c:v>
                </c:pt>
                <c:pt idx="519" formatCode="_(&quot;$&quot;* #,##0.00_);_(&quot;$&quot;* \(#,##0.00\);_(&quot;$&quot;* &quot;-&quot;??_);_(@_)">
                  <c:v>47.242033333333332</c:v>
                </c:pt>
                <c:pt idx="520" formatCode="_(&quot;$&quot;* #,##0.00_);_(&quot;$&quot;* \(#,##0.00\);_(&quot;$&quot;* &quot;-&quot;??_);_(@_)">
                  <c:v>48.014933333333339</c:v>
                </c:pt>
                <c:pt idx="521" formatCode="_(&quot;$&quot;* #,##0.00_);_(&quot;$&quot;* \(#,##0.00\);_(&quot;$&quot;* &quot;-&quot;??_);_(@_)">
                  <c:v>47.857266666666668</c:v>
                </c:pt>
                <c:pt idx="522" formatCode="_(&quot;$&quot;* #,##0.00_);_(&quot;$&quot;* \(#,##0.00\);_(&quot;$&quot;* &quot;-&quot;??_);_(@_)">
                  <c:v>47.245133333333335</c:v>
                </c:pt>
                <c:pt idx="523" formatCode="_(&quot;$&quot;* #,##0.00_);_(&quot;$&quot;* \(#,##0.00\);_(&quot;$&quot;* &quot;-&quot;??_);_(@_)">
                  <c:v>46.704100000000004</c:v>
                </c:pt>
                <c:pt idx="524" formatCode="_(&quot;$&quot;* #,##0.00_);_(&quot;$&quot;* \(#,##0.00\);_(&quot;$&quot;* &quot;-&quot;??_);_(@_)">
                  <c:v>46.462966666666667</c:v>
                </c:pt>
                <c:pt idx="525" formatCode="_(&quot;$&quot;* #,##0.00_);_(&quot;$&quot;* \(#,##0.00\);_(&quot;$&quot;* &quot;-&quot;??_);_(@_)">
                  <c:v>46.487699999999997</c:v>
                </c:pt>
                <c:pt idx="526" formatCode="_(&quot;$&quot;* #,##0.00_);_(&quot;$&quot;* \(#,##0.00\);_(&quot;$&quot;* &quot;-&quot;??_);_(@_)">
                  <c:v>46.744300000000003</c:v>
                </c:pt>
                <c:pt idx="527" formatCode="_(&quot;$&quot;* #,##0.00_);_(&quot;$&quot;* \(#,##0.00\);_(&quot;$&quot;* &quot;-&quot;??_);_(@_)">
                  <c:v>47.028699999999994</c:v>
                </c:pt>
                <c:pt idx="528" formatCode="_(&quot;$&quot;* #,##0.00_);_(&quot;$&quot;* \(#,##0.00\);_(&quot;$&quot;* &quot;-&quot;??_);_(@_)">
                  <c:v>46.697899999999997</c:v>
                </c:pt>
                <c:pt idx="529" formatCode="_(&quot;$&quot;* #,##0.00_);_(&quot;$&quot;* \(#,##0.00\);_(&quot;$&quot;* &quot;-&quot;??_);_(@_)">
                  <c:v>46.679366666666674</c:v>
                </c:pt>
                <c:pt idx="530" formatCode="_(&quot;$&quot;* #,##0.00_);_(&quot;$&quot;* \(#,##0.00\);_(&quot;$&quot;* &quot;-&quot;??_);_(@_)">
                  <c:v>46.787599999999998</c:v>
                </c:pt>
                <c:pt idx="531" formatCode="_(&quot;$&quot;* #,##0.00_);_(&quot;$&quot;* \(#,##0.00\);_(&quot;$&quot;* &quot;-&quot;??_);_(@_)">
                  <c:v>47.316266666666671</c:v>
                </c:pt>
                <c:pt idx="532" formatCode="_(&quot;$&quot;* #,##0.00_);_(&quot;$&quot;* \(#,##0.00\);_(&quot;$&quot;* &quot;-&quot;??_);_(@_)">
                  <c:v>47.67796666666667</c:v>
                </c:pt>
                <c:pt idx="533" formatCode="_(&quot;$&quot;* #,##0.00_);_(&quot;$&quot;* \(#,##0.00\);_(&quot;$&quot;* &quot;-&quot;??_);_(@_)">
                  <c:v>47.922199999999997</c:v>
                </c:pt>
                <c:pt idx="534" formatCode="_(&quot;$&quot;* #,##0.00_);_(&quot;$&quot;* \(#,##0.00\);_(&quot;$&quot;* &quot;-&quot;??_);_(@_)">
                  <c:v>48.082966666666664</c:v>
                </c:pt>
                <c:pt idx="535" formatCode="_(&quot;$&quot;* #,##0.00_);_(&quot;$&quot;* \(#,##0.00\);_(&quot;$&quot;* &quot;-&quot;??_);_(@_)">
                  <c:v>48.021133333333331</c:v>
                </c:pt>
                <c:pt idx="536" formatCode="_(&quot;$&quot;* #,##0.00_);_(&quot;$&quot;* \(#,##0.00\);_(&quot;$&quot;* &quot;-&quot;??_);_(@_)">
                  <c:v>47.940733333333334</c:v>
                </c:pt>
                <c:pt idx="537" formatCode="_(&quot;$&quot;* #,##0.00_);_(&quot;$&quot;* \(#,##0.00\);_(&quot;$&quot;* &quot;-&quot;??_);_(@_)">
                  <c:v>48.367366666666669</c:v>
                </c:pt>
                <c:pt idx="538" formatCode="_(&quot;$&quot;* #,##0.00_);_(&quot;$&quot;* \(#,##0.00\);_(&quot;$&quot;* &quot;-&quot;??_);_(@_)">
                  <c:v>48.800199999999997</c:v>
                </c:pt>
                <c:pt idx="539" formatCode="_(&quot;$&quot;* #,##0.00_);_(&quot;$&quot;* \(#,##0.00\);_(&quot;$&quot;* &quot;-&quot;??_);_(@_)">
                  <c:v>49.532900000000005</c:v>
                </c:pt>
                <c:pt idx="540" formatCode="_(&quot;$&quot;* #,##0.00_);_(&quot;$&quot;* \(#,##0.00\);_(&quot;$&quot;* &quot;-&quot;??_);_(@_)">
                  <c:v>49.780233333333335</c:v>
                </c:pt>
                <c:pt idx="541" formatCode="_(&quot;$&quot;* #,##0.00_);_(&quot;$&quot;* \(#,##0.00\);_(&quot;$&quot;* &quot;-&quot;??_);_(@_)">
                  <c:v>49.872966666666663</c:v>
                </c:pt>
                <c:pt idx="542" formatCode="_(&quot;$&quot;* #,##0.00_);_(&quot;$&quot;* \(#,##0.00\);_(&quot;$&quot;* &quot;-&quot;??_);_(@_)">
                  <c:v>50.287233333333326</c:v>
                </c:pt>
                <c:pt idx="543" formatCode="_(&quot;$&quot;* #,##0.00_);_(&quot;$&quot;* \(#,##0.00\);_(&quot;$&quot;* &quot;-&quot;??_);_(@_)">
                  <c:v>50.874599999999994</c:v>
                </c:pt>
                <c:pt idx="544" formatCode="_(&quot;$&quot;* #,##0.00_);_(&quot;$&quot;* \(#,##0.00\);_(&quot;$&quot;* &quot;-&quot;??_);_(@_)">
                  <c:v>51.585666666666668</c:v>
                </c:pt>
                <c:pt idx="545" formatCode="_(&quot;$&quot;* #,##0.00_);_(&quot;$&quot;* \(#,##0.00\);_(&quot;$&quot;* &quot;-&quot;??_);_(@_)">
                  <c:v>51.502199999999995</c:v>
                </c:pt>
                <c:pt idx="546" formatCode="_(&quot;$&quot;* #,##0.00_);_(&quot;$&quot;* \(#,##0.00\);_(&quot;$&quot;* &quot;-&quot;??_);_(@_)">
                  <c:v>51.4373</c:v>
                </c:pt>
                <c:pt idx="547" formatCode="_(&quot;$&quot;* #,##0.00_);_(&quot;$&quot;* \(#,##0.00\);_(&quot;$&quot;* &quot;-&quot;??_);_(@_)">
                  <c:v>51.134333333333338</c:v>
                </c:pt>
                <c:pt idx="548" formatCode="_(&quot;$&quot;* #,##0.00_);_(&quot;$&quot;* \(#,##0.00\);_(&quot;$&quot;* &quot;-&quot;??_);_(@_)">
                  <c:v>50.726233333333333</c:v>
                </c:pt>
                <c:pt idx="549" formatCode="_(&quot;$&quot;* #,##0.00_);_(&quot;$&quot;* \(#,##0.00\);_(&quot;$&quot;* &quot;-&quot;??_);_(@_)">
                  <c:v>49.59473333333333</c:v>
                </c:pt>
                <c:pt idx="550" formatCode="_(&quot;$&quot;* #,##0.00_);_(&quot;$&quot;* \(#,##0.00\);_(&quot;$&quot;* &quot;-&quot;??_);_(@_)">
                  <c:v>48.75383333333334</c:v>
                </c:pt>
                <c:pt idx="551" formatCode="_(&quot;$&quot;* #,##0.00_);_(&quot;$&quot;* \(#,##0.00\);_(&quot;$&quot;* &quot;-&quot;??_);_(@_)">
                  <c:v>48.234466666666663</c:v>
                </c:pt>
                <c:pt idx="552" formatCode="_(&quot;$&quot;* #,##0.00_);_(&quot;$&quot;* \(#,##0.00\);_(&quot;$&quot;* &quot;-&quot;??_);_(@_)">
                  <c:v>47.912933333333335</c:v>
                </c:pt>
                <c:pt idx="553" formatCode="_(&quot;$&quot;* #,##0.00_);_(&quot;$&quot;* \(#,##0.00\);_(&quot;$&quot;* &quot;-&quot;??_);_(@_)">
                  <c:v>47.804699999999997</c:v>
                </c:pt>
                <c:pt idx="554" formatCode="_(&quot;$&quot;* #,##0.00_);_(&quot;$&quot;* \(#,##0.00\);_(&quot;$&quot;* &quot;-&quot;??_);_(@_)">
                  <c:v>46.6021</c:v>
                </c:pt>
                <c:pt idx="555" formatCode="_(&quot;$&quot;* #,##0.00_);_(&quot;$&quot;* \(#,##0.00\);_(&quot;$&quot;* &quot;-&quot;??_);_(@_)">
                  <c:v>45.591166666666673</c:v>
                </c:pt>
                <c:pt idx="556" formatCode="_(&quot;$&quot;* #,##0.00_);_(&quot;$&quot;* \(#,##0.00\);_(&quot;$&quot;* &quot;-&quot;??_);_(@_)">
                  <c:v>44.703899999999997</c:v>
                </c:pt>
                <c:pt idx="557" formatCode="_(&quot;$&quot;* #,##0.00_);_(&quot;$&quot;* \(#,##0.00\);_(&quot;$&quot;* &quot;-&quot;??_);_(@_)">
                  <c:v>44.98213333333333</c:v>
                </c:pt>
                <c:pt idx="558" formatCode="_(&quot;$&quot;* #,##0.00_);_(&quot;$&quot;* \(#,##0.00\);_(&quot;$&quot;* &quot;-&quot;??_);_(@_)">
                  <c:v>45.532433333333337</c:v>
                </c:pt>
                <c:pt idx="559" formatCode="_(&quot;$&quot;* #,##0.00_);_(&quot;$&quot;* \(#,##0.00\);_(&quot;$&quot;* &quot;-&quot;??_);_(@_)">
                  <c:v>45.365499999999997</c:v>
                </c:pt>
                <c:pt idx="560" formatCode="_(&quot;$&quot;* #,##0.00_);_(&quot;$&quot;* \(#,##0.00\);_(&quot;$&quot;* &quot;-&quot;??_);_(@_)">
                  <c:v>45.187966666666661</c:v>
                </c:pt>
                <c:pt idx="561" formatCode="_(&quot;$&quot;* #,##0.00_);_(&quot;$&quot;* \(#,##0.00\);_(&quot;$&quot;* &quot;-&quot;??_);_(@_)">
                  <c:v>44.890233333333335</c:v>
                </c:pt>
                <c:pt idx="562" formatCode="_(&quot;$&quot;* #,##0.00_);_(&quot;$&quot;* \(#,##0.00\);_(&quot;$&quot;* &quot;-&quot;??_);_(@_)">
                  <c:v>45.169033333333338</c:v>
                </c:pt>
                <c:pt idx="563" formatCode="_(&quot;$&quot;* #,##0.00_);_(&quot;$&quot;* \(#,##0.00\);_(&quot;$&quot;* &quot;-&quot;??_);_(@_)">
                  <c:v>45.760899999999992</c:v>
                </c:pt>
                <c:pt idx="564" formatCode="_(&quot;$&quot;* #,##0.00_);_(&quot;$&quot;* \(#,##0.00\);_(&quot;$&quot;* &quot;-&quot;??_);_(@_)">
                  <c:v>45.972733333333338</c:v>
                </c:pt>
                <c:pt idx="565" formatCode="_(&quot;$&quot;* #,##0.00_);_(&quot;$&quot;* \(#,##0.00\);_(&quot;$&quot;* &quot;-&quot;??_);_(@_)">
                  <c:v>45.605133333333328</c:v>
                </c:pt>
                <c:pt idx="566" formatCode="_(&quot;$&quot;* #,##0.00_);_(&quot;$&quot;* \(#,##0.00\);_(&quot;$&quot;* &quot;-&quot;??_);_(@_)">
                  <c:v>44.879300000000001</c:v>
                </c:pt>
                <c:pt idx="567" formatCode="_(&quot;$&quot;* #,##0.00_);_(&quot;$&quot;* \(#,##0.00\);_(&quot;$&quot;* &quot;-&quot;??_);_(@_)">
                  <c:v>44.748466666666666</c:v>
                </c:pt>
                <c:pt idx="568" formatCode="_(&quot;$&quot;* #,##0.00_);_(&quot;$&quot;* \(#,##0.00\);_(&quot;$&quot;* &quot;-&quot;??_);_(@_)">
                  <c:v>44.935399999999994</c:v>
                </c:pt>
                <c:pt idx="569" formatCode="_(&quot;$&quot;* #,##0.00_);_(&quot;$&quot;* \(#,##0.00\);_(&quot;$&quot;* &quot;-&quot;??_);_(@_)">
                  <c:v>44.932299999999998</c:v>
                </c:pt>
                <c:pt idx="570" formatCode="_(&quot;$&quot;* #,##0.00_);_(&quot;$&quot;* \(#,##0.00\);_(&quot;$&quot;* &quot;-&quot;??_);_(@_)">
                  <c:v>43.873166666666663</c:v>
                </c:pt>
                <c:pt idx="571" formatCode="_(&quot;$&quot;* #,##0.00_);_(&quot;$&quot;* \(#,##0.00\);_(&quot;$&quot;* &quot;-&quot;??_);_(@_)">
                  <c:v>42.770399999999995</c:v>
                </c:pt>
                <c:pt idx="572" formatCode="_(&quot;$&quot;* #,##0.00_);_(&quot;$&quot;* \(#,##0.00\);_(&quot;$&quot;* &quot;-&quot;??_);_(@_)">
                  <c:v>41.86076666666667</c:v>
                </c:pt>
                <c:pt idx="573" formatCode="_(&quot;$&quot;* #,##0.00_);_(&quot;$&quot;* \(#,##0.00\);_(&quot;$&quot;* &quot;-&quot;??_);_(@_)">
                  <c:v>42.384099999999997</c:v>
                </c:pt>
                <c:pt idx="574" formatCode="_(&quot;$&quot;* #,##0.00_);_(&quot;$&quot;* \(#,##0.00\);_(&quot;$&quot;* &quot;-&quot;??_);_(@_)">
                  <c:v>43.324866666666672</c:v>
                </c:pt>
                <c:pt idx="575" formatCode="_(&quot;$&quot;* #,##0.00_);_(&quot;$&quot;* \(#,##0.00\);_(&quot;$&quot;* &quot;-&quot;??_);_(@_)">
                  <c:v>44.274999999999999</c:v>
                </c:pt>
                <c:pt idx="576" formatCode="_(&quot;$&quot;* #,##0.00_);_(&quot;$&quot;* \(#,##0.00\);_(&quot;$&quot;* &quot;-&quot;??_);_(@_)">
                  <c:v>44.306166666666662</c:v>
                </c:pt>
                <c:pt idx="577" formatCode="_(&quot;$&quot;* #,##0.00_);_(&quot;$&quot;* \(#,##0.00\);_(&quot;$&quot;* &quot;-&quot;??_);_(@_)">
                  <c:v>44.667533333333331</c:v>
                </c:pt>
                <c:pt idx="578" formatCode="_(&quot;$&quot;* #,##0.00_);_(&quot;$&quot;* \(#,##0.00\);_(&quot;$&quot;* &quot;-&quot;??_);_(@_)">
                  <c:v>44.739166666666669</c:v>
                </c:pt>
                <c:pt idx="579" formatCode="_(&quot;$&quot;* #,##0.00_);_(&quot;$&quot;* \(#,##0.00\);_(&quot;$&quot;* &quot;-&quot;??_);_(@_)">
                  <c:v>45.128533333333337</c:v>
                </c:pt>
                <c:pt idx="580" formatCode="_(&quot;$&quot;* #,##0.00_);_(&quot;$&quot;* \(#,##0.00\);_(&quot;$&quot;* &quot;-&quot;??_);_(@_)">
                  <c:v>44.757833333333338</c:v>
                </c:pt>
                <c:pt idx="581" formatCode="_(&quot;$&quot;* #,##0.00_);_(&quot;$&quot;* \(#,##0.00\);_(&quot;$&quot;* &quot;-&quot;??_);_(@_)">
                  <c:v>44.623866666666665</c:v>
                </c:pt>
                <c:pt idx="582" formatCode="_(&quot;$&quot;* #,##0.00_);_(&quot;$&quot;* \(#,##0.00\);_(&quot;$&quot;* &quot;-&quot;??_);_(@_)">
                  <c:v>44.486799999999995</c:v>
                </c:pt>
                <c:pt idx="583" formatCode="_(&quot;$&quot;* #,##0.00_);_(&quot;$&quot;* \(#,##0.00\);_(&quot;$&quot;* &quot;-&quot;??_);_(@_)">
                  <c:v>44.169033333333338</c:v>
                </c:pt>
                <c:pt idx="584" formatCode="_(&quot;$&quot;* #,##0.00_);_(&quot;$&quot;* \(#,##0.00\);_(&quot;$&quot;* &quot;-&quot;??_);_(@_)">
                  <c:v>43.648833333333336</c:v>
                </c:pt>
                <c:pt idx="585" formatCode="_(&quot;$&quot;* #,##0.00_);_(&quot;$&quot;* \(#,##0.00\);_(&quot;$&quot;* &quot;-&quot;??_);_(@_)">
                  <c:v>42.642666666666663</c:v>
                </c:pt>
                <c:pt idx="586" formatCode="_(&quot;$&quot;* #,##0.00_);_(&quot;$&quot;* \(#,##0.00\);_(&quot;$&quot;* &quot;-&quot;??_);_(@_)">
                  <c:v>42.066399999999994</c:v>
                </c:pt>
                <c:pt idx="587" formatCode="_(&quot;$&quot;* #,##0.00_);_(&quot;$&quot;* \(#,##0.00\);_(&quot;$&quot;* &quot;-&quot;??_);_(@_)">
                  <c:v>42.315599999999996</c:v>
                </c:pt>
                <c:pt idx="588" formatCode="_(&quot;$&quot;* #,##0.00_);_(&quot;$&quot;* \(#,##0.00\);_(&quot;$&quot;* &quot;-&quot;??_);_(@_)">
                  <c:v>43.169133333333328</c:v>
                </c:pt>
                <c:pt idx="589" formatCode="_(&quot;$&quot;* #,##0.00_);_(&quot;$&quot;* \(#,##0.00\);_(&quot;$&quot;* &quot;-&quot;??_);_(@_)">
                  <c:v>43.991500000000002</c:v>
                </c:pt>
                <c:pt idx="590" formatCode="_(&quot;$&quot;* #,##0.00_);_(&quot;$&quot;* \(#,##0.00\);_(&quot;$&quot;* &quot;-&quot;??_);_(@_)">
                  <c:v>44.228233333333328</c:v>
                </c:pt>
                <c:pt idx="591" formatCode="_(&quot;$&quot;* #,##0.00_);_(&quot;$&quot;* \(#,##0.00\);_(&quot;$&quot;* &quot;-&quot;??_);_(@_)">
                  <c:v>44.617633333333337</c:v>
                </c:pt>
                <c:pt idx="592" formatCode="_(&quot;$&quot;* #,##0.00_);_(&quot;$&quot;* \(#,##0.00\);_(&quot;$&quot;* &quot;-&quot;??_);_(@_)">
                  <c:v>44.873066666666666</c:v>
                </c:pt>
                <c:pt idx="593" formatCode="_(&quot;$&quot;* #,##0.00_);_(&quot;$&quot;* \(#,##0.00\);_(&quot;$&quot;* &quot;-&quot;??_);_(@_)">
                  <c:v>46.190766666666661</c:v>
                </c:pt>
                <c:pt idx="594" formatCode="_(&quot;$&quot;* #,##0.00_);_(&quot;$&quot;* \(#,##0.00\);_(&quot;$&quot;* &quot;-&quot;??_);_(@_)">
                  <c:v>47.262366666666672</c:v>
                </c:pt>
                <c:pt idx="595" formatCode="_(&quot;$&quot;* #,##0.00_);_(&quot;$&quot;* \(#,##0.00\);_(&quot;$&quot;* &quot;-&quot;??_);_(@_)">
                  <c:v>48.271666666666668</c:v>
                </c:pt>
                <c:pt idx="596" formatCode="_(&quot;$&quot;* #,##0.00_);_(&quot;$&quot;* \(#,##0.00\);_(&quot;$&quot;* &quot;-&quot;??_);_(@_)">
                  <c:v>48.467933333333328</c:v>
                </c:pt>
                <c:pt idx="597" formatCode="_(&quot;$&quot;* #,##0.00_);_(&quot;$&quot;* \(#,##0.00\);_(&quot;$&quot;* &quot;-&quot;??_);_(@_)">
                  <c:v>48.343333333333341</c:v>
                </c:pt>
                <c:pt idx="598" formatCode="_(&quot;$&quot;* #,##0.00_);_(&quot;$&quot;* \(#,##0.00\);_(&quot;$&quot;* &quot;-&quot;??_);_(@_)">
                  <c:v>47.735899999999994</c:v>
                </c:pt>
                <c:pt idx="599" formatCode="_(&quot;$&quot;* #,##0.00_);_(&quot;$&quot;* \(#,##0.00\);_(&quot;$&quot;* &quot;-&quot;??_);_(@_)">
                  <c:v>46.446233333333332</c:v>
                </c:pt>
                <c:pt idx="600" formatCode="_(&quot;$&quot;* #,##0.00_);_(&quot;$&quot;* \(#,##0.00\);_(&quot;$&quot;* &quot;-&quot;??_);_(@_)">
                  <c:v>45.751566666666669</c:v>
                </c:pt>
                <c:pt idx="601" formatCode="_(&quot;$&quot;* #,##0.00_);_(&quot;$&quot;* \(#,##0.00\);_(&quot;$&quot;* &quot;-&quot;??_);_(@_)">
                  <c:v>45.306099999999994</c:v>
                </c:pt>
                <c:pt idx="602" formatCode="_(&quot;$&quot;* #,##0.00_);_(&quot;$&quot;* \(#,##0.00\);_(&quot;$&quot;* &quot;-&quot;??_);_(@_)">
                  <c:v>45.128533333333337</c:v>
                </c:pt>
                <c:pt idx="603" formatCode="_(&quot;$&quot;* #,##0.00_);_(&quot;$&quot;* \(#,##0.00\);_(&quot;$&quot;* &quot;-&quot;??_);_(@_)">
                  <c:v>44.617633333333337</c:v>
                </c:pt>
                <c:pt idx="604" formatCode="_(&quot;$&quot;* #,##0.00_);_(&quot;$&quot;* \(#,##0.00\);_(&quot;$&quot;* &quot;-&quot;??_);_(@_)">
                  <c:v>44.271866666666661</c:v>
                </c:pt>
                <c:pt idx="605" formatCode="_(&quot;$&quot;* #,##0.00_);_(&quot;$&quot;* \(#,##0.00\);_(&quot;$&quot;* &quot;-&quot;??_);_(@_)">
                  <c:v>43.969699999999996</c:v>
                </c:pt>
                <c:pt idx="606" formatCode="_(&quot;$&quot;* #,##0.00_);_(&quot;$&quot;* \(#,##0.00\);_(&quot;$&quot;* &quot;-&quot;??_);_(@_)">
                  <c:v>43.639499999999998</c:v>
                </c:pt>
                <c:pt idx="607" formatCode="_(&quot;$&quot;* #,##0.00_);_(&quot;$&quot;* \(#,##0.00\);_(&quot;$&quot;* &quot;-&quot;??_);_(@_)">
                  <c:v>43.636366666666667</c:v>
                </c:pt>
                <c:pt idx="608" formatCode="_(&quot;$&quot;* #,##0.00_);_(&quot;$&quot;* \(#,##0.00\);_(&quot;$&quot;* &quot;-&quot;??_);_(@_)">
                  <c:v>43.356000000000002</c:v>
                </c:pt>
                <c:pt idx="609" formatCode="_(&quot;$&quot;* #,##0.00_);_(&quot;$&quot;* \(#,##0.00\);_(&quot;$&quot;* &quot;-&quot;??_);_(@_)">
                  <c:v>43.3996</c:v>
                </c:pt>
                <c:pt idx="610" formatCode="_(&quot;$&quot;* #,##0.00_);_(&quot;$&quot;* \(#,##0.00\);_(&quot;$&quot;* &quot;-&quot;??_);_(@_)">
                  <c:v>43.686200000000007</c:v>
                </c:pt>
                <c:pt idx="611" formatCode="_(&quot;$&quot;* #,##0.00_);_(&quot;$&quot;* \(#,##0.00\);_(&quot;$&quot;* &quot;-&quot;??_);_(@_)">
                  <c:v>44.446300000000001</c:v>
                </c:pt>
                <c:pt idx="612" formatCode="_(&quot;$&quot;* #,##0.00_);_(&quot;$&quot;* \(#,##0.00\);_(&quot;$&quot;* &quot;-&quot;??_);_(@_)">
                  <c:v>44.714199999999998</c:v>
                </c:pt>
                <c:pt idx="613" formatCode="_(&quot;$&quot;* #,##0.00_);_(&quot;$&quot;* \(#,##0.00\);_(&quot;$&quot;* &quot;-&quot;??_);_(@_)">
                  <c:v>44.281199999999991</c:v>
                </c:pt>
                <c:pt idx="614" formatCode="_(&quot;$&quot;* #,##0.00_);_(&quot;$&quot;* \(#,##0.00\);_(&quot;$&quot;* &quot;-&quot;??_);_(@_)">
                  <c:v>43.954133333333324</c:v>
                </c:pt>
                <c:pt idx="615" formatCode="_(&quot;$&quot;* #,##0.00_);_(&quot;$&quot;* \(#,##0.00\);_(&quot;$&quot;* &quot;-&quot;??_);_(@_)">
                  <c:v>43.337366666666668</c:v>
                </c:pt>
                <c:pt idx="616" formatCode="_(&quot;$&quot;* #,##0.00_);_(&quot;$&quot;* \(#,##0.00\);_(&quot;$&quot;* &quot;-&quot;??_);_(@_)">
                  <c:v>42.926166666666667</c:v>
                </c:pt>
                <c:pt idx="617" formatCode="_(&quot;$&quot;* #,##0.00_);_(&quot;$&quot;* \(#,##0.00\);_(&quot;$&quot;* &quot;-&quot;??_);_(@_)">
                  <c:v>42.857633333333332</c:v>
                </c:pt>
                <c:pt idx="618" formatCode="_(&quot;$&quot;* #,##0.00_);_(&quot;$&quot;* \(#,##0.00\);_(&quot;$&quot;* &quot;-&quot;??_);_(@_)">
                  <c:v>42.256399999999999</c:v>
                </c:pt>
                <c:pt idx="619" formatCode="_(&quot;$&quot;* #,##0.00_);_(&quot;$&quot;* \(#,##0.00\);_(&quot;$&quot;* &quot;-&quot;??_);_(@_)">
                  <c:v>42.175399999999996</c:v>
                </c:pt>
                <c:pt idx="620" formatCode="_(&quot;$&quot;* #,##0.00_);_(&quot;$&quot;* \(#,##0.00\);_(&quot;$&quot;* &quot;-&quot;??_);_(@_)">
                  <c:v>41.620899999999999</c:v>
                </c:pt>
                <c:pt idx="621" formatCode="_(&quot;$&quot;* #,##0.00_);_(&quot;$&quot;* \(#,##0.00\);_(&quot;$&quot;* &quot;-&quot;??_);_(@_)">
                  <c:v>42.539866666666661</c:v>
                </c:pt>
                <c:pt idx="622" formatCode="_(&quot;$&quot;* #,##0.00_);_(&quot;$&quot;* \(#,##0.00\);_(&quot;$&quot;* &quot;-&quot;??_);_(@_)">
                  <c:v>42.537566666666663</c:v>
                </c:pt>
                <c:pt idx="623" formatCode="_(&quot;$&quot;* #,##0.00_);_(&quot;$&quot;* \(#,##0.00\);_(&quot;$&quot;* &quot;-&quot;??_);_(@_)">
                  <c:v>42.4099</c:v>
                </c:pt>
                <c:pt idx="624" formatCode="_(&quot;$&quot;* #,##0.00_);_(&quot;$&quot;* \(#,##0.00\);_(&quot;$&quot;* &quot;-&quot;??_);_(@_)">
                  <c:v>41.434999999999995</c:v>
                </c:pt>
                <c:pt idx="625" formatCode="_(&quot;$&quot;* #,##0.00_);_(&quot;$&quot;* \(#,##0.00\);_(&quot;$&quot;* &quot;-&quot;??_);_(@_)">
                  <c:v>41.249733333333332</c:v>
                </c:pt>
                <c:pt idx="626" formatCode="_(&quot;$&quot;* #,##0.00_);_(&quot;$&quot;* \(#,##0.00\);_(&quot;$&quot;* &quot;-&quot;??_);_(@_)">
                  <c:v>40.788199999999996</c:v>
                </c:pt>
                <c:pt idx="627" formatCode="_(&quot;$&quot;* #,##0.00_);_(&quot;$&quot;* \(#,##0.00\);_(&quot;$&quot;* &quot;-&quot;??_);_(@_)">
                  <c:v>40.716000000000001</c:v>
                </c:pt>
                <c:pt idx="628" formatCode="_(&quot;$&quot;* #,##0.00_);_(&quot;$&quot;* \(#,##0.00\);_(&quot;$&quot;* &quot;-&quot;??_);_(@_)">
                  <c:v>40.587299999999999</c:v>
                </c:pt>
                <c:pt idx="629" formatCode="_(&quot;$&quot;* #,##0.00_);_(&quot;$&quot;* \(#,##0.00\);_(&quot;$&quot;* &quot;-&quot;??_);_(@_)">
                  <c:v>40.665799999999997</c:v>
                </c:pt>
                <c:pt idx="630" formatCode="_(&quot;$&quot;* #,##0.00_);_(&quot;$&quot;* \(#,##0.00\);_(&quot;$&quot;* &quot;-&quot;??_);_(@_)">
                  <c:v>41.1556</c:v>
                </c:pt>
                <c:pt idx="631" formatCode="_(&quot;$&quot;* #,##0.00_);_(&quot;$&quot;* \(#,##0.00\);_(&quot;$&quot;* &quot;-&quot;??_);_(@_)">
                  <c:v>40.763133333333336</c:v>
                </c:pt>
                <c:pt idx="632" formatCode="_(&quot;$&quot;* #,##0.00_);_(&quot;$&quot;* \(#,##0.00\);_(&quot;$&quot;* &quot;-&quot;??_);_(@_)">
                  <c:v>40.427166666666665</c:v>
                </c:pt>
                <c:pt idx="633" formatCode="_(&quot;$&quot;* #,##0.00_);_(&quot;$&quot;* \(#,##0.00\);_(&quot;$&quot;* &quot;-&quot;??_);_(@_)">
                  <c:v>39.563733333333339</c:v>
                </c:pt>
                <c:pt idx="634" formatCode="_(&quot;$&quot;* #,##0.00_);_(&quot;$&quot;* \(#,##0.00\);_(&quot;$&quot;* &quot;-&quot;??_);_(@_)">
                  <c:v>39.453833333333336</c:v>
                </c:pt>
                <c:pt idx="635" formatCode="_(&quot;$&quot;* #,##0.00_);_(&quot;$&quot;* \(#,##0.00\);_(&quot;$&quot;* &quot;-&quot;??_);_(@_)">
                  <c:v>39.347100000000005</c:v>
                </c:pt>
                <c:pt idx="636" formatCode="_(&quot;$&quot;* #,##0.00_);_(&quot;$&quot;* \(#,##0.00\);_(&quot;$&quot;* &quot;-&quot;??_);_(@_)">
                  <c:v>39.519800000000004</c:v>
                </c:pt>
                <c:pt idx="637" formatCode="_(&quot;$&quot;* #,##0.00_);_(&quot;$&quot;* \(#,##0.00\);_(&quot;$&quot;* &quot;-&quot;??_);_(@_)">
                  <c:v>39.98446666666667</c:v>
                </c:pt>
                <c:pt idx="638" formatCode="_(&quot;$&quot;* #,##0.00_);_(&quot;$&quot;* \(#,##0.00\);_(&quot;$&quot;* &quot;-&quot;??_);_(@_)">
                  <c:v>40.8887</c:v>
                </c:pt>
                <c:pt idx="639" formatCode="_(&quot;$&quot;* #,##0.00_);_(&quot;$&quot;* \(#,##0.00\);_(&quot;$&quot;* &quot;-&quot;??_);_(@_)">
                  <c:v>41.585700000000003</c:v>
                </c:pt>
                <c:pt idx="640" formatCode="_(&quot;$&quot;* #,##0.00_);_(&quot;$&quot;* \(#,##0.00\);_(&quot;$&quot;* &quot;-&quot;??_);_(@_)">
                  <c:v>41.783500000000004</c:v>
                </c:pt>
                <c:pt idx="641" formatCode="_(&quot;$&quot;* #,##0.00_);_(&quot;$&quot;* \(#,##0.00\);_(&quot;$&quot;* &quot;-&quot;??_);_(@_)">
                  <c:v>41.874533333333339</c:v>
                </c:pt>
                <c:pt idx="642" formatCode="_(&quot;$&quot;* #,##0.00_);_(&quot;$&quot;* \(#,##0.00\);_(&quot;$&quot;* &quot;-&quot;??_);_(@_)">
                  <c:v>41.551166666666667</c:v>
                </c:pt>
                <c:pt idx="643" formatCode="_(&quot;$&quot;* #,##0.00_);_(&quot;$&quot;* \(#,##0.00\);_(&quot;$&quot;* &quot;-&quot;??_);_(@_)">
                  <c:v>41.309433333333338</c:v>
                </c:pt>
                <c:pt idx="644" formatCode="_(&quot;$&quot;* #,##0.00_);_(&quot;$&quot;* \(#,##0.00\);_(&quot;$&quot;* &quot;-&quot;??_);_(@_)">
                  <c:v>40.898133333333334</c:v>
                </c:pt>
                <c:pt idx="645" formatCode="_(&quot;$&quot;* #,##0.00_);_(&quot;$&quot;* \(#,##0.00\);_(&quot;$&quot;* &quot;-&quot;??_);_(@_)">
                  <c:v>40.21993333333333</c:v>
                </c:pt>
                <c:pt idx="646" formatCode="_(&quot;$&quot;* #,##0.00_);_(&quot;$&quot;* \(#,##0.00\);_(&quot;$&quot;* &quot;-&quot;??_);_(@_)">
                  <c:v>39.174399999999999</c:v>
                </c:pt>
                <c:pt idx="647" formatCode="_(&quot;$&quot;* #,##0.00_);_(&quot;$&quot;* \(#,##0.00\);_(&quot;$&quot;* &quot;-&quot;??_);_(@_)">
                  <c:v>37.80863333333334</c:v>
                </c:pt>
                <c:pt idx="648" formatCode="_(&quot;$&quot;* #,##0.00_);_(&quot;$&quot;* \(#,##0.00\);_(&quot;$&quot;* &quot;-&quot;??_);_(@_)">
                  <c:v>36.722299999999997</c:v>
                </c:pt>
                <c:pt idx="649" formatCode="_(&quot;$&quot;* #,##0.00_);_(&quot;$&quot;* \(#,##0.00\);_(&quot;$&quot;* &quot;-&quot;??_);_(@_)">
                  <c:v>36.069233333333337</c:v>
                </c:pt>
                <c:pt idx="650" formatCode="_(&quot;$&quot;* #,##0.00_);_(&quot;$&quot;* \(#,##0.00\);_(&quot;$&quot;* &quot;-&quot;??_);_(@_)">
                  <c:v>35.902833333333341</c:v>
                </c:pt>
                <c:pt idx="651" formatCode="_(&quot;$&quot;* #,##0.00_);_(&quot;$&quot;* \(#,##0.00\);_(&quot;$&quot;* &quot;-&quot;??_);_(@_)">
                  <c:v>35.767800000000001</c:v>
                </c:pt>
                <c:pt idx="652" formatCode="_(&quot;$&quot;* #,##0.00_);_(&quot;$&quot;* \(#,##0.00\);_(&quot;$&quot;* &quot;-&quot;??_);_(@_)">
                  <c:v>35.466366666666666</c:v>
                </c:pt>
                <c:pt idx="653" formatCode="_(&quot;$&quot;* #,##0.00_);_(&quot;$&quot;* \(#,##0.00\);_(&quot;$&quot;* &quot;-&quot;??_);_(@_)">
                  <c:v>35.177500000000002</c:v>
                </c:pt>
                <c:pt idx="654" formatCode="_(&quot;$&quot;* #,##0.00_);_(&quot;$&quot;* \(#,##0.00\);_(&quot;$&quot;* &quot;-&quot;??_);_(@_)">
                  <c:v>35.190066666666667</c:v>
                </c:pt>
                <c:pt idx="655" formatCode="_(&quot;$&quot;* #,##0.00_);_(&quot;$&quot;* \(#,##0.00\);_(&quot;$&quot;* &quot;-&quot;??_);_(@_)">
                  <c:v>35.328233333333337</c:v>
                </c:pt>
                <c:pt idx="656" formatCode="_(&quot;$&quot;* #,##0.00_);_(&quot;$&quot;* \(#,##0.00\);_(&quot;$&quot;* &quot;-&quot;??_);_(@_)">
                  <c:v>35.604533333333336</c:v>
                </c:pt>
                <c:pt idx="657" formatCode="_(&quot;$&quot;* #,##0.00_);_(&quot;$&quot;* \(#,##0.00\);_(&quot;$&quot;* &quot;-&quot;??_);_(@_)">
                  <c:v>35.997000000000007</c:v>
                </c:pt>
                <c:pt idx="658" formatCode="_(&quot;$&quot;* #,##0.00_);_(&quot;$&quot;* \(#,##0.00\);_(&quot;$&quot;* &quot;-&quot;??_);_(@_)">
                  <c:v>36.113166666666665</c:v>
                </c:pt>
                <c:pt idx="659" formatCode="_(&quot;$&quot;* #,##0.00_);_(&quot;$&quot;* \(#,##0.00\);_(&quot;$&quot;* &quot;-&quot;??_);_(@_)">
                  <c:v>35.698733333333337</c:v>
                </c:pt>
                <c:pt idx="660" formatCode="_(&quot;$&quot;* #,##0.00_);_(&quot;$&quot;* \(#,##0.00\);_(&quot;$&quot;* &quot;-&quot;??_);_(@_)">
                  <c:v>35.3157</c:v>
                </c:pt>
                <c:pt idx="661" formatCode="_(&quot;$&quot;* #,##0.00_);_(&quot;$&quot;* \(#,##0.00\);_(&quot;$&quot;* &quot;-&quot;??_);_(@_)">
                  <c:v>34.863566666666664</c:v>
                </c:pt>
                <c:pt idx="662" formatCode="_(&quot;$&quot;* #,##0.00_);_(&quot;$&quot;* \(#,##0.00\);_(&quot;$&quot;* &quot;-&quot;??_);_(@_)">
                  <c:v>34.675166666666662</c:v>
                </c:pt>
                <c:pt idx="663" formatCode="_(&quot;$&quot;* #,##0.00_);_(&quot;$&quot;* \(#,##0.00\);_(&quot;$&quot;* &quot;-&quot;??_);_(@_)">
                  <c:v>34.543299999999995</c:v>
                </c:pt>
                <c:pt idx="664" formatCode="_(&quot;$&quot;* #,##0.00_);_(&quot;$&quot;* \(#,##0.00\);_(&quot;$&quot;* &quot;-&quot;??_);_(@_)">
                  <c:v>35.108466666666665</c:v>
                </c:pt>
                <c:pt idx="665" formatCode="_(&quot;$&quot;* #,##0.00_);_(&quot;$&quot;* \(#,##0.00\);_(&quot;$&quot;* &quot;-&quot;??_);_(@_)">
                  <c:v>35.516633333333338</c:v>
                </c:pt>
                <c:pt idx="666" formatCode="_(&quot;$&quot;* #,##0.00_);_(&quot;$&quot;* \(#,##0.00\);_(&quot;$&quot;* &quot;-&quot;??_);_(@_)">
                  <c:v>35.582566666666665</c:v>
                </c:pt>
                <c:pt idx="667" formatCode="_(&quot;$&quot;* #,##0.00_);_(&quot;$&quot;* \(#,##0.00\);_(&quot;$&quot;* &quot;-&quot;??_);_(@_)">
                  <c:v>35.29056666666667</c:v>
                </c:pt>
                <c:pt idx="668" formatCode="_(&quot;$&quot;* #,##0.00_);_(&quot;$&quot;* \(#,##0.00\);_(&quot;$&quot;* &quot;-&quot;??_);_(@_)">
                  <c:v>35.045666666666669</c:v>
                </c:pt>
                <c:pt idx="669" formatCode="_(&quot;$&quot;* #,##0.00_);_(&quot;$&quot;* \(#,##0.00\);_(&quot;$&quot;* &quot;-&quot;??_);_(@_)">
                  <c:v>35.205800000000004</c:v>
                </c:pt>
                <c:pt idx="670" formatCode="_(&quot;$&quot;* #,##0.00_);_(&quot;$&quot;* \(#,##0.00\);_(&quot;$&quot;* &quot;-&quot;??_);_(@_)">
                  <c:v>35.648500000000006</c:v>
                </c:pt>
                <c:pt idx="671" formatCode="_(&quot;$&quot;* #,##0.00_);_(&quot;$&quot;* \(#,##0.00\);_(&quot;$&quot;* &quot;-&quot;??_);_(@_)">
                  <c:v>36.119466666666661</c:v>
                </c:pt>
                <c:pt idx="672" formatCode="_(&quot;$&quot;* #,##0.00_);_(&quot;$&quot;* \(#,##0.00\);_(&quot;$&quot;* &quot;-&quot;??_);_(@_)">
                  <c:v>36.907533333333333</c:v>
                </c:pt>
                <c:pt idx="673" formatCode="_(&quot;$&quot;* #,##0.00_);_(&quot;$&quot;* \(#,##0.00\);_(&quot;$&quot;* &quot;-&quot;??_);_(@_)">
                  <c:v>37.516633333333331</c:v>
                </c:pt>
                <c:pt idx="674" formatCode="_(&quot;$&quot;* #,##0.00_);_(&quot;$&quot;* \(#,##0.00\);_(&quot;$&quot;* &quot;-&quot;??_);_(@_)">
                  <c:v>38.113166666666665</c:v>
                </c:pt>
                <c:pt idx="675" formatCode="_(&quot;$&quot;* #,##0.00_);_(&quot;$&quot;* \(#,##0.00\);_(&quot;$&quot;* &quot;-&quot;??_);_(@_)">
                  <c:v>37.792900000000003</c:v>
                </c:pt>
                <c:pt idx="676" formatCode="_(&quot;$&quot;* #,##0.00_);_(&quot;$&quot;* \(#,##0.00\);_(&quot;$&quot;* &quot;-&quot;??_);_(@_)">
                  <c:v>37.353333333333332</c:v>
                </c:pt>
                <c:pt idx="677" formatCode="_(&quot;$&quot;* #,##0.00_);_(&quot;$&quot;* \(#,##0.00\);_(&quot;$&quot;* &quot;-&quot;??_);_(@_)">
                  <c:v>36.835299999999997</c:v>
                </c:pt>
                <c:pt idx="678" formatCode="_(&quot;$&quot;* #,##0.00_);_(&quot;$&quot;* \(#,##0.00\);_(&quot;$&quot;* &quot;-&quot;??_);_(@_)">
                  <c:v>37.143000000000001</c:v>
                </c:pt>
                <c:pt idx="679" formatCode="_(&quot;$&quot;* #,##0.00_);_(&quot;$&quot;* \(#,##0.00\);_(&quot;$&quot;* &quot;-&quot;??_);_(@_)">
                  <c:v>37.3157</c:v>
                </c:pt>
                <c:pt idx="680" formatCode="_(&quot;$&quot;* #,##0.00_);_(&quot;$&quot;* \(#,##0.00\);_(&quot;$&quot;* &quot;-&quot;??_);_(@_)">
                  <c:v>36.483666666666664</c:v>
                </c:pt>
                <c:pt idx="681" formatCode="_(&quot;$&quot;* #,##0.00_);_(&quot;$&quot;* \(#,##0.00\);_(&quot;$&quot;* &quot;-&quot;??_);_(@_)">
                  <c:v>35.472666666666662</c:v>
                </c:pt>
                <c:pt idx="682" formatCode="_(&quot;$&quot;* #,##0.00_);_(&quot;$&quot;* \(#,##0.00\);_(&quot;$&quot;* &quot;-&quot;??_);_(@_)">
                  <c:v>34.310966666666666</c:v>
                </c:pt>
                <c:pt idx="683" formatCode="_(&quot;$&quot;* #,##0.00_);_(&quot;$&quot;* \(#,##0.00\);_(&quot;$&quot;* &quot;-&quot;??_);_(@_)">
                  <c:v>34.376899999999999</c:v>
                </c:pt>
                <c:pt idx="684" formatCode="_(&quot;$&quot;* #,##0.00_);_(&quot;$&quot;* \(#,##0.00\);_(&quot;$&quot;* &quot;-&quot;??_);_(@_)">
                  <c:v>34.08176666666666</c:v>
                </c:pt>
                <c:pt idx="685" formatCode="_(&quot;$&quot;* #,##0.00_);_(&quot;$&quot;* \(#,##0.00\);_(&quot;$&quot;* &quot;-&quot;??_);_(@_)">
                  <c:v>33.999266666666664</c:v>
                </c:pt>
                <c:pt idx="686" formatCode="_(&quot;$&quot;* #,##0.00_);_(&quot;$&quot;* \(#,##0.00\);_(&quot;$&quot;* &quot;-&quot;??_);_(@_)">
                  <c:v>33.753466666666668</c:v>
                </c:pt>
                <c:pt idx="687" formatCode="_(&quot;$&quot;* #,##0.00_);_(&quot;$&quot;* \(#,##0.00\);_(&quot;$&quot;* &quot;-&quot;??_);_(@_)">
                  <c:v>33.391933333333334</c:v>
                </c:pt>
                <c:pt idx="688" formatCode="_(&quot;$&quot;* #,##0.00_);_(&quot;$&quot;* \(#,##0.00\);_(&quot;$&quot;* &quot;-&quot;??_);_(@_)">
                  <c:v>33.385599999999997</c:v>
                </c:pt>
                <c:pt idx="689" formatCode="_(&quot;$&quot;* #,##0.00_);_(&quot;$&quot;* \(#,##0.00\);_(&quot;$&quot;* &quot;-&quot;??_);_(@_)">
                  <c:v>33.452199999999998</c:v>
                </c:pt>
                <c:pt idx="690" formatCode="_(&quot;$&quot;* #,##0.00_);_(&quot;$&quot;* \(#,##0.00\);_(&quot;$&quot;* &quot;-&quot;??_);_(@_)">
                  <c:v>33.956466666666664</c:v>
                </c:pt>
                <c:pt idx="691" formatCode="_(&quot;$&quot;* #,##0.00_);_(&quot;$&quot;* \(#,##0.00\);_(&quot;$&quot;* &quot;-&quot;??_);_(@_)">
                  <c:v>34.264099999999999</c:v>
                </c:pt>
                <c:pt idx="692" formatCode="_(&quot;$&quot;* #,##0.00_);_(&quot;$&quot;* \(#,##0.00\);_(&quot;$&quot;* &quot;-&quot;??_);_(@_)">
                  <c:v>34.4544</c:v>
                </c:pt>
                <c:pt idx="693" formatCode="_(&quot;$&quot;* #,##0.00_);_(&quot;$&quot;* \(#,##0.00\);_(&quot;$&quot;* &quot;-&quot;??_);_(@_)">
                  <c:v>34.34973333333334</c:v>
                </c:pt>
                <c:pt idx="694" formatCode="_(&quot;$&quot;* #,##0.00_);_(&quot;$&quot;* \(#,##0.00\);_(&quot;$&quot;* &quot;-&quot;??_);_(@_)">
                  <c:v>34.30533333333333</c:v>
                </c:pt>
                <c:pt idx="695" formatCode="_(&quot;$&quot;* #,##0.00_);_(&quot;$&quot;* \(#,##0.00\);_(&quot;$&quot;* &quot;-&quot;??_);_(@_)">
                  <c:v>34.048433333333328</c:v>
                </c:pt>
                <c:pt idx="696" formatCode="_(&quot;$&quot;* #,##0.00_);_(&quot;$&quot;* \(#,##0.00\);_(&quot;$&quot;* &quot;-&quot;??_);_(@_)">
                  <c:v>33.433166666666665</c:v>
                </c:pt>
                <c:pt idx="697" formatCode="_(&quot;$&quot;* #,##0.00_);_(&quot;$&quot;* \(#,##0.00\);_(&quot;$&quot;* &quot;-&quot;??_);_(@_)">
                  <c:v>32.7196</c:v>
                </c:pt>
                <c:pt idx="698" formatCode="_(&quot;$&quot;* #,##0.00_);_(&quot;$&quot;* \(#,##0.00\);_(&quot;$&quot;* &quot;-&quot;??_);_(@_)">
                  <c:v>32.237533333333332</c:v>
                </c:pt>
                <c:pt idx="699" formatCode="_(&quot;$&quot;* #,##0.00_);_(&quot;$&quot;* \(#,##0.00\);_(&quot;$&quot;* &quot;-&quot;??_);_(@_)">
                  <c:v>32.570533333333337</c:v>
                </c:pt>
                <c:pt idx="700" formatCode="_(&quot;$&quot;* #,##0.00_);_(&quot;$&quot;* \(#,##0.00\);_(&quot;$&quot;* &quot;-&quot;??_);_(@_)">
                  <c:v>32.383400000000002</c:v>
                </c:pt>
                <c:pt idx="701" formatCode="_(&quot;$&quot;* #,##0.00_);_(&quot;$&quot;* \(#,##0.00\);_(&quot;$&quot;* &quot;-&quot;??_);_(@_)">
                  <c:v>32.091633333333334</c:v>
                </c:pt>
                <c:pt idx="702" formatCode="_(&quot;$&quot;* #,##0.00_);_(&quot;$&quot;* \(#,##0.00\);_(&quot;$&quot;* &quot;-&quot;??_);_(@_)">
                  <c:v>31.257566666666666</c:v>
                </c:pt>
                <c:pt idx="703" formatCode="_(&quot;$&quot;* #,##0.00_);_(&quot;$&quot;* \(#,##0.00\);_(&quot;$&quot;* &quot;-&quot;??_);_(@_)">
                  <c:v>30.800900000000002</c:v>
                </c:pt>
                <c:pt idx="704" formatCode="_(&quot;$&quot;* #,##0.00_);_(&quot;$&quot;* \(#,##0.00\);_(&quot;$&quot;* &quot;-&quot;??_);_(@_)">
                  <c:v>30.426666666666666</c:v>
                </c:pt>
                <c:pt idx="705" formatCode="_(&quot;$&quot;* #,##0.00_);_(&quot;$&quot;* \(#,##0.00\);_(&quot;$&quot;* &quot;-&quot;??_);_(@_)">
                  <c:v>30.096833333333336</c:v>
                </c:pt>
                <c:pt idx="706" formatCode="_(&quot;$&quot;* #,##0.00_);_(&quot;$&quot;* \(#,##0.00\);_(&quot;$&quot;* &quot;-&quot;??_);_(@_)">
                  <c:v>29.602066666666669</c:v>
                </c:pt>
                <c:pt idx="707" formatCode="_(&quot;$&quot;* #,##0.00_);_(&quot;$&quot;* \(#,##0.00\);_(&quot;$&quot;* &quot;-&quot;??_);_(@_)">
                  <c:v>29.250066666666669</c:v>
                </c:pt>
                <c:pt idx="708" formatCode="_(&quot;$&quot;* #,##0.00_);_(&quot;$&quot;* \(#,##0.00\);_(&quot;$&quot;* &quot;-&quot;??_);_(@_)">
                  <c:v>29.100999999999999</c:v>
                </c:pt>
                <c:pt idx="709" formatCode="_(&quot;$&quot;* #,##0.00_);_(&quot;$&quot;* \(#,##0.00\);_(&quot;$&quot;* &quot;-&quot;??_);_(@_)">
                  <c:v>29.449866666666665</c:v>
                </c:pt>
                <c:pt idx="710" formatCode="_(&quot;$&quot;* #,##0.00_);_(&quot;$&quot;* \(#,##0.00\);_(&quot;$&quot;* &quot;-&quot;??_);_(@_)">
                  <c:v>29.738466666666667</c:v>
                </c:pt>
                <c:pt idx="711" formatCode="_(&quot;$&quot;* #,##0.00_);_(&quot;$&quot;* \(#,##0.00\);_(&quot;$&quot;* &quot;-&quot;??_);_(@_)">
                  <c:v>29.275433333333336</c:v>
                </c:pt>
                <c:pt idx="712" formatCode="_(&quot;$&quot;* #,##0.00_);_(&quot;$&quot;* \(#,##0.00\);_(&quot;$&quot;* &quot;-&quot;??_);_(@_)">
                  <c:v>28.552366666666668</c:v>
                </c:pt>
                <c:pt idx="713" formatCode="_(&quot;$&quot;* #,##0.00_);_(&quot;$&quot;* \(#,##0.00\);_(&quot;$&quot;* &quot;-&quot;??_);_(@_)">
                  <c:v>27.689733333333333</c:v>
                </c:pt>
                <c:pt idx="714" formatCode="_(&quot;$&quot;* #,##0.00_);_(&quot;$&quot;* \(#,##0.00\);_(&quot;$&quot;* &quot;-&quot;??_);_(@_)">
                  <c:v>27.673866666666665</c:v>
                </c:pt>
                <c:pt idx="715" formatCode="_(&quot;$&quot;* #,##0.00_);_(&quot;$&quot;* \(#,##0.00\);_(&quot;$&quot;* &quot;-&quot;??_);_(@_)">
                  <c:v>27.7563</c:v>
                </c:pt>
                <c:pt idx="716" formatCode="_(&quot;$&quot;* #,##0.00_);_(&quot;$&quot;* \(#,##0.00\);_(&quot;$&quot;* &quot;-&quot;??_);_(@_)">
                  <c:v>27.794333333333338</c:v>
                </c:pt>
                <c:pt idx="717" formatCode="_(&quot;$&quot;* #,##0.00_);_(&quot;$&quot;* \(#,##0.00\);_(&quot;$&quot;* &quot;-&quot;??_);_(@_)">
                  <c:v>27.550133333333331</c:v>
                </c:pt>
                <c:pt idx="718" formatCode="_(&quot;$&quot;* #,##0.00_);_(&quot;$&quot;* \(#,##0.00\);_(&quot;$&quot;* &quot;-&quot;??_);_(@_)">
                  <c:v>27.115666666666669</c:v>
                </c:pt>
                <c:pt idx="719" formatCode="_(&quot;$&quot;* #,##0.00_);_(&quot;$&quot;* \(#,##0.00\);_(&quot;$&quot;* &quot;-&quot;??_);_(@_)">
                  <c:v>26.659000000000002</c:v>
                </c:pt>
                <c:pt idx="720" formatCode="_(&quot;$&quot;* #,##0.00_);_(&quot;$&quot;* \(#,##0.00\);_(&quot;$&quot;* &quot;-&quot;??_);_(@_)">
                  <c:v>26.183299999999999</c:v>
                </c:pt>
                <c:pt idx="721" formatCode="_(&quot;$&quot;* #,##0.00_);_(&quot;$&quot;* \(#,##0.00\);_(&quot;$&quot;* &quot;-&quot;??_);_(@_)">
                  <c:v>25.809066666666666</c:v>
                </c:pt>
                <c:pt idx="722" formatCode="_(&quot;$&quot;* #,##0.00_);_(&quot;$&quot;* \(#,##0.00\);_(&quot;$&quot;* &quot;-&quot;??_);_(@_)">
                  <c:v>25.685366666666667</c:v>
                </c:pt>
                <c:pt idx="723" formatCode="_(&quot;$&quot;* #,##0.00_);_(&quot;$&quot;* \(#,##0.00\);_(&quot;$&quot;* &quot;-&quot;??_);_(@_)">
                  <c:v>25.498266666666666</c:v>
                </c:pt>
                <c:pt idx="724" formatCode="_(&quot;$&quot;* #,##0.00_);_(&quot;$&quot;* \(#,##0.00\);_(&quot;$&quot;* &quot;-&quot;??_);_(@_)">
                  <c:v>25.143066666666666</c:v>
                </c:pt>
                <c:pt idx="725" formatCode="_(&quot;$&quot;* #,##0.00_);_(&quot;$&quot;* \(#,##0.00\);_(&quot;$&quot;* &quot;-&quot;??_);_(@_)">
                  <c:v>25.092333333333332</c:v>
                </c:pt>
                <c:pt idx="726" formatCode="_(&quot;$&quot;* #,##0.00_);_(&quot;$&quot;* \(#,##0.00\);_(&quot;$&quot;* &quot;-&quot;??_);_(@_)">
                  <c:v>25.510933333333337</c:v>
                </c:pt>
                <c:pt idx="727" formatCode="_(&quot;$&quot;* #,##0.00_);_(&quot;$&quot;* \(#,##0.00\);_(&quot;$&quot;* &quot;-&quot;??_);_(@_)">
                  <c:v>26.103999999999999</c:v>
                </c:pt>
                <c:pt idx="728" formatCode="_(&quot;$&quot;* #,##0.00_);_(&quot;$&quot;* \(#,##0.00\);_(&quot;$&quot;* &quot;-&quot;??_);_(@_)">
                  <c:v>26.170599999999997</c:v>
                </c:pt>
                <c:pt idx="729" formatCode="_(&quot;$&quot;* #,##0.00_);_(&quot;$&quot;* \(#,##0.00\);_(&quot;$&quot;* &quot;-&quot;??_);_(@_)">
                  <c:v>25.542666666666666</c:v>
                </c:pt>
                <c:pt idx="730" formatCode="_(&quot;$&quot;* #,##0.00_);_(&quot;$&quot;* \(#,##0.00\);_(&quot;$&quot;* &quot;-&quot;??_);_(@_)">
                  <c:v>24.768833333333333</c:v>
                </c:pt>
                <c:pt idx="731" formatCode="_(&quot;$&quot;* #,##0.00_);_(&quot;$&quot;* \(#,##0.00\);_(&quot;$&quot;* &quot;-&quot;??_);_(@_)">
                  <c:v>24.090166666666665</c:v>
                </c:pt>
                <c:pt idx="732" formatCode="_(&quot;$&quot;* #,##0.00_);_(&quot;$&quot;* \(#,##0.00\);_(&quot;$&quot;* &quot;-&quot;??_);_(@_)">
                  <c:v>23.966499999999996</c:v>
                </c:pt>
                <c:pt idx="733" formatCode="_(&quot;$&quot;* #,##0.00_);_(&quot;$&quot;* \(#,##0.00\);_(&quot;$&quot;* &quot;-&quot;??_);_(@_)">
                  <c:v>24.353399999999997</c:v>
                </c:pt>
                <c:pt idx="734" formatCode="_(&quot;$&quot;* #,##0.00_);_(&quot;$&quot;* \(#,##0.00\);_(&quot;$&quot;* &quot;-&quot;??_);_(@_)">
                  <c:v>24.629300000000001</c:v>
                </c:pt>
                <c:pt idx="735" formatCode="_(&quot;$&quot;* #,##0.00_);_(&quot;$&quot;* \(#,##0.00\);_(&quot;$&quot;* &quot;-&quot;??_);_(@_)">
                  <c:v>24.974966666666671</c:v>
                </c:pt>
                <c:pt idx="736" formatCode="_(&quot;$&quot;* #,##0.00_);_(&quot;$&quot;* \(#,##0.00\);_(&quot;$&quot;* &quot;-&quot;??_);_(@_)">
                  <c:v>24.800533333333334</c:v>
                </c:pt>
                <c:pt idx="737" formatCode="_(&quot;$&quot;* #,##0.00_);_(&quot;$&quot;* \(#,##0.00\);_(&quot;$&quot;* &quot;-&quot;??_);_(@_)">
                  <c:v>24.829066666666666</c:v>
                </c:pt>
                <c:pt idx="738" formatCode="_(&quot;$&quot;* #,##0.00_);_(&quot;$&quot;* \(#,##0.00\);_(&quot;$&quot;* &quot;-&quot;??_);_(@_)">
                  <c:v>24.721233333333331</c:v>
                </c:pt>
                <c:pt idx="739" formatCode="_(&quot;$&quot;* #,##0.00_);_(&quot;$&quot;* \(#,##0.00\);_(&quot;$&quot;* &quot;-&quot;??_);_(@_)">
                  <c:v>25.0701</c:v>
                </c:pt>
                <c:pt idx="740" formatCode="_(&quot;$&quot;* #,##0.00_);_(&quot;$&quot;* \(#,##0.00\);_(&quot;$&quot;* &quot;-&quot;??_);_(@_)">
                  <c:v>25.444333333333333</c:v>
                </c:pt>
                <c:pt idx="741" formatCode="_(&quot;$&quot;* #,##0.00_);_(&quot;$&quot;* \(#,##0.00\);_(&quot;$&quot;* &quot;-&quot;??_);_(@_)">
                  <c:v>25.866133333333334</c:v>
                </c:pt>
                <c:pt idx="742" formatCode="_(&quot;$&quot;* #,##0.00_);_(&quot;$&quot;* \(#,##0.00\);_(&quot;$&quot;* &quot;-&quot;??_);_(@_)">
                  <c:v>25.942233333333334</c:v>
                </c:pt>
                <c:pt idx="743" formatCode="_(&quot;$&quot;* #,##0.00_);_(&quot;$&quot;* \(#,##0.00\);_(&quot;$&quot;* &quot;-&quot;??_);_(@_)">
                  <c:v>25.653633333333335</c:v>
                </c:pt>
                <c:pt idx="744" formatCode="_(&quot;$&quot;* #,##0.00_);_(&quot;$&quot;* \(#,##0.00\);_(&quot;$&quot;* &quot;-&quot;??_);_(@_)">
                  <c:v>26.180099999999999</c:v>
                </c:pt>
                <c:pt idx="745" formatCode="_(&quot;$&quot;* #,##0.00_);_(&quot;$&quot;* \(#,##0.00\);_(&quot;$&quot;* &quot;-&quot;??_);_(@_)">
                  <c:v>26.567033333333331</c:v>
                </c:pt>
                <c:pt idx="746" formatCode="_(&quot;$&quot;* #,##0.00_);_(&quot;$&quot;* \(#,##0.00\);_(&quot;$&quot;* &quot;-&quot;??_);_(@_)">
                  <c:v>27.21083333333333</c:v>
                </c:pt>
                <c:pt idx="747" formatCode="_(&quot;$&quot;* #,##0.00_);_(&quot;$&quot;* \(#,##0.00\);_(&quot;$&quot;* &quot;-&quot;??_);_(@_)">
                  <c:v>26.687566666666669</c:v>
                </c:pt>
                <c:pt idx="748" formatCode="_(&quot;$&quot;* #,##0.00_);_(&quot;$&quot;* \(#,##0.00\);_(&quot;$&quot;* &quot;-&quot;??_);_(@_)">
                  <c:v>26.357733333333332</c:v>
                </c:pt>
                <c:pt idx="749" formatCode="_(&quot;$&quot;* #,##0.00_);_(&quot;$&quot;* \(#,##0.00\);_(&quot;$&quot;* &quot;-&quot;??_);_(@_)">
                  <c:v>26.4468</c:v>
                </c:pt>
                <c:pt idx="750" formatCode="_(&quot;$&quot;* #,##0.00_);_(&quot;$&quot;* \(#,##0.00\);_(&quot;$&quot;* &quot;-&quot;??_);_(@_)">
                  <c:v>26.882433333333335</c:v>
                </c:pt>
                <c:pt idx="751" formatCode="_(&quot;$&quot;* #,##0.00_);_(&quot;$&quot;* \(#,##0.00\);_(&quot;$&quot;* &quot;-&quot;??_);_(@_)">
                  <c:v>27.350099999999998</c:v>
                </c:pt>
                <c:pt idx="752" formatCode="_(&quot;$&quot;* #,##0.00_);_(&quot;$&quot;* \(#,##0.00\);_(&quot;$&quot;* &quot;-&quot;??_);_(@_)">
                  <c:v>27.131533333333334</c:v>
                </c:pt>
                <c:pt idx="753" formatCode="_(&quot;$&quot;* #,##0.00_);_(&quot;$&quot;* \(#,##0.00\);_(&quot;$&quot;* &quot;-&quot;??_);_(@_)">
                  <c:v>27.565466666666666</c:v>
                </c:pt>
                <c:pt idx="754" formatCode="_(&quot;$&quot;* #,##0.00_);_(&quot;$&quot;* \(#,##0.00\);_(&quot;$&quot;* &quot;-&quot;??_);_(@_)">
                  <c:v>28.192266666666669</c:v>
                </c:pt>
                <c:pt idx="755" formatCode="_(&quot;$&quot;* #,##0.00_);_(&quot;$&quot;* \(#,##0.00\);_(&quot;$&quot;* &quot;-&quot;??_);_(@_)">
                  <c:v>29.101900000000001</c:v>
                </c:pt>
                <c:pt idx="756" formatCode="_(&quot;$&quot;* #,##0.00_);_(&quot;$&quot;* \(#,##0.00\);_(&quot;$&quot;* &quot;-&quot;??_);_(@_)">
                  <c:v>29.407266666666668</c:v>
                </c:pt>
                <c:pt idx="757" formatCode="_(&quot;$&quot;* #,##0.00_);_(&quot;$&quot;* \(#,##0.00\);_(&quot;$&quot;* &quot;-&quot;??_);_(@_)">
                  <c:v>29.117966666666664</c:v>
                </c:pt>
                <c:pt idx="758" formatCode="_(&quot;$&quot;* #,##0.00_);_(&quot;$&quot;* \(#,##0.00\);_(&quot;$&quot;* &quot;-&quot;??_);_(@_)">
                  <c:v>28.970133333333333</c:v>
                </c:pt>
                <c:pt idx="759" formatCode="_(&quot;$&quot;* #,##0.00_);_(&quot;$&quot;* \(#,##0.00\);_(&quot;$&quot;* &quot;-&quot;??_);_(@_)">
                  <c:v>28.70013333333333</c:v>
                </c:pt>
                <c:pt idx="760" formatCode="_(&quot;$&quot;* #,##0.00_);_(&quot;$&quot;* \(#,##0.00\);_(&quot;$&quot;* &quot;-&quot;??_);_(@_)">
                  <c:v>28.510499999999997</c:v>
                </c:pt>
                <c:pt idx="761" formatCode="_(&quot;$&quot;* #,##0.00_);_(&quot;$&quot;* \(#,##0.00\);_(&quot;$&quot;* &quot;-&quot;??_);_(@_)">
                  <c:v>28.488</c:v>
                </c:pt>
                <c:pt idx="762" formatCode="_(&quot;$&quot;* #,##0.00_);_(&quot;$&quot;* \(#,##0.00\);_(&quot;$&quot;* &quot;-&quot;??_);_(@_)">
                  <c:v>28.4237</c:v>
                </c:pt>
                <c:pt idx="763" formatCode="_(&quot;$&quot;* #,##0.00_);_(&quot;$&quot;* \(#,##0.00\);_(&quot;$&quot;* &quot;-&quot;??_);_(@_)">
                  <c:v>28.552266666666668</c:v>
                </c:pt>
                <c:pt idx="764" formatCode="_(&quot;$&quot;* #,##0.00_);_(&quot;$&quot;* \(#,##0.00\);_(&quot;$&quot;* &quot;-&quot;??_);_(@_)">
                  <c:v>28.201899999999998</c:v>
                </c:pt>
                <c:pt idx="765" formatCode="_(&quot;$&quot;* #,##0.00_);_(&quot;$&quot;* \(#,##0.00\);_(&quot;$&quot;* &quot;-&quot;??_);_(@_)">
                  <c:v>27.954399999999996</c:v>
                </c:pt>
                <c:pt idx="766" formatCode="_(&quot;$&quot;* #,##0.00_);_(&quot;$&quot;* \(#,##0.00\);_(&quot;$&quot;* &quot;-&quot;??_);_(@_)">
                  <c:v>28.189033333333331</c:v>
                </c:pt>
                <c:pt idx="767" formatCode="_(&quot;$&quot;* #,##0.00_);_(&quot;$&quot;* \(#,##0.00\);_(&quot;$&quot;* &quot;-&quot;??_);_(@_)">
                  <c:v>28.542599999999997</c:v>
                </c:pt>
                <c:pt idx="768" formatCode="_(&quot;$&quot;* #,##0.00_);_(&quot;$&quot;* \(#,##0.00\);_(&quot;$&quot;* &quot;-&quot;??_);_(@_)">
                  <c:v>28.706533333333329</c:v>
                </c:pt>
                <c:pt idx="769" formatCode="_(&quot;$&quot;* #,##0.00_);_(&quot;$&quot;* \(#,##0.00\);_(&quot;$&quot;* &quot;-&quot;??_);_(@_)">
                  <c:v>28.417266666666666</c:v>
                </c:pt>
                <c:pt idx="770" formatCode="_(&quot;$&quot;* #,##0.00_);_(&quot;$&quot;* \(#,##0.00\);_(&quot;$&quot;* &quot;-&quot;??_);_(@_)">
                  <c:v>28.021899999999999</c:v>
                </c:pt>
                <c:pt idx="771" formatCode="_(&quot;$&quot;* #,##0.00_);_(&quot;$&quot;* \(#,##0.00\);_(&quot;$&quot;* &quot;-&quot;??_);_(@_)">
                  <c:v>27.674766666666667</c:v>
                </c:pt>
                <c:pt idx="772" formatCode="_(&quot;$&quot;* #,##0.00_);_(&quot;$&quot;* \(#,##0.00\);_(&quot;$&quot;* &quot;-&quot;??_);_(@_)">
                  <c:v>27.440133333333332</c:v>
                </c:pt>
                <c:pt idx="773" formatCode="_(&quot;$&quot;* #,##0.00_);_(&quot;$&quot;* \(#,##0.00\);_(&quot;$&quot;* &quot;-&quot;??_);_(@_)">
                  <c:v>27.324433333333332</c:v>
                </c:pt>
                <c:pt idx="774" formatCode="_(&quot;$&quot;* #,##0.00_);_(&quot;$&quot;* \(#,##0.00\);_(&quot;$&quot;* &quot;-&quot;??_);_(@_)">
                  <c:v>27.440133333333332</c:v>
                </c:pt>
                <c:pt idx="775" formatCode="_(&quot;$&quot;* #,##0.00_);_(&quot;$&quot;* \(#,##0.00\);_(&quot;$&quot;* &quot;-&quot;??_);_(@_)">
                  <c:v>27.533333333333331</c:v>
                </c:pt>
                <c:pt idx="776" formatCode="_(&quot;$&quot;* #,##0.00_);_(&quot;$&quot;* \(#,##0.00\);_(&quot;$&quot;* &quot;-&quot;??_);_(@_)">
                  <c:v>27.539766666666665</c:v>
                </c:pt>
                <c:pt idx="777" formatCode="_(&quot;$&quot;* #,##0.00_);_(&quot;$&quot;* \(#,##0.00\);_(&quot;$&quot;* &quot;-&quot;??_);_(@_)">
                  <c:v>27.044766666666664</c:v>
                </c:pt>
                <c:pt idx="778" formatCode="_(&quot;$&quot;* #,##0.00_);_(&quot;$&quot;* \(#,##0.00\);_(&quot;$&quot;* &quot;-&quot;??_);_(@_)">
                  <c:v>26.462999999999997</c:v>
                </c:pt>
                <c:pt idx="779" formatCode="_(&quot;$&quot;* #,##0.00_);_(&quot;$&quot;* \(#,##0.00\);_(&quot;$&quot;* &quot;-&quot;??_);_(@_)">
                  <c:v>25.990499999999997</c:v>
                </c:pt>
                <c:pt idx="780" formatCode="_(&quot;$&quot;* #,##0.00_);_(&quot;$&quot;* \(#,##0.00\);_(&quot;$&quot;* &quot;-&quot;??_);_(@_)">
                  <c:v>25.7623</c:v>
                </c:pt>
                <c:pt idx="781" formatCode="_(&quot;$&quot;* #,##0.00_);_(&quot;$&quot;* \(#,##0.00\);_(&quot;$&quot;* &quot;-&quot;??_);_(@_)">
                  <c:v>25.733366666666665</c:v>
                </c:pt>
                <c:pt idx="782" formatCode="_(&quot;$&quot;* #,##0.00_);_(&quot;$&quot;* \(#,##0.00\);_(&quot;$&quot;* &quot;-&quot;??_);_(@_)">
                  <c:v>25.469800000000003</c:v>
                </c:pt>
                <c:pt idx="783" formatCode="_(&quot;$&quot;* #,##0.00_);_(&quot;$&quot;* \(#,##0.00\);_(&quot;$&quot;* &quot;-&quot;??_);_(@_)">
                  <c:v>25.357299999999999</c:v>
                </c:pt>
                <c:pt idx="784" formatCode="_(&quot;$&quot;* #,##0.00_);_(&quot;$&quot;* \(#,##0.00\);_(&quot;$&quot;* &quot;-&quot;??_);_(@_)">
                  <c:v>25.071233333333335</c:v>
                </c:pt>
                <c:pt idx="785" formatCode="_(&quot;$&quot;* #,##0.00_);_(&quot;$&quot;* \(#,##0.00\);_(&quot;$&quot;* &quot;-&quot;??_);_(@_)">
                  <c:v>24.933033333333338</c:v>
                </c:pt>
                <c:pt idx="786" formatCode="_(&quot;$&quot;* #,##0.00_);_(&quot;$&quot;* \(#,##0.00\);_(&quot;$&quot;* &quot;-&quot;??_);_(@_)">
                  <c:v>24.971599999999999</c:v>
                </c:pt>
                <c:pt idx="787" formatCode="_(&quot;$&quot;* #,##0.00_);_(&quot;$&quot;* \(#,##0.00\);_(&quot;$&quot;* &quot;-&quot;??_);_(@_)">
                  <c:v>25.129100000000005</c:v>
                </c:pt>
                <c:pt idx="788" formatCode="_(&quot;$&quot;* #,##0.00_);_(&quot;$&quot;* \(#,##0.00\);_(&quot;$&quot;* &quot;-&quot;??_);_(@_)">
                  <c:v>25.511566666666667</c:v>
                </c:pt>
                <c:pt idx="789" formatCode="_(&quot;$&quot;* #,##0.00_);_(&quot;$&quot;* \(#,##0.00\);_(&quot;$&quot;* &quot;-&quot;??_);_(@_)">
                  <c:v>25.984066666666664</c:v>
                </c:pt>
                <c:pt idx="790" formatCode="_(&quot;$&quot;* #,##0.00_);_(&quot;$&quot;* \(#,##0.00\);_(&quot;$&quot;* &quot;-&quot;??_);_(@_)">
                  <c:v>26.347266666666666</c:v>
                </c:pt>
                <c:pt idx="791" formatCode="_(&quot;$&quot;* #,##0.00_);_(&quot;$&quot;* \(#,##0.00\);_(&quot;$&quot;* &quot;-&quot;??_);_(@_)">
                  <c:v>26.990133333333333</c:v>
                </c:pt>
                <c:pt idx="792" formatCode="_(&quot;$&quot;* #,##0.00_);_(&quot;$&quot;* \(#,##0.00\);_(&quot;$&quot;* &quot;-&quot;??_);_(@_)">
                  <c:v>27.514066666666668</c:v>
                </c:pt>
                <c:pt idx="793" formatCode="_(&quot;$&quot;* #,##0.00_);_(&quot;$&quot;* \(#,##0.00\);_(&quot;$&quot;* &quot;-&quot;??_);_(@_)">
                  <c:v>28.118333333333336</c:v>
                </c:pt>
                <c:pt idx="794" formatCode="_(&quot;$&quot;* #,##0.00_);_(&quot;$&quot;* \(#,##0.00\);_(&quot;$&quot;* &quot;-&quot;??_);_(@_)">
                  <c:v>28.478333333333335</c:v>
                </c:pt>
                <c:pt idx="795" formatCode="_(&quot;$&quot;* #,##0.00_);_(&quot;$&quot;* \(#,##0.00\);_(&quot;$&quot;* &quot;-&quot;??_);_(@_)">
                  <c:v>28.793333333333333</c:v>
                </c:pt>
                <c:pt idx="796" formatCode="_(&quot;$&quot;* #,##0.00_);_(&quot;$&quot;* \(#,##0.00\);_(&quot;$&quot;* &quot;-&quot;??_);_(@_)">
                  <c:v>29.008700000000001</c:v>
                </c:pt>
                <c:pt idx="797" formatCode="_(&quot;$&quot;* #,##0.00_);_(&quot;$&quot;* \(#,##0.00\);_(&quot;$&quot;* &quot;-&quot;??_);_(@_)">
                  <c:v>28.928333333333331</c:v>
                </c:pt>
                <c:pt idx="798" formatCode="_(&quot;$&quot;* #,##0.00_);_(&quot;$&quot;* \(#,##0.00\);_(&quot;$&quot;* &quot;-&quot;??_);_(@_)">
                  <c:v>28.4526</c:v>
                </c:pt>
                <c:pt idx="799" formatCode="_(&quot;$&quot;* #,##0.00_);_(&quot;$&quot;* \(#,##0.00\);_(&quot;$&quot;* &quot;-&quot;??_);_(@_)">
                  <c:v>27.909400000000002</c:v>
                </c:pt>
                <c:pt idx="800" formatCode="_(&quot;$&quot;* #,##0.00_);_(&quot;$&quot;* \(#,##0.00\);_(&quot;$&quot;* &quot;-&quot;??_);_(@_)">
                  <c:v>27.787266666666667</c:v>
                </c:pt>
                <c:pt idx="801" formatCode="_(&quot;$&quot;* #,##0.00_);_(&quot;$&quot;* \(#,##0.00\);_(&quot;$&quot;* &quot;-&quot;??_);_(@_)">
                  <c:v>28.256566666666668</c:v>
                </c:pt>
                <c:pt idx="802" formatCode="_(&quot;$&quot;* #,##0.00_);_(&quot;$&quot;* \(#,##0.00\);_(&quot;$&quot;* &quot;-&quot;??_);_(@_)">
                  <c:v>28.738700000000005</c:v>
                </c:pt>
                <c:pt idx="803" formatCode="_(&quot;$&quot;* #,##0.00_);_(&quot;$&quot;* \(#,##0.00\);_(&quot;$&quot;* &quot;-&quot;??_);_(@_)">
                  <c:v>28.892966666666666</c:v>
                </c:pt>
                <c:pt idx="804" formatCode="_(&quot;$&quot;* #,##0.00_);_(&quot;$&quot;* \(#,##0.00\);_(&quot;$&quot;* &quot;-&quot;??_);_(@_)">
                  <c:v>28.835100000000001</c:v>
                </c:pt>
                <c:pt idx="805" formatCode="_(&quot;$&quot;* #,##0.00_);_(&quot;$&quot;* \(#,##0.00\);_(&quot;$&quot;* &quot;-&quot;??_);_(@_)">
                  <c:v>28.269400000000001</c:v>
                </c:pt>
                <c:pt idx="806" formatCode="_(&quot;$&quot;* #,##0.00_);_(&quot;$&quot;* \(#,##0.00\);_(&quot;$&quot;* &quot;-&quot;??_);_(@_)">
                  <c:v>27.706933333333335</c:v>
                </c:pt>
                <c:pt idx="807" formatCode="_(&quot;$&quot;* #,##0.00_);_(&quot;$&quot;* \(#,##0.00\);_(&quot;$&quot;* &quot;-&quot;??_);_(@_)">
                  <c:v>27.118733333333335</c:v>
                </c:pt>
                <c:pt idx="808" formatCode="_(&quot;$&quot;* #,##0.00_);_(&quot;$&quot;* \(#,##0.00\);_(&quot;$&quot;* &quot;-&quot;??_);_(@_)">
                  <c:v>27.411233333333332</c:v>
                </c:pt>
                <c:pt idx="809" formatCode="_(&quot;$&quot;* #,##0.00_);_(&quot;$&quot;* \(#,##0.00\);_(&quot;$&quot;* &quot;-&quot;??_);_(@_)">
                  <c:v>28.131199999999996</c:v>
                </c:pt>
                <c:pt idx="810" formatCode="_(&quot;$&quot;* #,##0.00_);_(&quot;$&quot;* \(#,##0.00\);_(&quot;$&quot;* &quot;-&quot;??_);_(@_)">
                  <c:v>28.793333333333333</c:v>
                </c:pt>
                <c:pt idx="811" formatCode="_(&quot;$&quot;* #,##0.00_);_(&quot;$&quot;* \(#,##0.00\);_(&quot;$&quot;* &quot;-&quot;??_);_(@_)">
                  <c:v>28.783533333333335</c:v>
                </c:pt>
                <c:pt idx="812" formatCode="_(&quot;$&quot;* #,##0.00_);_(&quot;$&quot;* \(#,##0.00\);_(&quot;$&quot;* &quot;-&quot;??_);_(@_)">
                  <c:v>28.530899999999999</c:v>
                </c:pt>
                <c:pt idx="813" formatCode="_(&quot;$&quot;* #,##0.00_);_(&quot;$&quot;* \(#,##0.00\);_(&quot;$&quot;* &quot;-&quot;??_);_(@_)">
                  <c:v>27.972933333333334</c:v>
                </c:pt>
                <c:pt idx="814" formatCode="_(&quot;$&quot;* #,##0.00_);_(&quot;$&quot;* \(#,##0.00\);_(&quot;$&quot;* &quot;-&quot;??_);_(@_)">
                  <c:v>27.660600000000002</c:v>
                </c:pt>
                <c:pt idx="815" formatCode="_(&quot;$&quot;* #,##0.00_);_(&quot;$&quot;* \(#,##0.00\);_(&quot;$&quot;* &quot;-&quot;??_);_(@_)">
                  <c:v>27.253933333333332</c:v>
                </c:pt>
                <c:pt idx="816" formatCode="_(&quot;$&quot;* #,##0.00_);_(&quot;$&quot;* \(#,##0.00\);_(&quot;$&quot;* &quot;-&quot;??_);_(@_)">
                  <c:v>27.354800000000001</c:v>
                </c:pt>
                <c:pt idx="817" formatCode="_(&quot;$&quot;* #,##0.00_);_(&quot;$&quot;* \(#,##0.00\);_(&quot;$&quot;* &quot;-&quot;??_);_(@_)">
                  <c:v>27.650866666666669</c:v>
                </c:pt>
                <c:pt idx="818" formatCode="_(&quot;$&quot;* #,##0.00_);_(&quot;$&quot;* \(#,##0.00\);_(&quot;$&quot;* &quot;-&quot;??_);_(@_)">
                  <c:v>27.992466666666669</c:v>
                </c:pt>
                <c:pt idx="819" formatCode="_(&quot;$&quot;* #,##0.00_);_(&quot;$&quot;* \(#,##0.00\);_(&quot;$&quot;* &quot;-&quot;??_);_(@_)">
                  <c:v>27.878600000000002</c:v>
                </c:pt>
                <c:pt idx="820" formatCode="_(&quot;$&quot;* #,##0.00_);_(&quot;$&quot;* \(#,##0.00\);_(&quot;$&quot;* &quot;-&quot;??_);_(@_)">
                  <c:v>27.543499999999998</c:v>
                </c:pt>
                <c:pt idx="821" formatCode="_(&quot;$&quot;* #,##0.00_);_(&quot;$&quot;* \(#,##0.00\);_(&quot;$&quot;* &quot;-&quot;??_);_(@_)">
                  <c:v>26.6358</c:v>
                </c:pt>
                <c:pt idx="822" formatCode="_(&quot;$&quot;* #,##0.00_);_(&quot;$&quot;* \(#,##0.00\);_(&quot;$&quot;* &quot;-&quot;??_);_(@_)">
                  <c:v>25.747600000000002</c:v>
                </c:pt>
                <c:pt idx="823" formatCode="_(&quot;$&quot;* #,##0.00_);_(&quot;$&quot;* \(#,##0.00\);_(&quot;$&quot;* &quot;-&quot;??_);_(@_)">
                  <c:v>25.096933333333336</c:v>
                </c:pt>
                <c:pt idx="824" formatCode="_(&quot;$&quot;* #,##0.00_);_(&quot;$&quot;* \(#,##0.00\);_(&quot;$&quot;* &quot;-&quot;??_);_(@_)">
                  <c:v>24.797599999999999</c:v>
                </c:pt>
                <c:pt idx="825" formatCode="_(&quot;$&quot;* #,##0.00_);_(&quot;$&quot;* \(#,##0.00\);_(&quot;$&quot;* &quot;-&quot;??_);_(@_)">
                  <c:v>24.612166666666667</c:v>
                </c:pt>
                <c:pt idx="826" formatCode="_(&quot;$&quot;* #,##0.00_);_(&quot;$&quot;* \(#,##0.00\);_(&quot;$&quot;* &quot;-&quot;??_);_(@_)">
                  <c:v>24.390933333333333</c:v>
                </c:pt>
                <c:pt idx="827" formatCode="_(&quot;$&quot;* #,##0.00_);_(&quot;$&quot;* \(#,##0.00\);_(&quot;$&quot;* &quot;-&quot;??_);_(@_)">
                  <c:v>24.452766666666665</c:v>
                </c:pt>
                <c:pt idx="828" formatCode="_(&quot;$&quot;* #,##0.00_);_(&quot;$&quot;* \(#,##0.00\);_(&quot;$&quot;* &quot;-&quot;??_);_(@_)">
                  <c:v>24.875699999999998</c:v>
                </c:pt>
                <c:pt idx="829" formatCode="_(&quot;$&quot;* #,##0.00_);_(&quot;$&quot;* \(#,##0.00\);_(&quot;$&quot;* &quot;-&quot;??_);_(@_)">
                  <c:v>25.353933333333334</c:v>
                </c:pt>
                <c:pt idx="830" formatCode="_(&quot;$&quot;* #,##0.00_);_(&quot;$&quot;* \(#,##0.00\);_(&quot;$&quot;* &quot;-&quot;??_);_(@_)">
                  <c:v>25.568666666666669</c:v>
                </c:pt>
                <c:pt idx="831" formatCode="_(&quot;$&quot;* #,##0.00_);_(&quot;$&quot;* \(#,##0.00\);_(&quot;$&quot;* &quot;-&quot;??_);_(@_)">
                  <c:v>25.3507</c:v>
                </c:pt>
                <c:pt idx="832" formatCode="_(&quot;$&quot;* #,##0.00_);_(&quot;$&quot;* \(#,##0.00\);_(&quot;$&quot;* &quot;-&quot;??_);_(@_)">
                  <c:v>25.214066666666668</c:v>
                </c:pt>
                <c:pt idx="833" formatCode="_(&quot;$&quot;* #,##0.00_);_(&quot;$&quot;* \(#,##0.00\);_(&quot;$&quot;* &quot;-&quot;??_);_(@_)">
                  <c:v>25.360466666666667</c:v>
                </c:pt>
                <c:pt idx="834" formatCode="_(&quot;$&quot;* #,##0.00_);_(&quot;$&quot;* \(#,##0.00\);_(&quot;$&quot;* &quot;-&quot;??_);_(@_)">
                  <c:v>25.910299999999996</c:v>
                </c:pt>
                <c:pt idx="835" formatCode="_(&quot;$&quot;* #,##0.00_);_(&quot;$&quot;* \(#,##0.00\);_(&quot;$&quot;* &quot;-&quot;??_);_(@_)">
                  <c:v>26.225866666666665</c:v>
                </c:pt>
                <c:pt idx="836" formatCode="_(&quot;$&quot;* #,##0.00_);_(&quot;$&quot;* \(#,##0.00\);_(&quot;$&quot;* &quot;-&quot;??_);_(@_)">
                  <c:v>26.73663333333333</c:v>
                </c:pt>
                <c:pt idx="837" formatCode="_(&quot;$&quot;* #,##0.00_);_(&quot;$&quot;* \(#,##0.00\);_(&quot;$&quot;* &quot;-&quot;??_);_(@_)">
                  <c:v>27.123766666666665</c:v>
                </c:pt>
                <c:pt idx="838" formatCode="_(&quot;$&quot;* #,##0.00_);_(&quot;$&quot;* \(#,##0.00\);_(&quot;$&quot;* &quot;-&quot;??_);_(@_)">
                  <c:v>28.174633333333333</c:v>
                </c:pt>
                <c:pt idx="839" formatCode="_(&quot;$&quot;* #,##0.00_);_(&quot;$&quot;* \(#,##0.00\);_(&quot;$&quot;* &quot;-&quot;??_);_(@_)">
                  <c:v>28.760266666666666</c:v>
                </c:pt>
                <c:pt idx="840" formatCode="_(&quot;$&quot;* #,##0.00_);_(&quot;$&quot;* \(#,##0.00\);_(&quot;$&quot;* &quot;-&quot;??_);_(@_)">
                  <c:v>29.004300000000001</c:v>
                </c:pt>
                <c:pt idx="841" formatCode="_(&quot;$&quot;* #,##0.00_);_(&quot;$&quot;* \(#,##0.00\);_(&quot;$&quot;* &quot;-&quot;??_);_(@_)">
                  <c:v>28.444699999999997</c:v>
                </c:pt>
                <c:pt idx="842" formatCode="_(&quot;$&quot;* #,##0.00_);_(&quot;$&quot;* \(#,##0.00\);_(&quot;$&quot;* &quot;-&quot;??_);_(@_)">
                  <c:v>27.898133333333334</c:v>
                </c:pt>
                <c:pt idx="843" formatCode="_(&quot;$&quot;* #,##0.00_);_(&quot;$&quot;* \(#,##0.00\);_(&quot;$&quot;* &quot;-&quot;??_);_(@_)">
                  <c:v>27.855833333333333</c:v>
                </c:pt>
                <c:pt idx="844" formatCode="_(&quot;$&quot;* #,##0.00_);_(&quot;$&quot;* \(#,##0.00\);_(&quot;$&quot;* &quot;-&quot;??_);_(@_)">
                  <c:v>28.148666666666667</c:v>
                </c:pt>
                <c:pt idx="845" formatCode="_(&quot;$&quot;* #,##0.00_);_(&quot;$&quot;* \(#,##0.00\);_(&quot;$&quot;* &quot;-&quot;??_);_(@_)">
                  <c:v>28.490266666666667</c:v>
                </c:pt>
                <c:pt idx="846" formatCode="_(&quot;$&quot;* #,##0.00_);_(&quot;$&quot;* \(#,##0.00\);_(&quot;$&quot;* &quot;-&quot;??_);_(@_)">
                  <c:v>28.574833333333334</c:v>
                </c:pt>
                <c:pt idx="847" formatCode="_(&quot;$&quot;* #,##0.00_);_(&quot;$&quot;* \(#,##0.00\);_(&quot;$&quot;* &quot;-&quot;??_);_(@_)">
                  <c:v>29.277566666666669</c:v>
                </c:pt>
                <c:pt idx="848" formatCode="_(&quot;$&quot;* #,##0.00_);_(&quot;$&quot;* \(#,##0.00\);_(&quot;$&quot;* &quot;-&quot;??_);_(@_)">
                  <c:v>30.224299999999999</c:v>
                </c:pt>
                <c:pt idx="849" formatCode="_(&quot;$&quot;* #,##0.00_);_(&quot;$&quot;* \(#,##0.00\);_(&quot;$&quot;* &quot;-&quot;??_);_(@_)">
                  <c:v>31.323966666666667</c:v>
                </c:pt>
                <c:pt idx="850" formatCode="_(&quot;$&quot;* #,##0.00_);_(&quot;$&quot;* \(#,##0.00\);_(&quot;$&quot;* &quot;-&quot;??_);_(@_)">
                  <c:v>31.769666666666666</c:v>
                </c:pt>
                <c:pt idx="851" formatCode="_(&quot;$&quot;* #,##0.00_);_(&quot;$&quot;* \(#,##0.00\);_(&quot;$&quot;* &quot;-&quot;??_);_(@_)">
                  <c:v>32.098266666666667</c:v>
                </c:pt>
                <c:pt idx="852" formatCode="_(&quot;$&quot;* #,##0.00_);_(&quot;$&quot;* \(#,##0.00\);_(&quot;$&quot;* &quot;-&quot;??_);_(@_)">
                  <c:v>32.150333333333329</c:v>
                </c:pt>
                <c:pt idx="853" formatCode="_(&quot;$&quot;* #,##0.00_);_(&quot;$&quot;* \(#,##0.00\);_(&quot;$&quot;* &quot;-&quot;??_);_(@_)">
                  <c:v>32.124333333333333</c:v>
                </c:pt>
                <c:pt idx="854" formatCode="_(&quot;$&quot;* #,##0.00_);_(&quot;$&quot;* \(#,##0.00\);_(&quot;$&quot;* &quot;-&quot;??_);_(@_)">
                  <c:v>31.935633333333328</c:v>
                </c:pt>
                <c:pt idx="855" formatCode="_(&quot;$&quot;* #,##0.00_);_(&quot;$&quot;* \(#,##0.00\);_(&quot;$&quot;* &quot;-&quot;??_);_(@_)">
                  <c:v>31.779466666666668</c:v>
                </c:pt>
                <c:pt idx="856" formatCode="_(&quot;$&quot;* #,##0.00_);_(&quot;$&quot;* \(#,##0.00\);_(&quot;$&quot;* &quot;-&quot;??_);_(@_)">
                  <c:v>31.522433333333336</c:v>
                </c:pt>
                <c:pt idx="857" formatCode="_(&quot;$&quot;* #,##0.00_);_(&quot;$&quot;* \(#,##0.00\);_(&quot;$&quot;* &quot;-&quot;??_);_(@_)">
                  <c:v>31.395566666666667</c:v>
                </c:pt>
                <c:pt idx="858" formatCode="_(&quot;$&quot;* #,##0.00_);_(&quot;$&quot;* \(#,##0.00\);_(&quot;$&quot;* &quot;-&quot;??_);_(@_)">
                  <c:v>31.245900000000002</c:v>
                </c:pt>
                <c:pt idx="859" formatCode="_(&quot;$&quot;* #,##0.00_);_(&quot;$&quot;* \(#,##0.00\);_(&quot;$&quot;* &quot;-&quot;??_);_(@_)">
                  <c:v>31.284933333333331</c:v>
                </c:pt>
                <c:pt idx="860" formatCode="_(&quot;$&quot;* #,##0.00_);_(&quot;$&quot;* \(#,##0.00\);_(&quot;$&quot;* &quot;-&quot;??_);_(@_)">
                  <c:v>31.187333333333331</c:v>
                </c:pt>
                <c:pt idx="861" formatCode="_(&quot;$&quot;* #,##0.00_);_(&quot;$&quot;* \(#,##0.00\);_(&quot;$&quot;* &quot;-&quot;??_);_(@_)">
                  <c:v>30.9466</c:v>
                </c:pt>
                <c:pt idx="862" formatCode="_(&quot;$&quot;* #,##0.00_);_(&quot;$&quot;* \(#,##0.00\);_(&quot;$&quot;* &quot;-&quot;??_);_(@_)">
                  <c:v>30.53016666666667</c:v>
                </c:pt>
                <c:pt idx="863" formatCode="_(&quot;$&quot;* #,##0.00_);_(&quot;$&quot;* \(#,##0.00\);_(&quot;$&quot;* &quot;-&quot;??_);_(@_)">
                  <c:v>30.032366666666665</c:v>
                </c:pt>
                <c:pt idx="864" formatCode="_(&quot;$&quot;* #,##0.00_);_(&quot;$&quot;* \(#,##0.00\);_(&quot;$&quot;* &quot;-&quot;??_);_(@_)">
                  <c:v>29.547599999999999</c:v>
                </c:pt>
                <c:pt idx="865" formatCode="_(&quot;$&quot;* #,##0.00_);_(&quot;$&quot;* \(#,##0.00\);_(&quot;$&quot;* &quot;-&quot;??_);_(@_)">
                  <c:v>28.903433333333329</c:v>
                </c:pt>
                <c:pt idx="866" formatCode="_(&quot;$&quot;* #,##0.00_);_(&quot;$&quot;* \(#,##0.00\);_(&quot;$&quot;* &quot;-&quot;??_);_(@_)">
                  <c:v>28.496766666666669</c:v>
                </c:pt>
                <c:pt idx="867" formatCode="_(&quot;$&quot;* #,##0.00_);_(&quot;$&quot;* \(#,##0.00\);_(&quot;$&quot;* &quot;-&quot;??_);_(@_)">
                  <c:v>28.561833333333336</c:v>
                </c:pt>
                <c:pt idx="868" formatCode="_(&quot;$&quot;* #,##0.00_);_(&quot;$&quot;* \(#,##0.00\);_(&quot;$&quot;* &quot;-&quot;??_);_(@_)">
                  <c:v>29.271066666666666</c:v>
                </c:pt>
                <c:pt idx="869" formatCode="_(&quot;$&quot;* #,##0.00_);_(&quot;$&quot;* \(#,##0.00\);_(&quot;$&quot;* &quot;-&quot;??_);_(@_)">
                  <c:v>29.677733333333332</c:v>
                </c:pt>
                <c:pt idx="870" formatCode="_(&quot;$&quot;* #,##0.00_);_(&quot;$&quot;* \(#,##0.00\);_(&quot;$&quot;* &quot;-&quot;??_);_(@_)">
                  <c:v>29.648433333333333</c:v>
                </c:pt>
                <c:pt idx="871" formatCode="_(&quot;$&quot;* #,##0.00_);_(&quot;$&quot;* \(#,##0.00\);_(&quot;$&quot;* &quot;-&quot;??_);_(@_)">
                  <c:v>29.515033333333331</c:v>
                </c:pt>
                <c:pt idx="872" formatCode="_(&quot;$&quot;* #,##0.00_);_(&quot;$&quot;* \(#,##0.00\);_(&quot;$&quot;* &quot;-&quot;??_);_(@_)">
                  <c:v>29.862500000000001</c:v>
                </c:pt>
                <c:pt idx="873" formatCode="_(&quot;$&quot;* #,##0.00_);_(&quot;$&quot;* \(#,##0.00\);_(&quot;$&quot;* &quot;-&quot;??_);_(@_)">
                  <c:v>30.30073333333333</c:v>
                </c:pt>
                <c:pt idx="874" formatCode="_(&quot;$&quot;* #,##0.00_);_(&quot;$&quot;* \(#,##0.00\);_(&quot;$&quot;* &quot;-&quot;??_);_(@_)">
                  <c:v>30.380766666666663</c:v>
                </c:pt>
                <c:pt idx="875" formatCode="_(&quot;$&quot;* #,##0.00_);_(&quot;$&quot;* \(#,##0.00\);_(&quot;$&quot;* &quot;-&quot;??_);_(@_)">
                  <c:v>30.008333333333336</c:v>
                </c:pt>
                <c:pt idx="876" formatCode="_(&quot;$&quot;* #,##0.00_);_(&quot;$&quot;* \(#,##0.00\);_(&quot;$&quot;* &quot;-&quot;??_);_(@_)">
                  <c:v>29.6751</c:v>
                </c:pt>
                <c:pt idx="877" formatCode="_(&quot;$&quot;* #,##0.00_);_(&quot;$&quot;* \(#,##0.00\);_(&quot;$&quot;* &quot;-&quot;??_);_(@_)">
                  <c:v>29.051166666666671</c:v>
                </c:pt>
                <c:pt idx="878" formatCode="_(&quot;$&quot;* #,##0.00_);_(&quot;$&quot;* \(#,##0.00\);_(&quot;$&quot;* &quot;-&quot;??_);_(@_)">
                  <c:v>28.6755</c:v>
                </c:pt>
                <c:pt idx="879" formatCode="_(&quot;$&quot;* #,##0.00_);_(&quot;$&quot;* \(#,##0.00\);_(&quot;$&quot;* &quot;-&quot;??_);_(@_)">
                  <c:v>28.619966666666667</c:v>
                </c:pt>
                <c:pt idx="880" formatCode="_(&quot;$&quot;* #,##0.00_);_(&quot;$&quot;* \(#,##0.00\);_(&quot;$&quot;* &quot;-&quot;??_);_(@_)">
                  <c:v>28.737566666666666</c:v>
                </c:pt>
                <c:pt idx="881" formatCode="_(&quot;$&quot;* #,##0.00_);_(&quot;$&quot;* \(#,##0.00\);_(&quot;$&quot;* &quot;-&quot;??_);_(@_)">
                  <c:v>28.711433333333332</c:v>
                </c:pt>
                <c:pt idx="882" formatCode="_(&quot;$&quot;* #,##0.00_);_(&quot;$&quot;* \(#,##0.00\);_(&quot;$&quot;* &quot;-&quot;??_);_(@_)">
                  <c:v>28.672233333333327</c:v>
                </c:pt>
                <c:pt idx="883" formatCode="_(&quot;$&quot;* #,##0.00_);_(&quot;$&quot;* \(#,##0.00\);_(&quot;$&quot;* &quot;-&quot;??_);_(@_)">
                  <c:v>28.904166666666665</c:v>
                </c:pt>
                <c:pt idx="884" formatCode="_(&quot;$&quot;* #,##0.00_);_(&quot;$&quot;* \(#,##0.00\);_(&quot;$&quot;* &quot;-&quot;??_);_(@_)">
                  <c:v>29.364766666666668</c:v>
                </c:pt>
                <c:pt idx="885" formatCode="_(&quot;$&quot;* #,##0.00_);_(&quot;$&quot;* \(#,##0.00\);_(&quot;$&quot;* &quot;-&quot;??_);_(@_)">
                  <c:v>29.309233333333335</c:v>
                </c:pt>
                <c:pt idx="886" formatCode="_(&quot;$&quot;* #,##0.00_);_(&quot;$&quot;* \(#,##0.00\);_(&quot;$&quot;* &quot;-&quot;??_);_(@_)">
                  <c:v>29.005433333333333</c:v>
                </c:pt>
                <c:pt idx="887" formatCode="_(&quot;$&quot;* #,##0.00_);_(&quot;$&quot;* \(#,##0.00\);_(&quot;$&quot;* &quot;-&quot;??_);_(@_)">
                  <c:v>28.064633333333333</c:v>
                </c:pt>
                <c:pt idx="888" formatCode="_(&quot;$&quot;* #,##0.00_);_(&quot;$&quot;* \(#,##0.00\);_(&quot;$&quot;* &quot;-&quot;??_);_(@_)">
                  <c:v>27.898033333333331</c:v>
                </c:pt>
                <c:pt idx="889" formatCode="_(&quot;$&quot;* #,##0.00_);_(&quot;$&quot;* \(#,##0.00\);_(&quot;$&quot;* &quot;-&quot;??_);_(@_)">
                  <c:v>28.221433333333334</c:v>
                </c:pt>
                <c:pt idx="890" formatCode="_(&quot;$&quot;* #,##0.00_);_(&quot;$&quot;* \(#,##0.00\);_(&quot;$&quot;* &quot;-&quot;??_);_(@_)">
                  <c:v>29.5412</c:v>
                </c:pt>
                <c:pt idx="891" formatCode="_(&quot;$&quot;* #,##0.00_);_(&quot;$&quot;* \(#,##0.00\);_(&quot;$&quot;* &quot;-&quot;??_);_(@_)">
                  <c:v>30.237033333333333</c:v>
                </c:pt>
                <c:pt idx="892" formatCode="_(&quot;$&quot;* #,##0.00_);_(&quot;$&quot;* \(#,##0.00\);_(&quot;$&quot;* &quot;-&quot;??_);_(@_)">
                  <c:v>30.668266666666668</c:v>
                </c:pt>
                <c:pt idx="893" formatCode="_(&quot;$&quot;* #,##0.00_);_(&quot;$&quot;* \(#,##0.00\);_(&quot;$&quot;* &quot;-&quot;??_);_(@_)">
                  <c:v>30.152100000000001</c:v>
                </c:pt>
                <c:pt idx="894" formatCode="_(&quot;$&quot;* #,##0.00_);_(&quot;$&quot;* \(#,##0.00\);_(&quot;$&quot;* &quot;-&quot;??_);_(@_)">
                  <c:v>30.096566666666664</c:v>
                </c:pt>
                <c:pt idx="895" formatCode="_(&quot;$&quot;* #,##0.00_);_(&quot;$&quot;* \(#,##0.00\);_(&quot;$&quot;* &quot;-&quot;??_);_(@_)">
                  <c:v>30.086766666666666</c:v>
                </c:pt>
                <c:pt idx="896" formatCode="_(&quot;$&quot;* #,##0.00_);_(&quot;$&quot;* \(#,##0.00\);_(&quot;$&quot;* &quot;-&quot;??_);_(@_)">
                  <c:v>30.727066666666669</c:v>
                </c:pt>
                <c:pt idx="897" formatCode="_(&quot;$&quot;* #,##0.00_);_(&quot;$&quot;* \(#,##0.00\);_(&quot;$&quot;* &quot;-&quot;??_);_(@_)">
                  <c:v>30.851200000000002</c:v>
                </c:pt>
                <c:pt idx="898" formatCode="_(&quot;$&quot;* #,##0.00_);_(&quot;$&quot;* \(#,##0.00\);_(&quot;$&quot;* &quot;-&quot;??_);_(@_)">
                  <c:v>31.435933333333328</c:v>
                </c:pt>
                <c:pt idx="899" formatCode="_(&quot;$&quot;* #,##0.00_);_(&quot;$&quot;* \(#,##0.00\);_(&quot;$&quot;* &quot;-&quot;??_);_(@_)">
                  <c:v>32.118666666666662</c:v>
                </c:pt>
                <c:pt idx="900" formatCode="_(&quot;$&quot;* #,##0.00_);_(&quot;$&quot;* \(#,##0.00\);_(&quot;$&quot;* &quot;-&quot;??_);_(@_)">
                  <c:v>33.503766666666671</c:v>
                </c:pt>
                <c:pt idx="901" formatCode="_(&quot;$&quot;* #,##0.00_);_(&quot;$&quot;* \(#,##0.00\);_(&quot;$&quot;* &quot;-&quot;??_);_(@_)">
                  <c:v>34.402133333333332</c:v>
                </c:pt>
                <c:pt idx="902" formatCode="_(&quot;$&quot;* #,##0.00_);_(&quot;$&quot;* \(#,##0.00\);_(&quot;$&quot;* &quot;-&quot;??_);_(@_)">
                  <c:v>35.205766666666669</c:v>
                </c:pt>
                <c:pt idx="903" formatCode="_(&quot;$&quot;* #,##0.00_);_(&quot;$&quot;* \(#,##0.00\);_(&quot;$&quot;* &quot;-&quot;??_);_(@_)">
                  <c:v>35.016266666666667</c:v>
                </c:pt>
                <c:pt idx="904" formatCode="_(&quot;$&quot;* #,##0.00_);_(&quot;$&quot;* \(#,##0.00\);_(&quot;$&quot;* &quot;-&quot;??_);_(@_)">
                  <c:v>34.062366666666669</c:v>
                </c:pt>
                <c:pt idx="905" formatCode="_(&quot;$&quot;* #,##0.00_);_(&quot;$&quot;* \(#,##0.00\);_(&quot;$&quot;* &quot;-&quot;??_);_(@_)">
                  <c:v>32.866733333333336</c:v>
                </c:pt>
                <c:pt idx="906" formatCode="_(&quot;$&quot;* #,##0.00_);_(&quot;$&quot;* \(#,##0.00\);_(&quot;$&quot;* &quot;-&quot;??_);_(@_)">
                  <c:v>32.2134</c:v>
                </c:pt>
                <c:pt idx="907" formatCode="_(&quot;$&quot;* #,##0.00_);_(&quot;$&quot;* \(#,##0.00\);_(&quot;$&quot;* &quot;-&quot;??_);_(@_)">
                  <c:v>32.357133333333337</c:v>
                </c:pt>
                <c:pt idx="908" formatCode="_(&quot;$&quot;* #,##0.00_);_(&quot;$&quot;* \(#,##0.00\);_(&quot;$&quot;* &quot;-&quot;??_);_(@_)">
                  <c:v>32.811200000000007</c:v>
                </c:pt>
                <c:pt idx="909" formatCode="_(&quot;$&quot;* #,##0.00_);_(&quot;$&quot;* \(#,##0.00\);_(&quot;$&quot;* &quot;-&quot;??_);_(@_)">
                  <c:v>32.997399999999999</c:v>
                </c:pt>
                <c:pt idx="910" formatCode="_(&quot;$&quot;* #,##0.00_);_(&quot;$&quot;* \(#,##0.00\);_(&quot;$&quot;* &quot;-&quot;??_);_(@_)">
                  <c:v>32.85693333333333</c:v>
                </c:pt>
                <c:pt idx="911" formatCode="_(&quot;$&quot;* #,##0.00_);_(&quot;$&quot;* \(#,##0.00\);_(&quot;$&quot;* &quot;-&quot;??_);_(@_)">
                  <c:v>32.641333333333336</c:v>
                </c:pt>
                <c:pt idx="912" formatCode="_(&quot;$&quot;* #,##0.00_);_(&quot;$&quot;* \(#,##0.00\);_(&quot;$&quot;* &quot;-&quot;??_);_(@_)">
                  <c:v>32.657666666666664</c:v>
                </c:pt>
                <c:pt idx="913" formatCode="_(&quot;$&quot;* #,##0.00_);_(&quot;$&quot;* \(#,##0.00\);_(&quot;$&quot;* &quot;-&quot;??_);_(@_)">
                  <c:v>32.527000000000001</c:v>
                </c:pt>
                <c:pt idx="914" formatCode="_(&quot;$&quot;* #,##0.00_);_(&quot;$&quot;* \(#,##0.00\);_(&quot;$&quot;* &quot;-&quot;??_);_(@_)">
                  <c:v>32.046799999999998</c:v>
                </c:pt>
                <c:pt idx="915" formatCode="_(&quot;$&quot;* #,##0.00_);_(&quot;$&quot;* \(#,##0.00\);_(&quot;$&quot;* &quot;-&quot;??_);_(@_)">
                  <c:v>31.468599999999999</c:v>
                </c:pt>
                <c:pt idx="916" formatCode="_(&quot;$&quot;* #,##0.00_);_(&quot;$&quot;* \(#,##0.00\);_(&quot;$&quot;* &quot;-&quot;??_);_(@_)">
                  <c:v>31.543733333333332</c:v>
                </c:pt>
                <c:pt idx="917" formatCode="_(&quot;$&quot;* #,##0.00_);_(&quot;$&quot;* \(#,##0.00\);_(&quot;$&quot;* &quot;-&quot;??_);_(@_)">
                  <c:v>31.978199999999998</c:v>
                </c:pt>
                <c:pt idx="918" formatCode="_(&quot;$&quot;* #,##0.00_);_(&quot;$&quot;* \(#,##0.00\);_(&quot;$&quot;* &quot;-&quot;??_);_(@_)">
                  <c:v>32.673999999999999</c:v>
                </c:pt>
                <c:pt idx="919" formatCode="_(&quot;$&quot;* #,##0.00_);_(&quot;$&quot;* \(#,##0.00\);_(&quot;$&quot;* &quot;-&quot;??_);_(@_)">
                  <c:v>33.043133333333337</c:v>
                </c:pt>
                <c:pt idx="920" formatCode="_(&quot;$&quot;* #,##0.00_);_(&quot;$&quot;* \(#,##0.00\);_(&quot;$&quot;* &quot;-&quot;??_);_(@_)">
                  <c:v>32.99413333333333</c:v>
                </c:pt>
                <c:pt idx="921" formatCode="_(&quot;$&quot;* #,##0.00_);_(&quot;$&quot;* \(#,##0.00\);_(&quot;$&quot;* &quot;-&quot;??_);_(@_)">
                  <c:v>33.121533333333332</c:v>
                </c:pt>
                <c:pt idx="922" formatCode="_(&quot;$&quot;* #,##0.00_);_(&quot;$&quot;* \(#,##0.00\);_(&quot;$&quot;* &quot;-&quot;??_);_(@_)">
                  <c:v>33.327333333333335</c:v>
                </c:pt>
                <c:pt idx="923" formatCode="_(&quot;$&quot;* #,##0.00_);_(&quot;$&quot;* \(#,##0.00\);_(&quot;$&quot;* &quot;-&quot;??_);_(@_)">
                  <c:v>33.755266666666671</c:v>
                </c:pt>
                <c:pt idx="924" formatCode="_(&quot;$&quot;* #,##0.00_);_(&quot;$&quot;* \(#,##0.00\);_(&quot;$&quot;* &quot;-&quot;??_);_(@_)">
                  <c:v>33.428600000000003</c:v>
                </c:pt>
                <c:pt idx="925" formatCode="_(&quot;$&quot;* #,##0.00_);_(&quot;$&quot;* \(#,##0.00\);_(&quot;$&quot;* &quot;-&quot;??_);_(@_)">
                  <c:v>33.271799999999999</c:v>
                </c:pt>
                <c:pt idx="926" formatCode="_(&quot;$&quot;* #,##0.00_);_(&quot;$&quot;* \(#,##0.00\);_(&quot;$&quot;* &quot;-&quot;??_);_(@_)">
                  <c:v>33.000666666666667</c:v>
                </c:pt>
                <c:pt idx="927" formatCode="_(&quot;$&quot;* #,##0.00_);_(&quot;$&quot;* \(#,##0.00\);_(&quot;$&quot;* &quot;-&quot;??_);_(@_)">
                  <c:v>33.239133333333335</c:v>
                </c:pt>
                <c:pt idx="928" formatCode="_(&quot;$&quot;* #,##0.00_);_(&quot;$&quot;* \(#,##0.00\);_(&quot;$&quot;* &quot;-&quot;??_);_(@_)">
                  <c:v>33.350200000000001</c:v>
                </c:pt>
                <c:pt idx="929" formatCode="_(&quot;$&quot;* #,##0.00_);_(&quot;$&quot;* \(#,##0.00\);_(&quot;$&quot;* &quot;-&quot;??_);_(@_)">
                  <c:v>33.650733333333335</c:v>
                </c:pt>
                <c:pt idx="930" formatCode="_(&quot;$&quot;* #,##0.00_);_(&quot;$&quot;* \(#,##0.00\);_(&quot;$&quot;* &quot;-&quot;??_);_(@_)">
                  <c:v>34.542566666666666</c:v>
                </c:pt>
                <c:pt idx="931" formatCode="_(&quot;$&quot;* #,##0.00_);_(&quot;$&quot;* \(#,##0.00\);_(&quot;$&quot;* &quot;-&quot;??_);_(@_)">
                  <c:v>35.0032</c:v>
                </c:pt>
                <c:pt idx="932" formatCode="_(&quot;$&quot;* #,##0.00_);_(&quot;$&quot;* \(#,##0.00\);_(&quot;$&quot;* &quot;-&quot;??_);_(@_)">
                  <c:v>35.411566666666666</c:v>
                </c:pt>
                <c:pt idx="933" formatCode="_(&quot;$&quot;* #,##0.00_);_(&quot;$&quot;* \(#,##0.00\);_(&quot;$&quot;* &quot;-&quot;??_);_(@_)">
                  <c:v>34.614466666666665</c:v>
                </c:pt>
                <c:pt idx="934" formatCode="_(&quot;$&quot;* #,##0.00_);_(&quot;$&quot;* \(#,##0.00\);_(&quot;$&quot;* &quot;-&quot;??_);_(@_)">
                  <c:v>34.320433333333334</c:v>
                </c:pt>
                <c:pt idx="935" formatCode="_(&quot;$&quot;* #,##0.00_);_(&quot;$&quot;* \(#,##0.00\);_(&quot;$&quot;* &quot;-&quot;??_);_(@_)">
                  <c:v>34.146099999999997</c:v>
                </c:pt>
                <c:pt idx="936" formatCode="_(&quot;$&quot;* #,##0.00_);_(&quot;$&quot;* \(#,##0.00\);_(&quot;$&quot;* &quot;-&quot;??_);_(@_)">
                  <c:v>34.461933333333327</c:v>
                </c:pt>
                <c:pt idx="937" formatCode="_(&quot;$&quot;* #,##0.00_);_(&quot;$&quot;* \(#,##0.00\);_(&quot;$&quot;* &quot;-&quot;??_);_(@_)">
                  <c:v>34.552100000000003</c:v>
                </c:pt>
                <c:pt idx="938" formatCode="_(&quot;$&quot;* #,##0.00_);_(&quot;$&quot;* \(#,##0.00\);_(&quot;$&quot;* &quot;-&quot;??_);_(@_)">
                  <c:v>34.270166666666668</c:v>
                </c:pt>
                <c:pt idx="939" formatCode="_(&quot;$&quot;* #,##0.00_);_(&quot;$&quot;* \(#,##0.00\);_(&quot;$&quot;* &quot;-&quot;??_);_(@_)">
                  <c:v>34.089833333333331</c:v>
                </c:pt>
                <c:pt idx="940" formatCode="_(&quot;$&quot;* #,##0.00_);_(&quot;$&quot;* \(#,##0.00\);_(&quot;$&quot;* &quot;-&quot;??_);_(@_)">
                  <c:v>34.047233333333331</c:v>
                </c:pt>
                <c:pt idx="941" formatCode="_(&quot;$&quot;* #,##0.00_);_(&quot;$&quot;* \(#,##0.00\);_(&quot;$&quot;* &quot;-&quot;??_);_(@_)">
                  <c:v>34.506233333333334</c:v>
                </c:pt>
                <c:pt idx="942" formatCode="_(&quot;$&quot;* #,##0.00_);_(&quot;$&quot;* \(#,##0.00\);_(&quot;$&quot;* &quot;-&quot;??_);_(@_)">
                  <c:v>34.535733333333333</c:v>
                </c:pt>
                <c:pt idx="943" formatCode="_(&quot;$&quot;* #,##0.00_);_(&quot;$&quot;* \(#,##0.00\);_(&quot;$&quot;* &quot;-&quot;??_);_(@_)">
                  <c:v>34.089833333333331</c:v>
                </c:pt>
                <c:pt idx="944" formatCode="_(&quot;$&quot;* #,##0.00_);_(&quot;$&quot;* \(#,##0.00\);_(&quot;$&quot;* &quot;-&quot;??_);_(@_)">
                  <c:v>33.073500000000003</c:v>
                </c:pt>
                <c:pt idx="945" formatCode="_(&quot;$&quot;* #,##0.00_);_(&quot;$&quot;* \(#,##0.00\);_(&quot;$&quot;* &quot;-&quot;??_);_(@_)">
                  <c:v>32.41126666666667</c:v>
                </c:pt>
                <c:pt idx="946" formatCode="_(&quot;$&quot;* #,##0.00_);_(&quot;$&quot;* \(#,##0.00\);_(&quot;$&quot;* &quot;-&quot;??_);_(@_)">
                  <c:v>32.283433333333335</c:v>
                </c:pt>
                <c:pt idx="947" formatCode="_(&quot;$&quot;* #,##0.00_);_(&quot;$&quot;* \(#,##0.00\);_(&quot;$&quot;* &quot;-&quot;??_);_(@_)">
                  <c:v>32.385066666666667</c:v>
                </c:pt>
                <c:pt idx="948" formatCode="_(&quot;$&quot;* #,##0.00_);_(&quot;$&quot;* \(#,##0.00\);_(&quot;$&quot;* &quot;-&quot;??_);_(@_)">
                  <c:v>32.7883</c:v>
                </c:pt>
                <c:pt idx="949" formatCode="_(&quot;$&quot;* #,##0.00_);_(&quot;$&quot;* \(#,##0.00\);_(&quot;$&quot;* &quot;-&quot;??_);_(@_)">
                  <c:v>32.607966666666663</c:v>
                </c:pt>
                <c:pt idx="950" formatCode="_(&quot;$&quot;* #,##0.00_);_(&quot;$&quot;* \(#,##0.00\);_(&quot;$&quot;* &quot;-&quot;??_);_(@_)">
                  <c:v>32.725966666666665</c:v>
                </c:pt>
                <c:pt idx="951" formatCode="_(&quot;$&quot;* #,##0.00_);_(&quot;$&quot;* \(#,##0.00\);_(&quot;$&quot;* &quot;-&quot;??_);_(@_)">
                  <c:v>32.60796666666667</c:v>
                </c:pt>
                <c:pt idx="952" formatCode="_(&quot;$&quot;* #,##0.00_);_(&quot;$&quot;* \(#,##0.00\);_(&quot;$&quot;* &quot;-&quot;??_);_(@_)">
                  <c:v>33.171866666666666</c:v>
                </c:pt>
                <c:pt idx="953" formatCode="_(&quot;$&quot;* #,##0.00_);_(&quot;$&quot;* \(#,##0.00\);_(&quot;$&quot;* &quot;-&quot;??_);_(@_)">
                  <c:v>33.591533333333338</c:v>
                </c:pt>
                <c:pt idx="954" formatCode="_(&quot;$&quot;* #,##0.00_);_(&quot;$&quot;* \(#,##0.00\);_(&quot;$&quot;* &quot;-&quot;??_);_(@_)">
                  <c:v>34.089833333333338</c:v>
                </c:pt>
                <c:pt idx="955" formatCode="_(&quot;$&quot;* #,##0.00_);_(&quot;$&quot;* \(#,##0.00\);_(&quot;$&quot;* &quot;-&quot;??_);_(@_)">
                  <c:v>34.843899999999998</c:v>
                </c:pt>
                <c:pt idx="956" formatCode="_(&quot;$&quot;* #,##0.00_);_(&quot;$&quot;* \(#,##0.00\);_(&quot;$&quot;* &quot;-&quot;??_);_(@_)">
                  <c:v>35.558600000000006</c:v>
                </c:pt>
                <c:pt idx="957" formatCode="_(&quot;$&quot;* #,##0.00_);_(&quot;$&quot;* \(#,##0.00\);_(&quot;$&quot;* &quot;-&quot;??_);_(@_)">
                  <c:v>36.161866666666668</c:v>
                </c:pt>
                <c:pt idx="958" formatCode="_(&quot;$&quot;* #,##0.00_);_(&quot;$&quot;* \(#,##0.00\);_(&quot;$&quot;* &quot;-&quot;??_);_(@_)">
                  <c:v>36.676566666666666</c:v>
                </c:pt>
                <c:pt idx="959" formatCode="_(&quot;$&quot;* #,##0.00_);_(&quot;$&quot;* \(#,##0.00\);_(&quot;$&quot;* &quot;-&quot;??_);_(@_)">
                  <c:v>37.102766666666668</c:v>
                </c:pt>
                <c:pt idx="960" formatCode="_(&quot;$&quot;* #,##0.00_);_(&quot;$&quot;* \(#,##0.00\);_(&quot;$&quot;* &quot;-&quot;??_);_(@_)">
                  <c:v>37.630599999999994</c:v>
                </c:pt>
                <c:pt idx="961" formatCode="_(&quot;$&quot;* #,##0.00_);_(&quot;$&quot;* \(#,##0.00\);_(&quot;$&quot;* &quot;-&quot;??_);_(@_)">
                  <c:v>37.853566666666666</c:v>
                </c:pt>
                <c:pt idx="962" formatCode="_(&quot;$&quot;* #,##0.00_);_(&quot;$&quot;* \(#,##0.00\);_(&quot;$&quot;* &quot;-&quot;??_);_(@_)">
                  <c:v>38.08306666666666</c:v>
                </c:pt>
                <c:pt idx="963" formatCode="_(&quot;$&quot;* #,##0.00_);_(&quot;$&quot;* \(#,##0.00\);_(&quot;$&quot;* &quot;-&quot;??_);_(@_)">
                  <c:v>38.109299999999998</c:v>
                </c:pt>
                <c:pt idx="964" formatCode="_(&quot;$&quot;* #,##0.00_);_(&quot;$&quot;* \(#,##0.00\);_(&quot;$&quot;* &quot;-&quot;??_);_(@_)">
                  <c:v>37.788000000000004</c:v>
                </c:pt>
                <c:pt idx="965" formatCode="_(&quot;$&quot;* #,##0.00_);_(&quot;$&quot;* \(#,##0.00\);_(&quot;$&quot;* &quot;-&quot;??_);_(@_)">
                  <c:v>37.551966666666665</c:v>
                </c:pt>
                <c:pt idx="966" formatCode="_(&quot;$&quot;* #,##0.00_);_(&quot;$&quot;* \(#,##0.00\);_(&quot;$&quot;* &quot;-&quot;??_);_(@_)">
                  <c:v>36.788066666666666</c:v>
                </c:pt>
                <c:pt idx="967" formatCode="_(&quot;$&quot;* #,##0.00_);_(&quot;$&quot;* \(#,##0.00\);_(&quot;$&quot;* &quot;-&quot;??_);_(@_)">
                  <c:v>35.742199999999997</c:v>
                </c:pt>
                <c:pt idx="968" formatCode="_(&quot;$&quot;* #,##0.00_);_(&quot;$&quot;* \(#,##0.00\);_(&quot;$&quot;* &quot;-&quot;??_);_(@_)">
                  <c:v>34.647166666666671</c:v>
                </c:pt>
                <c:pt idx="969" formatCode="_(&quot;$&quot;* #,##0.00_);_(&quot;$&quot;* \(#,##0.00\);_(&quot;$&quot;* &quot;-&quot;??_);_(@_)">
                  <c:v>33.939</c:v>
                </c:pt>
                <c:pt idx="970" formatCode="_(&quot;$&quot;* #,##0.00_);_(&quot;$&quot;* \(#,##0.00\);_(&quot;$&quot;* &quot;-&quot;??_);_(@_)">
                  <c:v>33.807866666666662</c:v>
                </c:pt>
                <c:pt idx="971" formatCode="_(&quot;$&quot;* #,##0.00_);_(&quot;$&quot;* \(#,##0.00\);_(&quot;$&quot;* &quot;-&quot;??_);_(@_)">
                  <c:v>33.539033333333336</c:v>
                </c:pt>
                <c:pt idx="972" formatCode="_(&quot;$&quot;* #,##0.00_);_(&quot;$&quot;* \(#,##0.00\);_(&quot;$&quot;* &quot;-&quot;??_);_(@_)">
                  <c:v>33.680033333333334</c:v>
                </c:pt>
                <c:pt idx="973" formatCode="_(&quot;$&quot;* #,##0.00_);_(&quot;$&quot;* \(#,##0.00\);_(&quot;$&quot;* &quot;-&quot;??_);_(@_)">
                  <c:v>33.971833333333336</c:v>
                </c:pt>
                <c:pt idx="974" formatCode="_(&quot;$&quot;* #,##0.00_);_(&quot;$&quot;* \(#,##0.00\);_(&quot;$&quot;* &quot;-&quot;??_);_(@_)">
                  <c:v>34.535733333333333</c:v>
                </c:pt>
                <c:pt idx="975" formatCode="_(&quot;$&quot;* #,##0.00_);_(&quot;$&quot;* \(#,##0.00\);_(&quot;$&quot;* &quot;-&quot;??_);_(@_)">
                  <c:v>34.814399999999999</c:v>
                </c:pt>
                <c:pt idx="976" formatCode="_(&quot;$&quot;* #,##0.00_);_(&quot;$&quot;* \(#,##0.00\);_(&quot;$&quot;* &quot;-&quot;??_);_(@_)">
                  <c:v>34.981600000000007</c:v>
                </c:pt>
                <c:pt idx="977" formatCode="_(&quot;$&quot;* #,##0.00_);_(&quot;$&quot;* \(#,##0.00\);_(&quot;$&quot;* &quot;-&quot;??_);_(@_)">
                  <c:v>35.106200000000001</c:v>
                </c:pt>
                <c:pt idx="978" formatCode="_(&quot;$&quot;* #,##0.00_);_(&quot;$&quot;* \(#,##0.00\);_(&quot;$&quot;* &quot;-&quot;??_);_(@_)">
                  <c:v>35.247166666666665</c:v>
                </c:pt>
                <c:pt idx="979" formatCode="_(&quot;$&quot;* #,##0.00_);_(&quot;$&quot;* \(#,##0.00\);_(&quot;$&quot;* &quot;-&quot;??_);_(@_)">
                  <c:v>35.411099999999998</c:v>
                </c:pt>
                <c:pt idx="980" formatCode="_(&quot;$&quot;* #,##0.00_);_(&quot;$&quot;* \(#,##0.00\);_(&quot;$&quot;* &quot;-&quot;??_);_(@_)">
                  <c:v>35.453699999999998</c:v>
                </c:pt>
                <c:pt idx="981" formatCode="_(&quot;$&quot;* #,##0.00_);_(&quot;$&quot;* \(#,##0.00\);_(&quot;$&quot;* &quot;-&quot;??_);_(@_)">
                  <c:v>35.630733333333332</c:v>
                </c:pt>
                <c:pt idx="982" formatCode="_(&quot;$&quot;* #,##0.00_);_(&quot;$&quot;* \(#,##0.00\);_(&quot;$&quot;* &quot;-&quot;??_);_(@_)">
                  <c:v>35.85693333333333</c:v>
                </c:pt>
                <c:pt idx="983" formatCode="_(&quot;$&quot;* #,##0.00_);_(&quot;$&quot;* \(#,##0.00\);_(&quot;$&quot;* &quot;-&quot;??_);_(@_)">
                  <c:v>36.112666666666662</c:v>
                </c:pt>
                <c:pt idx="984" formatCode="_(&quot;$&quot;* #,##0.00_);_(&quot;$&quot;* \(#,##0.00\);_(&quot;$&quot;* &quot;-&quot;??_);_(@_)">
                  <c:v>35.961866666666673</c:v>
                </c:pt>
                <c:pt idx="985" formatCode="_(&quot;$&quot;* #,##0.00_);_(&quot;$&quot;* \(#,##0.00\);_(&quot;$&quot;* &quot;-&quot;??_);_(@_)">
                  <c:v>35.856966666666665</c:v>
                </c:pt>
                <c:pt idx="986" formatCode="_(&quot;$&quot;* #,##0.00_);_(&quot;$&quot;* \(#,##0.00\);_(&quot;$&quot;* &quot;-&quot;??_);_(@_)">
                  <c:v>35.601233333333333</c:v>
                </c:pt>
                <c:pt idx="987" formatCode="_(&quot;$&quot;* #,##0.00_);_(&quot;$&quot;* \(#,##0.00\);_(&quot;$&quot;* &quot;-&quot;??_);_(@_)">
                  <c:v>35.493033333333329</c:v>
                </c:pt>
                <c:pt idx="988" formatCode="_(&quot;$&quot;* #,##0.00_);_(&quot;$&quot;* \(#,##0.00\);_(&quot;$&quot;* &quot;-&quot;??_);_(@_)">
                  <c:v>35.201233333333334</c:v>
                </c:pt>
                <c:pt idx="989" formatCode="_(&quot;$&quot;* #,##0.00_);_(&quot;$&quot;* \(#,##0.00\);_(&quot;$&quot;* &quot;-&quot;??_);_(@_)">
                  <c:v>34.827499999999993</c:v>
                </c:pt>
                <c:pt idx="990" formatCode="_(&quot;$&quot;* #,##0.00_);_(&quot;$&quot;* \(#,##0.00\);_(&quot;$&quot;* &quot;-&quot;??_);_(@_)">
                  <c:v>34.240666666666662</c:v>
                </c:pt>
                <c:pt idx="991" formatCode="_(&quot;$&quot;* #,##0.00_);_(&quot;$&quot;* \(#,##0.00\);_(&quot;$&quot;* &quot;-&quot;??_);_(@_)">
                  <c:v>33.886600000000001</c:v>
                </c:pt>
                <c:pt idx="992" formatCode="_(&quot;$&quot;* #,##0.00_);_(&quot;$&quot;* \(#,##0.00\);_(&quot;$&quot;* &quot;-&quot;??_);_(@_)">
                  <c:v>33.2014</c:v>
                </c:pt>
                <c:pt idx="993" formatCode="_(&quot;$&quot;* #,##0.00_);_(&quot;$&quot;* \(#,##0.00\);_(&quot;$&quot;* &quot;-&quot;??_);_(@_)">
                  <c:v>32.765333333333338</c:v>
                </c:pt>
                <c:pt idx="994" formatCode="_(&quot;$&quot;* #,##0.00_);_(&quot;$&quot;* \(#,##0.00\);_(&quot;$&quot;* &quot;-&quot;??_);_(@_)">
                  <c:v>33.076799999999999</c:v>
                </c:pt>
                <c:pt idx="995" formatCode="_(&quot;$&quot;* #,##0.00_);_(&quot;$&quot;* \(#,##0.00\);_(&quot;$&quot;* &quot;-&quot;??_);_(@_)">
                  <c:v>34.014433333333329</c:v>
                </c:pt>
                <c:pt idx="996" formatCode="_(&quot;$&quot;* #,##0.00_);_(&quot;$&quot;* \(#,##0.00\);_(&quot;$&quot;* &quot;-&quot;??_);_(@_)">
                  <c:v>35.319299999999998</c:v>
                </c:pt>
                <c:pt idx="997" formatCode="_(&quot;$&quot;* #,##0.00_);_(&quot;$&quot;* \(#,##0.00\);_(&quot;$&quot;* &quot;-&quot;??_);_(@_)">
                  <c:v>35.893033333333335</c:v>
                </c:pt>
                <c:pt idx="998" formatCode="_(&quot;$&quot;* #,##0.00_);_(&quot;$&quot;* \(#,##0.00\);_(&quot;$&quot;* &quot;-&quot;??_);_(@_)">
                  <c:v>36.552</c:v>
                </c:pt>
                <c:pt idx="999" formatCode="_(&quot;$&quot;* #,##0.00_);_(&quot;$&quot;* \(#,##0.00\);_(&quot;$&quot;* &quot;-&quot;??_);_(@_)">
                  <c:v>37.089666666666666</c:v>
                </c:pt>
                <c:pt idx="1000" formatCode="_(&quot;$&quot;* #,##0.00_);_(&quot;$&quot;* \(#,##0.00\);_(&quot;$&quot;* &quot;-&quot;??_);_(@_)">
                  <c:v>37.346966666666667</c:v>
                </c:pt>
                <c:pt idx="1001" formatCode="_(&quot;$&quot;* #,##0.00_);_(&quot;$&quot;* \(#,##0.00\);_(&quot;$&quot;* &quot;-&quot;??_);_(@_)">
                  <c:v>37.739566666666668</c:v>
                </c:pt>
                <c:pt idx="1002" formatCode="_(&quot;$&quot;* #,##0.00_);_(&quot;$&quot;* \(#,##0.00\);_(&quot;$&quot;* &quot;-&quot;??_);_(@_)">
                  <c:v>37.708333333333336</c:v>
                </c:pt>
                <c:pt idx="1003" formatCode="_(&quot;$&quot;* #,##0.00_);_(&quot;$&quot;* \(#,##0.00\);_(&quot;$&quot;* &quot;-&quot;??_);_(@_)">
                  <c:v>37.658966666666664</c:v>
                </c:pt>
                <c:pt idx="1004" formatCode="_(&quot;$&quot;* #,##0.00_);_(&quot;$&quot;* \(#,##0.00\);_(&quot;$&quot;* &quot;-&quot;??_);_(@_)">
                  <c:v>37.688566666666667</c:v>
                </c:pt>
                <c:pt idx="1005" formatCode="_(&quot;$&quot;* #,##0.00_);_(&quot;$&quot;* \(#,##0.00\);_(&quot;$&quot;* &quot;-&quot;??_);_(@_)">
                  <c:v>37.790533333333336</c:v>
                </c:pt>
                <c:pt idx="1006" formatCode="_(&quot;$&quot;* #,##0.00_);_(&quot;$&quot;* \(#,##0.00\);_(&quot;$&quot;* &quot;-&quot;??_);_(@_)">
                  <c:v>38.320133333333338</c:v>
                </c:pt>
                <c:pt idx="1007" formatCode="_(&quot;$&quot;* #,##0.00_);_(&quot;$&quot;* \(#,##0.00\);_(&quot;$&quot;* &quot;-&quot;??_);_(@_)">
                  <c:v>38.895766666666667</c:v>
                </c:pt>
                <c:pt idx="1008" formatCode="_(&quot;$&quot;* #,##0.00_);_(&quot;$&quot;* \(#,##0.00\);_(&quot;$&quot;* &quot;-&quot;??_);_(@_)">
                  <c:v>40.579866666666668</c:v>
                </c:pt>
                <c:pt idx="1009" formatCode="_(&quot;$&quot;* #,##0.00_);_(&quot;$&quot;* \(#,##0.00\);_(&quot;$&quot;* &quot;-&quot;??_);_(@_)">
                  <c:v>42.027133333333332</c:v>
                </c:pt>
                <c:pt idx="1010" formatCode="_(&quot;$&quot;* #,##0.00_);_(&quot;$&quot;* \(#,##0.00\);_(&quot;$&quot;* &quot;-&quot;??_);_(@_)">
                  <c:v>43.385600000000004</c:v>
                </c:pt>
                <c:pt idx="1011" formatCode="_(&quot;$&quot;* #,##0.00_);_(&quot;$&quot;* \(#,##0.00\);_(&quot;$&quot;* &quot;-&quot;??_);_(@_)">
                  <c:v>43.480999999999995</c:v>
                </c:pt>
                <c:pt idx="1012" formatCode="_(&quot;$&quot;* #,##0.00_);_(&quot;$&quot;* \(#,##0.00\);_(&quot;$&quot;* &quot;-&quot;??_);_(@_)">
                  <c:v>43.434966666666661</c:v>
                </c:pt>
                <c:pt idx="1013" formatCode="_(&quot;$&quot;* #,##0.00_);_(&quot;$&quot;* \(#,##0.00\);_(&quot;$&quot;* &quot;-&quot;??_);_(@_)">
                  <c:v>43.178400000000003</c:v>
                </c:pt>
                <c:pt idx="1014" formatCode="_(&quot;$&quot;* #,##0.00_);_(&quot;$&quot;* \(#,##0.00\);_(&quot;$&quot;* &quot;-&quot;??_);_(@_)">
                  <c:v>43.323100000000004</c:v>
                </c:pt>
                <c:pt idx="1015" formatCode="_(&quot;$&quot;* #,##0.00_);_(&quot;$&quot;* \(#,##0.00\);_(&quot;$&quot;* &quot;-&quot;??_);_(@_)">
                  <c:v>43.507299999999994</c:v>
                </c:pt>
                <c:pt idx="1016" formatCode="_(&quot;$&quot;* #,##0.00_);_(&quot;$&quot;* \(#,##0.00\);_(&quot;$&quot;* &quot;-&quot;??_);_(@_)">
                  <c:v>43.829666666666668</c:v>
                </c:pt>
                <c:pt idx="1017" formatCode="_(&quot;$&quot;* #,##0.00_);_(&quot;$&quot;* \(#,##0.00\);_(&quot;$&quot;* &quot;-&quot;??_);_(@_)">
                  <c:v>44.033633333333334</c:v>
                </c:pt>
                <c:pt idx="1018" formatCode="_(&quot;$&quot;* #,##0.00_);_(&quot;$&quot;* \(#,##0.00\);_(&quot;$&quot;* &quot;-&quot;??_);_(@_)">
                  <c:v>43.872433333333333</c:v>
                </c:pt>
                <c:pt idx="1019" formatCode="_(&quot;$&quot;* #,##0.00_);_(&quot;$&quot;* \(#,##0.00\);_(&quot;$&quot;* &quot;-&quot;??_);_(@_)">
                  <c:v>43.020499999999998</c:v>
                </c:pt>
                <c:pt idx="1020" formatCode="_(&quot;$&quot;* #,##0.00_);_(&quot;$&quot;* \(#,##0.00\);_(&quot;$&quot;* &quot;-&quot;??_);_(@_)">
                  <c:v>42.106066666666671</c:v>
                </c:pt>
                <c:pt idx="1021" formatCode="_(&quot;$&quot;* #,##0.00_);_(&quot;$&quot;* \(#,##0.00\);_(&quot;$&quot;* &quot;-&quot;??_);_(@_)">
                  <c:v>41.293633333333332</c:v>
                </c:pt>
                <c:pt idx="1022" formatCode="_(&quot;$&quot;* #,##0.00_);_(&quot;$&quot;* \(#,##0.00\);_(&quot;$&quot;* &quot;-&quot;??_);_(@_)">
                  <c:v>41.227866666666664</c:v>
                </c:pt>
                <c:pt idx="1023" formatCode="_(&quot;$&quot;* #,##0.00_);_(&quot;$&quot;* \(#,##0.00\);_(&quot;$&quot;* &quot;-&quot;??_);_(@_)">
                  <c:v>41.484433333333335</c:v>
                </c:pt>
                <c:pt idx="1024" formatCode="_(&quot;$&quot;* #,##0.00_);_(&quot;$&quot;* \(#,##0.00\);_(&quot;$&quot;* &quot;-&quot;??_);_(@_)">
                  <c:v>42.560033333333337</c:v>
                </c:pt>
                <c:pt idx="1025" formatCode="_(&quot;$&quot;* #,##0.00_);_(&quot;$&quot;* \(#,##0.00\);_(&quot;$&quot;* &quot;-&quot;??_);_(@_)">
                  <c:v>43.181699999999999</c:v>
                </c:pt>
                <c:pt idx="1026" formatCode="_(&quot;$&quot;* #,##0.00_);_(&quot;$&quot;* \(#,##0.00\);_(&quot;$&quot;* &quot;-&quot;??_);_(@_)">
                  <c:v>43.796799999999998</c:v>
                </c:pt>
                <c:pt idx="1027" formatCode="_(&quot;$&quot;* #,##0.00_);_(&quot;$&quot;* \(#,##0.00\);_(&quot;$&quot;* &quot;-&quot;??_);_(@_)">
                  <c:v>44.007299999999994</c:v>
                </c:pt>
                <c:pt idx="1028" formatCode="_(&quot;$&quot;* #,##0.00_);_(&quot;$&quot;* \(#,##0.00\);_(&quot;$&quot;* &quot;-&quot;??_);_(@_)">
                  <c:v>44.704633333333334</c:v>
                </c:pt>
                <c:pt idx="1029" formatCode="_(&quot;$&quot;* #,##0.00_);_(&quot;$&quot;* \(#,##0.00\);_(&quot;$&quot;* &quot;-&quot;??_);_(@_)">
                  <c:v>45.073033333333335</c:v>
                </c:pt>
                <c:pt idx="1030" formatCode="_(&quot;$&quot;* #,##0.00_);_(&quot;$&quot;* \(#,##0.00\);_(&quot;$&quot;* &quot;-&quot;??_);_(@_)">
                  <c:v>45.559833333333337</c:v>
                </c:pt>
                <c:pt idx="1031" formatCode="_(&quot;$&quot;* #,##0.00_);_(&quot;$&quot;* \(#,##0.00\);_(&quot;$&quot;* &quot;-&quot;??_);_(@_)">
                  <c:v>45.428233333333338</c:v>
                </c:pt>
                <c:pt idx="1032" formatCode="_(&quot;$&quot;* #,##0.00_);_(&quot;$&quot;* \(#,##0.00\);_(&quot;$&quot;* &quot;-&quot;??_);_(@_)">
                  <c:v>45.885433333333332</c:v>
                </c:pt>
                <c:pt idx="1033" formatCode="_(&quot;$&quot;* #,##0.00_);_(&quot;$&quot;* \(#,##0.00\);_(&quot;$&quot;* &quot;-&quot;??_);_(@_)">
                  <c:v>46.3262</c:v>
                </c:pt>
                <c:pt idx="1034" formatCode="_(&quot;$&quot;* #,##0.00_);_(&quot;$&quot;* \(#,##0.00\);_(&quot;$&quot;* &quot;-&quot;??_);_(@_)">
                  <c:v>47.885333333333335</c:v>
                </c:pt>
                <c:pt idx="1035" formatCode="_(&quot;$&quot;* #,##0.00_);_(&quot;$&quot;* \(#,##0.00\);_(&quot;$&quot;* &quot;-&quot;??_);_(@_)">
                  <c:v>49.095799999999997</c:v>
                </c:pt>
                <c:pt idx="1036" formatCode="_(&quot;$&quot;* #,##0.00_);_(&quot;$&quot;* \(#,##0.00\);_(&quot;$&quot;* &quot;-&quot;??_);_(@_)">
                  <c:v>49.881966666666663</c:v>
                </c:pt>
                <c:pt idx="1037" formatCode="_(&quot;$&quot;* #,##0.00_);_(&quot;$&quot;* \(#,##0.00\);_(&quot;$&quot;* &quot;-&quot;??_);_(@_)">
                  <c:v>49.799733333333336</c:v>
                </c:pt>
                <c:pt idx="1038" formatCode="_(&quot;$&quot;* #,##0.00_);_(&quot;$&quot;* \(#,##0.00\);_(&quot;$&quot;* &quot;-&quot;??_);_(@_)">
                  <c:v>48.826099999999997</c:v>
                </c:pt>
                <c:pt idx="1039" formatCode="_(&quot;$&quot;* #,##0.00_);_(&quot;$&quot;* \(#,##0.00\);_(&quot;$&quot;* &quot;-&quot;??_);_(@_)">
                  <c:v>47.727466666666665</c:v>
                </c:pt>
                <c:pt idx="1040" formatCode="_(&quot;$&quot;* #,##0.00_);_(&quot;$&quot;* \(#,##0.00\);_(&quot;$&quot;* &quot;-&quot;??_);_(@_)">
                  <c:v>46.615699999999997</c:v>
                </c:pt>
                <c:pt idx="1041" formatCode="_(&quot;$&quot;* #,##0.00_);_(&quot;$&quot;* \(#,##0.00\);_(&quot;$&quot;* &quot;-&quot;??_);_(@_)">
                  <c:v>46.31636666666666</c:v>
                </c:pt>
                <c:pt idx="1042" formatCode="_(&quot;$&quot;* #,##0.00_);_(&quot;$&quot;* \(#,##0.00\);_(&quot;$&quot;* &quot;-&quot;??_);_(@_)">
                  <c:v>46.77686666666667</c:v>
                </c:pt>
                <c:pt idx="1043" formatCode="_(&quot;$&quot;* #,##0.00_);_(&quot;$&quot;* \(#,##0.00\);_(&quot;$&quot;* &quot;-&quot;??_);_(@_)">
                  <c:v>47.164999999999999</c:v>
                </c:pt>
                <c:pt idx="1044" formatCode="_(&quot;$&quot;* #,##0.00_);_(&quot;$&quot;* \(#,##0.00\);_(&quot;$&quot;* &quot;-&quot;??_);_(@_)">
                  <c:v>47.355766666666661</c:v>
                </c:pt>
                <c:pt idx="1045" formatCode="_(&quot;$&quot;* #,##0.00_);_(&quot;$&quot;* \(#,##0.00\);_(&quot;$&quot;* &quot;-&quot;??_);_(@_)">
                  <c:v>47.089333333333336</c:v>
                </c:pt>
                <c:pt idx="1046" formatCode="_(&quot;$&quot;* #,##0.00_);_(&quot;$&quot;* \(#,##0.00\);_(&quot;$&quot;* &quot;-&quot;??_);_(@_)">
                  <c:v>46.783433333333335</c:v>
                </c:pt>
                <c:pt idx="1047" formatCode="_(&quot;$&quot;* #,##0.00_);_(&quot;$&quot;* \(#,##0.00\);_(&quot;$&quot;* &quot;-&quot;??_);_(@_)">
                  <c:v>46.648599999999995</c:v>
                </c:pt>
                <c:pt idx="1048" formatCode="_(&quot;$&quot;* #,##0.00_);_(&quot;$&quot;* \(#,##0.00\);_(&quot;$&quot;* &quot;-&quot;??_);_(@_)">
                  <c:v>46.128900000000009</c:v>
                </c:pt>
                <c:pt idx="1049" formatCode="_(&quot;$&quot;* #,##0.00_);_(&quot;$&quot;* \(#,##0.00\);_(&quot;$&quot;* &quot;-&quot;??_);_(@_)">
                  <c:v>46.003899999999994</c:v>
                </c:pt>
                <c:pt idx="1050" formatCode="_(&quot;$&quot;* #,##0.00_);_(&quot;$&quot;* \(#,##0.00\);_(&quot;$&quot;* &quot;-&quot;??_);_(@_)">
                  <c:v>46.362433333333335</c:v>
                </c:pt>
                <c:pt idx="1051" formatCode="_(&quot;$&quot;* #,##0.00_);_(&quot;$&quot;* \(#,##0.00\);_(&quot;$&quot;* &quot;-&quot;??_);_(@_)">
                  <c:v>47.072900000000004</c:v>
                </c:pt>
                <c:pt idx="1052" formatCode="_(&quot;$&quot;* #,##0.00_);_(&quot;$&quot;* \(#,##0.00\);_(&quot;$&quot;* &quot;-&quot;??_);_(@_)">
                  <c:v>47.780100000000004</c:v>
                </c:pt>
                <c:pt idx="1053" formatCode="_(&quot;$&quot;* #,##0.00_);_(&quot;$&quot;* \(#,##0.00\);_(&quot;$&quot;* &quot;-&quot;??_);_(@_)">
                  <c:v>48.089266666666667</c:v>
                </c:pt>
                <c:pt idx="1054" formatCode="_(&quot;$&quot;* #,##0.00_);_(&quot;$&quot;* \(#,##0.00\);_(&quot;$&quot;* &quot;-&quot;??_);_(@_)">
                  <c:v>48.526766666666674</c:v>
                </c:pt>
                <c:pt idx="1055" formatCode="_(&quot;$&quot;* #,##0.00_);_(&quot;$&quot;* \(#,##0.00\);_(&quot;$&quot;* &quot;-&quot;??_);_(@_)">
                  <c:v>46.803166666666662</c:v>
                </c:pt>
                <c:pt idx="1056" formatCode="_(&quot;$&quot;* #,##0.00_);_(&quot;$&quot;* \(#,##0.00\);_(&quot;$&quot;* &quot;-&quot;??_);_(@_)">
                  <c:v>45.076300000000003</c:v>
                </c:pt>
                <c:pt idx="1057" formatCode="_(&quot;$&quot;* #,##0.00_);_(&quot;$&quot;* \(#,##0.00\);_(&quot;$&quot;* &quot;-&quot;??_);_(@_)">
                  <c:v>42.895499999999998</c:v>
                </c:pt>
                <c:pt idx="1058" formatCode="_(&quot;$&quot;* #,##0.00_);_(&quot;$&quot;* \(#,##0.00\);_(&quot;$&quot;* &quot;-&quot;??_);_(@_)">
                  <c:v>42.708033333333333</c:v>
                </c:pt>
                <c:pt idx="1059" formatCode="_(&quot;$&quot;* #,##0.00_);_(&quot;$&quot;* \(#,##0.00\);_(&quot;$&quot;* &quot;-&quot;??_);_(@_)">
                  <c:v>42.550166666666662</c:v>
                </c:pt>
                <c:pt idx="1060" formatCode="_(&quot;$&quot;* #,##0.00_);_(&quot;$&quot;* \(#,##0.00\);_(&quot;$&quot;* &quot;-&quot;??_);_(@_)">
                  <c:v>42.444899999999997</c:v>
                </c:pt>
                <c:pt idx="1061" formatCode="_(&quot;$&quot;* #,##0.00_);_(&quot;$&quot;* \(#,##0.00\);_(&quot;$&quot;* &quot;-&quot;??_);_(@_)">
                  <c:v>42.342933333333328</c:v>
                </c:pt>
                <c:pt idx="1062" formatCode="_(&quot;$&quot;* #,##0.00_);_(&quot;$&quot;* \(#,##0.00\);_(&quot;$&quot;* &quot;-&quot;??_);_(@_)">
                  <c:v>42.180199999999999</c:v>
                </c:pt>
                <c:pt idx="1063" formatCode="_(&quot;$&quot;* #,##0.00_);_(&quot;$&quot;* \(#,##0.00\);_(&quot;$&quot;* &quot;-&quot;??_);_(@_)">
                  <c:v>42.280666666666669</c:v>
                </c:pt>
                <c:pt idx="1064" formatCode="_(&quot;$&quot;* #,##0.00_);_(&quot;$&quot;* \(#,##0.00\);_(&quot;$&quot;* &quot;-&quot;??_);_(@_)">
                  <c:v>42.232833333333339</c:v>
                </c:pt>
                <c:pt idx="1065" formatCode="_(&quot;$&quot;* #,##0.00_);_(&quot;$&quot;* \(#,##0.00\);_(&quot;$&quot;* &quot;-&quot;??_);_(@_)">
                  <c:v>42.420866666666662</c:v>
                </c:pt>
                <c:pt idx="1066" formatCode="_(&quot;$&quot;* #,##0.00_);_(&quot;$&quot;* \(#,##0.00\);_(&quot;$&quot;* &quot;-&quot;??_);_(@_)">
                  <c:v>42.833233333333339</c:v>
                </c:pt>
                <c:pt idx="1067" formatCode="_(&quot;$&quot;* #,##0.00_);_(&quot;$&quot;* \(#,##0.00\);_(&quot;$&quot;* &quot;-&quot;??_);_(@_)">
                  <c:v>43.05093333333334</c:v>
                </c:pt>
                <c:pt idx="1068" formatCode="_(&quot;$&quot;* #,##0.00_);_(&quot;$&quot;* \(#,##0.00\);_(&quot;$&quot;* &quot;-&quot;??_);_(@_)">
                  <c:v>43.341233333333328</c:v>
                </c:pt>
                <c:pt idx="1069" formatCode="_(&quot;$&quot;* #,##0.00_);_(&quot;$&quot;* \(#,##0.00\);_(&quot;$&quot;* &quot;-&quot;??_);_(@_)">
                  <c:v>43.347833333333334</c:v>
                </c:pt>
                <c:pt idx="1070" formatCode="_(&quot;$&quot;* #,##0.00_);_(&quot;$&quot;* \(#,##0.00\);_(&quot;$&quot;* &quot;-&quot;??_);_(@_)">
                  <c:v>43.463300000000004</c:v>
                </c:pt>
                <c:pt idx="1071" formatCode="_(&quot;$&quot;* #,##0.00_);_(&quot;$&quot;* \(#,##0.00\);_(&quot;$&quot;* &quot;-&quot;??_);_(@_)">
                  <c:v>43.572166666666668</c:v>
                </c:pt>
                <c:pt idx="1072" formatCode="_(&quot;$&quot;* #,##0.00_);_(&quot;$&quot;* \(#,##0.00\);_(&quot;$&quot;* &quot;-&quot;??_);_(@_)">
                  <c:v>43.380800000000001</c:v>
                </c:pt>
                <c:pt idx="1073" formatCode="_(&quot;$&quot;* #,##0.00_);_(&quot;$&quot;* \(#,##0.00\);_(&quot;$&quot;* &quot;-&quot;??_);_(@_)">
                  <c:v>43.205966666666676</c:v>
                </c:pt>
                <c:pt idx="1074" formatCode="_(&quot;$&quot;* #,##0.00_);_(&quot;$&quot;* \(#,##0.00\);_(&quot;$&quot;* &quot;-&quot;??_);_(@_)">
                  <c:v>42.701233333333334</c:v>
                </c:pt>
                <c:pt idx="1075" formatCode="_(&quot;$&quot;* #,##0.00_);_(&quot;$&quot;* \(#,##0.00\);_(&quot;$&quot;* &quot;-&quot;??_);_(@_)">
                  <c:v>42.542899999999996</c:v>
                </c:pt>
                <c:pt idx="1076" formatCode="_(&quot;$&quot;* #,##0.00_);_(&quot;$&quot;* \(#,##0.00\);_(&quot;$&quot;* &quot;-&quot;??_);_(@_)">
                  <c:v>42.460433333333334</c:v>
                </c:pt>
                <c:pt idx="1077" formatCode="_(&quot;$&quot;* #,##0.00_);_(&quot;$&quot;* \(#,##0.00\);_(&quot;$&quot;* &quot;-&quot;??_);_(@_)">
                  <c:v>42.130533333333332</c:v>
                </c:pt>
                <c:pt idx="1078" formatCode="_(&quot;$&quot;* #,##0.00_);_(&quot;$&quot;* \(#,##0.00\);_(&quot;$&quot;* &quot;-&quot;??_);_(@_)">
                  <c:v>42.150333333333329</c:v>
                </c:pt>
                <c:pt idx="1079" formatCode="_(&quot;$&quot;* #,##0.00_);_(&quot;$&quot;* \(#,##0.00\);_(&quot;$&quot;* &quot;-&quot;??_);_(@_)">
                  <c:v>42.509900000000009</c:v>
                </c:pt>
                <c:pt idx="1080" formatCode="_(&quot;$&quot;* #,##0.00_);_(&quot;$&quot;* \(#,##0.00\);_(&quot;$&quot;* &quot;-&quot;??_);_(@_)">
                  <c:v>43.704100000000004</c:v>
                </c:pt>
                <c:pt idx="1081" formatCode="_(&quot;$&quot;* #,##0.00_);_(&quot;$&quot;* \(#,##0.00\);_(&quot;$&quot;* &quot;-&quot;??_);_(@_)">
                  <c:v>43.74036666666666</c:v>
                </c:pt>
                <c:pt idx="1082" formatCode="_(&quot;$&quot;* #,##0.00_);_(&quot;$&quot;* \(#,##0.00\);_(&quot;$&quot;* &quot;-&quot;??_);_(@_)">
                  <c:v>43.967999999999996</c:v>
                </c:pt>
                <c:pt idx="1083" formatCode="_(&quot;$&quot;* #,##0.00_);_(&quot;$&quot;* \(#,##0.00\);_(&quot;$&quot;* &quot;-&quot;??_);_(@_)">
                  <c:v>44.146166666666666</c:v>
                </c:pt>
                <c:pt idx="1084" formatCode="_(&quot;$&quot;* #,##0.00_);_(&quot;$&quot;* \(#,##0.00\);_(&quot;$&quot;* &quot;-&quot;??_);_(@_)">
                  <c:v>44.423300000000005</c:v>
                </c:pt>
                <c:pt idx="1085" formatCode="_(&quot;$&quot;* #,##0.00_);_(&quot;$&quot;* \(#,##0.00\);_(&quot;$&quot;* &quot;-&quot;??_);_(@_)">
                  <c:v>44.538766666666675</c:v>
                </c:pt>
                <c:pt idx="1086" formatCode="_(&quot;$&quot;* #,##0.00_);_(&quot;$&quot;* \(#,##0.00\);_(&quot;$&quot;* &quot;-&quot;??_);_(@_)">
                  <c:v>44.238566666666664</c:v>
                </c:pt>
                <c:pt idx="1087" formatCode="_(&quot;$&quot;* #,##0.00_);_(&quot;$&quot;* \(#,##0.00\);_(&quot;$&quot;* &quot;-&quot;??_);_(@_)">
                  <c:v>43.984533333333339</c:v>
                </c:pt>
                <c:pt idx="1088" formatCode="_(&quot;$&quot;* #,##0.00_);_(&quot;$&quot;* \(#,##0.00\);_(&quot;$&quot;* &quot;-&quot;??_);_(@_)">
                  <c:v>43.288466666666672</c:v>
                </c:pt>
                <c:pt idx="1089" formatCode="_(&quot;$&quot;* #,##0.00_);_(&quot;$&quot;* \(#,##0.00\);_(&quot;$&quot;* &quot;-&quot;??_);_(@_)">
                  <c:v>42.430733333333336</c:v>
                </c:pt>
                <c:pt idx="1090" formatCode="_(&quot;$&quot;* #,##0.00_);_(&quot;$&quot;* \(#,##0.00\);_(&quot;$&quot;* &quot;-&quot;??_);_(@_)">
                  <c:v>42.2592</c:v>
                </c:pt>
                <c:pt idx="1091" formatCode="_(&quot;$&quot;* #,##0.00_);_(&quot;$&quot;* \(#,##0.00\);_(&quot;$&quot;* &quot;-&quot;??_);_(@_)">
                  <c:v>42.028266666666667</c:v>
                </c:pt>
                <c:pt idx="1092" formatCode="_(&quot;$&quot;* #,##0.00_);_(&quot;$&quot;* \(#,##0.00\);_(&quot;$&quot;* &quot;-&quot;??_);_(@_)">
                  <c:v>41.88313333333334</c:v>
                </c:pt>
                <c:pt idx="1093" formatCode="_(&quot;$&quot;* #,##0.00_);_(&quot;$&quot;* \(#,##0.00\);_(&quot;$&quot;* &quot;-&quot;??_);_(@_)">
                  <c:v>41.787466666666667</c:v>
                </c:pt>
                <c:pt idx="1094" formatCode="_(&quot;$&quot;* #,##0.00_);_(&quot;$&quot;* \(#,##0.00\);_(&quot;$&quot;* &quot;-&quot;??_);_(@_)">
                  <c:v>41.958999999999996</c:v>
                </c:pt>
                <c:pt idx="1095" formatCode="_(&quot;$&quot;* #,##0.00_);_(&quot;$&quot;* \(#,##0.00\);_(&quot;$&quot;* &quot;-&quot;??_);_(@_)">
                  <c:v>41.836933333333334</c:v>
                </c:pt>
                <c:pt idx="1096" formatCode="_(&quot;$&quot;* #,##0.00_);_(&quot;$&quot;* \(#,##0.00\);_(&quot;$&quot;* &quot;-&quot;??_);_(@_)">
                  <c:v>41.695066666666669</c:v>
                </c:pt>
                <c:pt idx="1097" formatCode="_(&quot;$&quot;* #,##0.00_);_(&quot;$&quot;* \(#,##0.00\);_(&quot;$&quot;* &quot;-&quot;??_);_(@_)">
                  <c:v>42.090933333333332</c:v>
                </c:pt>
                <c:pt idx="1098" formatCode="_(&quot;$&quot;* #,##0.00_);_(&quot;$&quot;* \(#,##0.00\);_(&quot;$&quot;* &quot;-&quot;??_);_(@_)">
                  <c:v>42.862866666666662</c:v>
                </c:pt>
                <c:pt idx="1099" formatCode="_(&quot;$&quot;* #,##0.00_);_(&quot;$&quot;* \(#,##0.00\);_(&quot;$&quot;* &quot;-&quot;??_);_(@_)">
                  <c:v>43.697499999999998</c:v>
                </c:pt>
                <c:pt idx="1100" formatCode="_(&quot;$&quot;* #,##0.00_);_(&quot;$&quot;* \(#,##0.00\);_(&quot;$&quot;* &quot;-&quot;??_);_(@_)">
                  <c:v>43.753600000000006</c:v>
                </c:pt>
                <c:pt idx="1101" formatCode="_(&quot;$&quot;* #,##0.00_);_(&quot;$&quot;* \(#,##0.00\);_(&quot;$&quot;* &quot;-&quot;??_);_(@_)">
                  <c:v>42.48683333333333</c:v>
                </c:pt>
                <c:pt idx="1102" formatCode="_(&quot;$&quot;* #,##0.00_);_(&quot;$&quot;* \(#,##0.00\);_(&quot;$&quot;* &quot;-&quot;??_);_(@_)">
                  <c:v>40.906666666666666</c:v>
                </c:pt>
                <c:pt idx="1103" formatCode="_(&quot;$&quot;* #,##0.00_);_(&quot;$&quot;* \(#,##0.00\);_(&quot;$&quot;* &quot;-&quot;??_);_(@_)">
                  <c:v>39.181333333333335</c:v>
                </c:pt>
                <c:pt idx="1104" formatCode="_(&quot;$&quot;* #,##0.00_);_(&quot;$&quot;* \(#,##0.00\);_(&quot;$&quot;* &quot;-&quot;??_);_(@_)">
                  <c:v>38.406066666666668</c:v>
                </c:pt>
                <c:pt idx="1105" formatCode="_(&quot;$&quot;* #,##0.00_);_(&quot;$&quot;* \(#,##0.00\);_(&quot;$&quot;* &quot;-&quot;??_);_(@_)">
                  <c:v>37.944200000000002</c:v>
                </c:pt>
                <c:pt idx="1106" formatCode="_(&quot;$&quot;* #,##0.00_);_(&quot;$&quot;* \(#,##0.00\);_(&quot;$&quot;* &quot;-&quot;??_);_(@_)">
                  <c:v>37.446066666666667</c:v>
                </c:pt>
                <c:pt idx="1107" formatCode="_(&quot;$&quot;* #,##0.00_);_(&quot;$&quot;* \(#,##0.00\);_(&quot;$&quot;* &quot;-&quot;??_);_(@_)">
                  <c:v>37.330600000000004</c:v>
                </c:pt>
                <c:pt idx="1108" formatCode="_(&quot;$&quot;* #,##0.00_);_(&quot;$&quot;* \(#,##0.00\);_(&quot;$&quot;* &quot;-&quot;??_);_(@_)">
                  <c:v>36.459699999999998</c:v>
                </c:pt>
                <c:pt idx="1109" formatCode="_(&quot;$&quot;* #,##0.00_);_(&quot;$&quot;* \(#,##0.00\);_(&quot;$&quot;* &quot;-&quot;??_);_(@_)">
                  <c:v>36.1661</c:v>
                </c:pt>
                <c:pt idx="1110" formatCode="_(&quot;$&quot;* #,##0.00_);_(&quot;$&quot;* \(#,##0.00\);_(&quot;$&quot;* &quot;-&quot;??_);_(@_)">
                  <c:v>35.714166666666664</c:v>
                </c:pt>
                <c:pt idx="1111" formatCode="_(&quot;$&quot;* #,##0.00_);_(&quot;$&quot;* \(#,##0.00\);_(&quot;$&quot;* &quot;-&quot;??_);_(@_)">
                  <c:v>35.710866666666668</c:v>
                </c:pt>
                <c:pt idx="1112" formatCode="_(&quot;$&quot;* #,##0.00_);_(&quot;$&quot;* \(#,##0.00\);_(&quot;$&quot;* &quot;-&quot;??_);_(@_)">
                  <c:v>35.291899999999998</c:v>
                </c:pt>
                <c:pt idx="1113" formatCode="_(&quot;$&quot;* #,##0.00_);_(&quot;$&quot;* \(#,##0.00\);_(&quot;$&quot;* &quot;-&quot;??_);_(@_)">
                  <c:v>34.612300000000005</c:v>
                </c:pt>
                <c:pt idx="1114" formatCode="_(&quot;$&quot;* #,##0.00_);_(&quot;$&quot;* \(#,##0.00\);_(&quot;$&quot;* &quot;-&quot;??_);_(@_)">
                  <c:v>34.193333333333335</c:v>
                </c:pt>
                <c:pt idx="1115" formatCode="_(&quot;$&quot;* #,##0.00_);_(&quot;$&quot;* \(#,##0.00\);_(&quot;$&quot;* &quot;-&quot;??_);_(@_)">
                  <c:v>33.942599999999999</c:v>
                </c:pt>
                <c:pt idx="1116" formatCode="_(&quot;$&quot;* #,##0.00_);_(&quot;$&quot;* \(#,##0.00\);_(&quot;$&quot;* &quot;-&quot;??_);_(@_)">
                  <c:v>34.041566666666661</c:v>
                </c:pt>
                <c:pt idx="1117" formatCode="_(&quot;$&quot;* #,##0.00_);_(&quot;$&quot;* \(#,##0.00\);_(&quot;$&quot;* &quot;-&quot;??_);_(@_)">
                  <c:v>34.272466666666666</c:v>
                </c:pt>
                <c:pt idx="1118" formatCode="_(&quot;$&quot;* #,##0.00_);_(&quot;$&quot;* \(#,##0.00\);_(&quot;$&quot;* &quot;-&quot;??_);_(@_)">
                  <c:v>33.480733333333333</c:v>
                </c:pt>
                <c:pt idx="1119" formatCode="_(&quot;$&quot;* #,##0.00_);_(&quot;$&quot;* \(#,##0.00\);_(&quot;$&quot;* &quot;-&quot;??_);_(@_)">
                  <c:v>32.444899999999997</c:v>
                </c:pt>
                <c:pt idx="1120" formatCode="_(&quot;$&quot;* #,##0.00_);_(&quot;$&quot;* \(#,##0.00\);_(&quot;$&quot;* &quot;-&quot;??_);_(@_)">
                  <c:v>30.914199999999997</c:v>
                </c:pt>
                <c:pt idx="1121" formatCode="_(&quot;$&quot;* #,##0.00_);_(&quot;$&quot;* \(#,##0.00\);_(&quot;$&quot;* &quot;-&quot;??_);_(@_)">
                  <c:v>30.416066666666666</c:v>
                </c:pt>
                <c:pt idx="1122" formatCode="_(&quot;$&quot;* #,##0.00_);_(&quot;$&quot;* \(#,##0.00\);_(&quot;$&quot;* &quot;-&quot;??_);_(@_)">
                  <c:v>30.135633333333335</c:v>
                </c:pt>
                <c:pt idx="1123" formatCode="_(&quot;$&quot;* #,##0.00_);_(&quot;$&quot;* \(#,##0.00\);_(&quot;$&quot;* &quot;-&quot;??_);_(@_)">
                  <c:v>30.2775</c:v>
                </c:pt>
                <c:pt idx="1124" formatCode="_(&quot;$&quot;* #,##0.00_);_(&quot;$&quot;* \(#,##0.00\);_(&quot;$&quot;* &quot;-&quot;??_);_(@_)">
                  <c:v>30.516933333333331</c:v>
                </c:pt>
                <c:pt idx="1125" formatCode="_(&quot;$&quot;* #,##0.00_);_(&quot;$&quot;* \(#,##0.00\);_(&quot;$&quot;* &quot;-&quot;??_);_(@_)">
                  <c:v>30.614133333333331</c:v>
                </c:pt>
                <c:pt idx="1126" formatCode="_(&quot;$&quot;* #,##0.00_);_(&quot;$&quot;* \(#,##0.00\);_(&quot;$&quot;* &quot;-&quot;??_);_(@_)">
                  <c:v>30.357433333333333</c:v>
                </c:pt>
                <c:pt idx="1127" formatCode="_(&quot;$&quot;* #,##0.00_);_(&quot;$&quot;* \(#,##0.00\);_(&quot;$&quot;* &quot;-&quot;??_);_(@_)">
                  <c:v>30.065933333333334</c:v>
                </c:pt>
                <c:pt idx="1128" formatCode="_(&quot;$&quot;* #,##0.00_);_(&quot;$&quot;* \(#,##0.00\);_(&quot;$&quot;* &quot;-&quot;??_);_(@_)">
                  <c:v>29.791</c:v>
                </c:pt>
                <c:pt idx="1129" formatCode="_(&quot;$&quot;* #,##0.00_);_(&quot;$&quot;* \(#,##0.00\);_(&quot;$&quot;* &quot;-&quot;??_);_(@_)">
                  <c:v>29.959933333333336</c:v>
                </c:pt>
                <c:pt idx="1130" formatCode="_(&quot;$&quot;* #,##0.00_);_(&quot;$&quot;* \(#,##0.00\);_(&quot;$&quot;* &quot;-&quot;??_);_(@_)">
                  <c:v>30.277933333333333</c:v>
                </c:pt>
                <c:pt idx="1131" formatCode="_(&quot;$&quot;* #,##0.00_);_(&quot;$&quot;* \(#,##0.00\);_(&quot;$&quot;* &quot;-&quot;??_);_(@_)">
                  <c:v>30.7483</c:v>
                </c:pt>
                <c:pt idx="1132" formatCode="_(&quot;$&quot;* #,##0.00_);_(&quot;$&quot;* \(#,##0.00\);_(&quot;$&quot;* &quot;-&quot;??_);_(@_)">
                  <c:v>31.251766666666668</c:v>
                </c:pt>
                <c:pt idx="1133" formatCode="_(&quot;$&quot;* #,##0.00_);_(&quot;$&quot;* \(#,##0.00\);_(&quot;$&quot;* &quot;-&quot;??_);_(@_)">
                  <c:v>31.510133333333332</c:v>
                </c:pt>
                <c:pt idx="1134" formatCode="_(&quot;$&quot;* #,##0.00_);_(&quot;$&quot;* \(#,##0.00\);_(&quot;$&quot;* &quot;-&quot;??_);_(@_)">
                  <c:v>31.785066666666665</c:v>
                </c:pt>
                <c:pt idx="1135" formatCode="_(&quot;$&quot;* #,##0.00_);_(&quot;$&quot;* \(#,##0.00\);_(&quot;$&quot;* &quot;-&quot;??_);_(@_)">
                  <c:v>31.689000000000004</c:v>
                </c:pt>
                <c:pt idx="1136" formatCode="_(&quot;$&quot;* #,##0.00_);_(&quot;$&quot;* \(#,##0.00\);_(&quot;$&quot;* &quot;-&quot;??_);_(@_)">
                  <c:v>31.553166666666669</c:v>
                </c:pt>
                <c:pt idx="1137" formatCode="_(&quot;$&quot;* #,##0.00_);_(&quot;$&quot;* \(#,##0.00\);_(&quot;$&quot;* &quot;-&quot;??_);_(@_)">
                  <c:v>30.884066666666666</c:v>
                </c:pt>
                <c:pt idx="1138" formatCode="_(&quot;$&quot;* #,##0.00_);_(&quot;$&quot;* \(#,##0.00\);_(&quot;$&quot;* &quot;-&quot;??_);_(@_)">
                  <c:v>30.546233333333333</c:v>
                </c:pt>
                <c:pt idx="1139" formatCode="_(&quot;$&quot;* #,##0.00_);_(&quot;$&quot;* \(#,##0.00\);_(&quot;$&quot;* &quot;-&quot;??_);_(@_)">
                  <c:v>30.426999999999996</c:v>
                </c:pt>
                <c:pt idx="1140" formatCode="_(&quot;$&quot;* #,##0.00_);_(&quot;$&quot;* \(#,##0.00\);_(&quot;$&quot;* &quot;-&quot;??_);_(@_)">
                  <c:v>30.443566666666669</c:v>
                </c:pt>
                <c:pt idx="1141" formatCode="_(&quot;$&quot;* #,##0.00_);_(&quot;$&quot;* \(#,##0.00\);_(&quot;$&quot;* &quot;-&quot;??_);_(@_)">
                  <c:v>30.268000000000001</c:v>
                </c:pt>
                <c:pt idx="1142" formatCode="_(&quot;$&quot;* #,##0.00_);_(&quot;$&quot;* \(#,##0.00\);_(&quot;$&quot;* &quot;-&quot;??_);_(@_)">
                  <c:v>30.198433333333337</c:v>
                </c:pt>
                <c:pt idx="1143" formatCode="_(&quot;$&quot;* #,##0.00_);_(&quot;$&quot;* \(#,##0.00\);_(&quot;$&quot;* &quot;-&quot;??_);_(@_)">
                  <c:v>30.251433333333335</c:v>
                </c:pt>
                <c:pt idx="1144" formatCode="_(&quot;$&quot;* #,##0.00_);_(&quot;$&quot;* \(#,##0.00\);_(&quot;$&quot;* &quot;-&quot;??_);_(@_)">
                  <c:v>30.19843333333333</c:v>
                </c:pt>
                <c:pt idx="1145" formatCode="_(&quot;$&quot;* #,##0.00_);_(&quot;$&quot;* \(#,##0.00\);_(&quot;$&quot;* &quot;-&quot;??_);_(@_)">
                  <c:v>30.175266666666669</c:v>
                </c:pt>
                <c:pt idx="1146" formatCode="_(&quot;$&quot;* #,##0.00_);_(&quot;$&quot;* \(#,##0.00\);_(&quot;$&quot;* &quot;-&quot;??_);_(@_)">
                  <c:v>30.218299999999999</c:v>
                </c:pt>
                <c:pt idx="1147" formatCode="_(&quot;$&quot;* #,##0.00_);_(&quot;$&quot;* \(#,##0.00\);_(&quot;$&quot;* &quot;-&quot;??_);_(@_)">
                  <c:v>30.453466666666667</c:v>
                </c:pt>
                <c:pt idx="1148" formatCode="_(&quot;$&quot;* #,##0.00_);_(&quot;$&quot;* \(#,##0.00\);_(&quot;$&quot;* &quot;-&quot;??_);_(@_)">
                  <c:v>30.496533333333332</c:v>
                </c:pt>
                <c:pt idx="1149" formatCode="_(&quot;$&quot;* #,##0.00_);_(&quot;$&quot;* \(#,##0.00\);_(&quot;$&quot;* &quot;-&quot;??_);_(@_)">
                  <c:v>30.662166666666664</c:v>
                </c:pt>
                <c:pt idx="1150" formatCode="_(&quot;$&quot;* #,##0.00_);_(&quot;$&quot;* \(#,##0.00\);_(&quot;$&quot;* &quot;-&quot;??_);_(@_)">
                  <c:v>30.668800000000001</c:v>
                </c:pt>
                <c:pt idx="1151" formatCode="_(&quot;$&quot;* #,##0.00_);_(&quot;$&quot;* \(#,##0.00\);_(&quot;$&quot;* &quot;-&quot;??_);_(@_)">
                  <c:v>30.519733333333335</c:v>
                </c:pt>
                <c:pt idx="1152" formatCode="_(&quot;$&quot;* #,##0.00_);_(&quot;$&quot;* \(#,##0.00\);_(&quot;$&quot;* &quot;-&quot;??_);_(@_)">
                  <c:v>30.364066666666663</c:v>
                </c:pt>
                <c:pt idx="1153" formatCode="_(&quot;$&quot;* #,##0.00_);_(&quot;$&quot;* \(#,##0.00\);_(&quot;$&quot;* &quot;-&quot;??_);_(@_)">
                  <c:v>30.436933333333332</c:v>
                </c:pt>
                <c:pt idx="1154" formatCode="_(&quot;$&quot;* #,##0.00_);_(&quot;$&quot;* \(#,##0.00\);_(&quot;$&quot;* &quot;-&quot;??_);_(@_)">
                  <c:v>30.493233333333336</c:v>
                </c:pt>
                <c:pt idx="1155" formatCode="_(&quot;$&quot;* #,##0.00_);_(&quot;$&quot;* \(#,##0.00\);_(&quot;$&quot;* &quot;-&quot;??_);_(@_)">
                  <c:v>30.549533333333333</c:v>
                </c:pt>
                <c:pt idx="1156" formatCode="_(&quot;$&quot;* #,##0.00_);_(&quot;$&quot;* \(#,##0.00\);_(&quot;$&quot;* &quot;-&quot;??_);_(@_)">
                  <c:v>30.585966666666668</c:v>
                </c:pt>
                <c:pt idx="1157" formatCode="_(&quot;$&quot;* #,##0.00_);_(&quot;$&quot;* \(#,##0.00\);_(&quot;$&quot;* &quot;-&quot;??_);_(@_)">
                  <c:v>30.566100000000002</c:v>
                </c:pt>
                <c:pt idx="1158" formatCode="_(&quot;$&quot;* #,##0.00_);_(&quot;$&quot;* \(#,##0.00\);_(&quot;$&quot;* &quot;-&quot;??_);_(@_)">
                  <c:v>30.605833333333333</c:v>
                </c:pt>
                <c:pt idx="1159" formatCode="_(&quot;$&quot;* #,##0.00_);_(&quot;$&quot;* \(#,##0.00\);_(&quot;$&quot;* &quot;-&quot;??_);_(@_)">
                  <c:v>30.423666666666666</c:v>
                </c:pt>
                <c:pt idx="1160" formatCode="_(&quot;$&quot;* #,##0.00_);_(&quot;$&quot;* \(#,##0.00\);_(&quot;$&quot;* &quot;-&quot;??_);_(@_)">
                  <c:v>30.430299999999999</c:v>
                </c:pt>
                <c:pt idx="1161" formatCode="_(&quot;$&quot;* #,##0.00_);_(&quot;$&quot;* \(#,##0.00\);_(&quot;$&quot;* &quot;-&quot;??_);_(@_)">
                  <c:v>30.506499999999999</c:v>
                </c:pt>
                <c:pt idx="1162" formatCode="_(&quot;$&quot;* #,##0.00_);_(&quot;$&quot;* \(#,##0.00\);_(&quot;$&quot;* &quot;-&quot;??_);_(@_)">
                  <c:v>30.605866666666667</c:v>
                </c:pt>
                <c:pt idx="1163" formatCode="_(&quot;$&quot;* #,##0.00_);_(&quot;$&quot;* \(#,##0.00\);_(&quot;$&quot;* &quot;-&quot;??_);_(@_)">
                  <c:v>30.764833333333332</c:v>
                </c:pt>
                <c:pt idx="1164" formatCode="_(&quot;$&quot;* #,##0.00_);_(&quot;$&quot;* \(#,##0.00\);_(&quot;$&quot;* &quot;-&quot;??_);_(@_)">
                  <c:v>30.850933333333334</c:v>
                </c:pt>
                <c:pt idx="1165" formatCode="_(&quot;$&quot;* #,##0.00_);_(&quot;$&quot;* \(#,##0.00\);_(&quot;$&quot;* &quot;-&quot;??_);_(@_)">
                  <c:v>31.241800000000001</c:v>
                </c:pt>
                <c:pt idx="1166" formatCode="_(&quot;$&quot;* #,##0.00_);_(&quot;$&quot;* \(#,##0.00\);_(&quot;$&quot;* &quot;-&quot;??_);_(@_)">
                  <c:v>32.209000000000003</c:v>
                </c:pt>
                <c:pt idx="1167" formatCode="_(&quot;$&quot;* #,##0.00_);_(&quot;$&quot;* \(#,##0.00\);_(&quot;$&quot;* &quot;-&quot;??_);_(@_)">
                  <c:v>33.321966666666668</c:v>
                </c:pt>
                <c:pt idx="1168" formatCode="_(&quot;$&quot;* #,##0.00_);_(&quot;$&quot;* \(#,##0.00\);_(&quot;$&quot;* &quot;-&quot;??_);_(@_)">
                  <c:v>34.265966666666664</c:v>
                </c:pt>
                <c:pt idx="1169" formatCode="_(&quot;$&quot;* #,##0.00_);_(&quot;$&quot;* \(#,##0.00\);_(&quot;$&quot;* &quot;-&quot;??_);_(@_)">
                  <c:v>34.103666666666669</c:v>
                </c:pt>
                <c:pt idx="1170" formatCode="_(&quot;$&quot;* #,##0.00_);_(&quot;$&quot;* \(#,##0.00\);_(&quot;$&quot;* &quot;-&quot;??_);_(@_)">
                  <c:v>34.07053333333333</c:v>
                </c:pt>
                <c:pt idx="1171" formatCode="_(&quot;$&quot;* #,##0.00_);_(&quot;$&quot;* \(#,##0.00\);_(&quot;$&quot;* &quot;-&quot;??_);_(@_)">
                  <c:v>33.934733333333334</c:v>
                </c:pt>
                <c:pt idx="1172" formatCode="_(&quot;$&quot;* #,##0.00_);_(&quot;$&quot;* \(#,##0.00\);_(&quot;$&quot;* &quot;-&quot;??_);_(@_)">
                  <c:v>34.212966666666667</c:v>
                </c:pt>
                <c:pt idx="1173" formatCode="_(&quot;$&quot;* #,##0.00_);_(&quot;$&quot;* \(#,##0.00\);_(&quot;$&quot;* &quot;-&quot;??_);_(@_)">
                  <c:v>34.20303333333333</c:v>
                </c:pt>
                <c:pt idx="1174" formatCode="_(&quot;$&quot;* #,##0.00_);_(&quot;$&quot;* \(#,##0.00\);_(&quot;$&quot;* &quot;-&quot;??_);_(@_)">
                  <c:v>34.338833333333334</c:v>
                </c:pt>
                <c:pt idx="1175" formatCode="_(&quot;$&quot;* #,##0.00_);_(&quot;$&quot;* \(#,##0.00\);_(&quot;$&quot;* &quot;-&quot;??_);_(@_)">
                  <c:v>33.888366666666663</c:v>
                </c:pt>
                <c:pt idx="1176" formatCode="_(&quot;$&quot;* #,##0.00_);_(&quot;$&quot;* \(#,##0.00\);_(&quot;$&quot;* &quot;-&quot;??_);_(@_)">
                  <c:v>33.527300000000004</c:v>
                </c:pt>
                <c:pt idx="1177" formatCode="_(&quot;$&quot;* #,##0.00_);_(&quot;$&quot;* \(#,##0.00\);_(&quot;$&quot;* &quot;-&quot;??_);_(@_)">
                  <c:v>32.891333333333336</c:v>
                </c:pt>
                <c:pt idx="1178" formatCode="_(&quot;$&quot;* #,##0.00_);_(&quot;$&quot;* \(#,##0.00\);_(&quot;$&quot;* &quot;-&quot;??_);_(@_)">
                  <c:v>32.467366666666663</c:v>
                </c:pt>
                <c:pt idx="1179" formatCode="_(&quot;$&quot;* #,##0.00_);_(&quot;$&quot;* \(#,##0.00\);_(&quot;$&quot;* &quot;-&quot;??_);_(@_)">
                  <c:v>31.715500000000002</c:v>
                </c:pt>
                <c:pt idx="1180" formatCode="_(&quot;$&quot;* #,##0.00_);_(&quot;$&quot;* \(#,##0.00\);_(&quot;$&quot;* &quot;-&quot;??_);_(@_)">
                  <c:v>31.185533333333336</c:v>
                </c:pt>
                <c:pt idx="1181" formatCode="_(&quot;$&quot;* #,##0.00_);_(&quot;$&quot;* \(#,##0.00\);_(&quot;$&quot;* &quot;-&quot;??_);_(@_)">
                  <c:v>30.897366666666667</c:v>
                </c:pt>
                <c:pt idx="1182" formatCode="_(&quot;$&quot;* #,##0.00_);_(&quot;$&quot;* \(#,##0.00\);_(&quot;$&quot;* &quot;-&quot;??_);_(@_)">
                  <c:v>30.576066666666666</c:v>
                </c:pt>
                <c:pt idx="1183" formatCode="_(&quot;$&quot;* #,##0.00_);_(&quot;$&quot;* \(#,##0.00\);_(&quot;$&quot;* &quot;-&quot;??_);_(@_)">
                  <c:v>30.373999999999999</c:v>
                </c:pt>
                <c:pt idx="1184" formatCode="_(&quot;$&quot;* #,##0.00_);_(&quot;$&quot;* \(#,##0.00\);_(&quot;$&quot;* &quot;-&quot;??_);_(@_)">
                  <c:v>29.784400000000002</c:v>
                </c:pt>
                <c:pt idx="1185" formatCode="_(&quot;$&quot;* #,##0.00_);_(&quot;$&quot;* \(#,##0.00\);_(&quot;$&quot;* &quot;-&quot;??_);_(@_)">
                  <c:v>26.919233333333334</c:v>
                </c:pt>
                <c:pt idx="1186" formatCode="_(&quot;$&quot;* #,##0.00_);_(&quot;$&quot;* \(#,##0.00\);_(&quot;$&quot;* &quot;-&quot;??_);_(@_)">
                  <c:v>23.398233333333334</c:v>
                </c:pt>
                <c:pt idx="1187" formatCode="_(&quot;$&quot;* #,##0.00_);_(&quot;$&quot;* \(#,##0.00\);_(&quot;$&quot;* &quot;-&quot;??_);_(@_)">
                  <c:v>20.344266666666666</c:v>
                </c:pt>
                <c:pt idx="1188" formatCode="_(&quot;$&quot;* #,##0.00_);_(&quot;$&quot;* \(#,##0.00\);_(&quot;$&quot;* &quot;-&quot;??_);_(@_)">
                  <c:v>19.559399999999997</c:v>
                </c:pt>
                <c:pt idx="1189" formatCode="_(&quot;$&quot;* #,##0.00_);_(&quot;$&quot;* \(#,##0.00\);_(&quot;$&quot;* &quot;-&quot;??_);_(@_)">
                  <c:v>19.728333333333328</c:v>
                </c:pt>
                <c:pt idx="1190" formatCode="_(&quot;$&quot;* #,##0.00_);_(&quot;$&quot;* \(#,##0.00\);_(&quot;$&quot;* &quot;-&quot;??_);_(@_)">
                  <c:v>19.73</c:v>
                </c:pt>
                <c:pt idx="1191" formatCode="_(&quot;$&quot;* #,##0.00_);_(&quot;$&quot;* \(#,##0.00\);_(&quot;$&quot;* &quot;-&quot;??_);_(@_)">
                  <c:v>19.853333333333335</c:v>
                </c:pt>
                <c:pt idx="1192" formatCode="_(&quot;$&quot;* #,##0.00_);_(&quot;$&quot;* \(#,##0.00\);_(&quot;$&quot;* &quot;-&quot;??_);_(@_)">
                  <c:v>19.846666666666668</c:v>
                </c:pt>
                <c:pt idx="1193" formatCode="_(&quot;$&quot;* #,##0.00_);_(&quot;$&quot;* \(#,##0.00\);_(&quot;$&quot;* &quot;-&quot;??_);_(@_)">
                  <c:v>19.916666666666668</c:v>
                </c:pt>
                <c:pt idx="1194" formatCode="_(&quot;$&quot;* #,##0.00_);_(&quot;$&quot;* \(#,##0.00\);_(&quot;$&quot;* &quot;-&quot;??_);_(@_)">
                  <c:v>20.36</c:v>
                </c:pt>
                <c:pt idx="1195" formatCode="_(&quot;$&quot;* #,##0.00_);_(&quot;$&quot;* \(#,##0.00\);_(&quot;$&quot;* &quot;-&quot;??_);_(@_)">
                  <c:v>20.493333333333336</c:v>
                </c:pt>
                <c:pt idx="1196" formatCode="_(&quot;$&quot;* #,##0.00_);_(&quot;$&quot;* \(#,##0.00\);_(&quot;$&quot;* &quot;-&quot;??_);_(@_)">
                  <c:v>21.026666666666667</c:v>
                </c:pt>
                <c:pt idx="1197" formatCode="_(&quot;$&quot;* #,##0.00_);_(&quot;$&quot;* \(#,##0.00\);_(&quot;$&quot;* &quot;-&quot;??_);_(@_)">
                  <c:v>21.126666666666665</c:v>
                </c:pt>
                <c:pt idx="1198" formatCode="_(&quot;$&quot;* #,##0.00_);_(&quot;$&quot;* \(#,##0.00\);_(&quot;$&quot;* &quot;-&quot;??_);_(@_)">
                  <c:v>21.306666666666668</c:v>
                </c:pt>
                <c:pt idx="1199" formatCode="_(&quot;$&quot;* #,##0.00_);_(&quot;$&quot;* \(#,##0.00\);_(&quot;$&quot;* &quot;-&quot;??_);_(@_)">
                  <c:v>20.833333333333332</c:v>
                </c:pt>
                <c:pt idx="1200" formatCode="_(&quot;$&quot;* #,##0.00_);_(&quot;$&quot;* \(#,##0.00\);_(&quot;$&quot;* &quot;-&quot;??_);_(@_)">
                  <c:v>20.683333333333334</c:v>
                </c:pt>
                <c:pt idx="1201" formatCode="_(&quot;$&quot;* #,##0.00_);_(&quot;$&quot;* \(#,##0.00\);_(&quot;$&quot;* &quot;-&quot;??_);_(@_)">
                  <c:v>20.256666666666664</c:v>
                </c:pt>
                <c:pt idx="1202" formatCode="_(&quot;$&quot;* #,##0.00_);_(&quot;$&quot;* \(#,##0.00\);_(&quot;$&quot;* &quot;-&quot;??_);_(@_)">
                  <c:v>20.246666666666666</c:v>
                </c:pt>
                <c:pt idx="1203" formatCode="_(&quot;$&quot;* #,##0.00_);_(&quot;$&quot;* \(#,##0.00\);_(&quot;$&quot;* &quot;-&quot;??_);_(@_)">
                  <c:v>19.936666666666667</c:v>
                </c:pt>
                <c:pt idx="1204" formatCode="_(&quot;$&quot;* #,##0.00_);_(&quot;$&quot;* \(#,##0.00\);_(&quot;$&quot;* &quot;-&quot;??_);_(@_)">
                  <c:v>19.936666666666667</c:v>
                </c:pt>
                <c:pt idx="1205" formatCode="_(&quot;$&quot;* #,##0.00_);_(&quot;$&quot;* \(#,##0.00\);_(&quot;$&quot;* &quot;-&quot;??_);_(@_)">
                  <c:v>20.59333333333333</c:v>
                </c:pt>
                <c:pt idx="1206" formatCode="_(&quot;$&quot;* #,##0.00_);_(&quot;$&quot;* \(#,##0.00\);_(&quot;$&quot;* &quot;-&quot;??_);_(@_)">
                  <c:v>20.756666666666668</c:v>
                </c:pt>
                <c:pt idx="1207" formatCode="_(&quot;$&quot;* #,##0.00_);_(&quot;$&quot;* \(#,##0.00\);_(&quot;$&quot;* &quot;-&quot;??_);_(@_)">
                  <c:v>20.523333333333333</c:v>
                </c:pt>
                <c:pt idx="1208" formatCode="_(&quot;$&quot;* #,##0.00_);_(&quot;$&quot;* \(#,##0.00\);_(&quot;$&quot;* &quot;-&quot;??_);_(@_)">
                  <c:v>19.643333333333334</c:v>
                </c:pt>
                <c:pt idx="1209" formatCode="_(&quot;$&quot;* #,##0.00_);_(&quot;$&quot;* \(#,##0.00\);_(&quot;$&quot;* &quot;-&quot;??_);_(@_)">
                  <c:v>19.239999999999998</c:v>
                </c:pt>
                <c:pt idx="1210" formatCode="_(&quot;$&quot;* #,##0.00_);_(&quot;$&quot;* \(#,##0.00\);_(&quot;$&quot;* &quot;-&quot;??_);_(@_)">
                  <c:v>19.12</c:v>
                </c:pt>
                <c:pt idx="1211" formatCode="_(&quot;$&quot;* #,##0.00_);_(&quot;$&quot;* \(#,##0.00\);_(&quot;$&quot;* &quot;-&quot;??_);_(@_)">
                  <c:v>18.98</c:v>
                </c:pt>
                <c:pt idx="1212" formatCode="_(&quot;$&quot;* #,##0.00_);_(&quot;$&quot;* \(#,##0.00\);_(&quot;$&quot;* &quot;-&quot;??_);_(@_)">
                  <c:v>19.23</c:v>
                </c:pt>
                <c:pt idx="1213" formatCode="_(&quot;$&quot;* #,##0.00_);_(&quot;$&quot;* \(#,##0.00\);_(&quot;$&quot;* &quot;-&quot;??_);_(@_)">
                  <c:v>19.326666666666668</c:v>
                </c:pt>
                <c:pt idx="1214" formatCode="_(&quot;$&quot;* #,##0.00_);_(&quot;$&quot;* \(#,##0.00\);_(&quot;$&quot;* &quot;-&quot;??_);_(@_)">
                  <c:v>19.553333333333331</c:v>
                </c:pt>
                <c:pt idx="1215" formatCode="_(&quot;$&quot;* #,##0.00_);_(&quot;$&quot;* \(#,##0.00\);_(&quot;$&quot;* &quot;-&quot;??_);_(@_)">
                  <c:v>19.976666666666663</c:v>
                </c:pt>
                <c:pt idx="1216" formatCode="_(&quot;$&quot;* #,##0.00_);_(&quot;$&quot;* \(#,##0.00\);_(&quot;$&quot;* &quot;-&quot;??_);_(@_)">
                  <c:v>20.68</c:v>
                </c:pt>
                <c:pt idx="1217" formatCode="_(&quot;$&quot;* #,##0.00_);_(&quot;$&quot;* \(#,##0.00\);_(&quot;$&quot;* &quot;-&quot;??_);_(@_)">
                  <c:v>21.049999999999997</c:v>
                </c:pt>
                <c:pt idx="1218" formatCode="_(&quot;$&quot;* #,##0.00_);_(&quot;$&quot;* \(#,##0.00\);_(&quot;$&quot;* &quot;-&quot;??_);_(@_)">
                  <c:v>21.126666666666665</c:v>
                </c:pt>
                <c:pt idx="1219" formatCode="_(&quot;$&quot;* #,##0.00_);_(&quot;$&quot;* \(#,##0.00\);_(&quot;$&quot;* &quot;-&quot;??_);_(@_)">
                  <c:v>21.25</c:v>
                </c:pt>
                <c:pt idx="1220" formatCode="_(&quot;$&quot;* #,##0.00_);_(&quot;$&quot;* \(#,##0.00\);_(&quot;$&quot;* &quot;-&quot;??_);_(@_)">
                  <c:v>21.846666666666668</c:v>
                </c:pt>
                <c:pt idx="1221" formatCode="_(&quot;$&quot;* #,##0.00_);_(&quot;$&quot;* \(#,##0.00\);_(&quot;$&quot;* &quot;-&quot;??_);_(@_)">
                  <c:v>22.403333333333332</c:v>
                </c:pt>
                <c:pt idx="1222" formatCode="_(&quot;$&quot;* #,##0.00_);_(&quot;$&quot;* \(#,##0.00\);_(&quot;$&quot;* &quot;-&quot;??_);_(@_)">
                  <c:v>22.97</c:v>
                </c:pt>
                <c:pt idx="1223" formatCode="_(&quot;$&quot;* #,##0.00_);_(&quot;$&quot;* \(#,##0.00\);_(&quot;$&quot;* &quot;-&quot;??_);_(@_)">
                  <c:v>23.423333333333332</c:v>
                </c:pt>
                <c:pt idx="1224" formatCode="_(&quot;$&quot;* #,##0.00_);_(&quot;$&quot;* \(#,##0.00\);_(&quot;$&quot;* &quot;-&quot;??_);_(@_)">
                  <c:v>23.790000000000003</c:v>
                </c:pt>
                <c:pt idx="1225" formatCode="_(&quot;$&quot;* #,##0.00_);_(&quot;$&quot;* \(#,##0.00\);_(&quot;$&quot;* &quot;-&quot;??_);_(@_)">
                  <c:v>23.763333333333332</c:v>
                </c:pt>
                <c:pt idx="1226" formatCode="_(&quot;$&quot;* #,##0.00_);_(&quot;$&quot;* \(#,##0.00\);_(&quot;$&quot;* &quot;-&quot;??_);_(@_)">
                  <c:v>23.353333333333335</c:v>
                </c:pt>
                <c:pt idx="1227" formatCode="_(&quot;$&quot;* #,##0.00_);_(&quot;$&quot;* \(#,##0.00\);_(&quot;$&quot;* &quot;-&quot;??_);_(@_)">
                  <c:v>22.846666666666668</c:v>
                </c:pt>
                <c:pt idx="1228" formatCode="_(&quot;$&quot;* #,##0.00_);_(&quot;$&quot;* \(#,##0.00\);_(&quot;$&quot;* &quot;-&quot;??_);_(@_)">
                  <c:v>22.446666666666669</c:v>
                </c:pt>
                <c:pt idx="1229" formatCode="_(&quot;$&quot;* #,##0.00_);_(&quot;$&quot;* \(#,##0.00\);_(&quot;$&quot;* &quot;-&quot;??_);_(@_)">
                  <c:v>22.413333333333338</c:v>
                </c:pt>
                <c:pt idx="1230" formatCode="_(&quot;$&quot;* #,##0.00_);_(&quot;$&quot;* \(#,##0.00\);_(&quot;$&quot;* &quot;-&quot;??_);_(@_)">
                  <c:v>22.41</c:v>
                </c:pt>
                <c:pt idx="1231" formatCode="_(&quot;$&quot;* #,##0.00_);_(&quot;$&quot;* \(#,##0.00\);_(&quot;$&quot;* &quot;-&quot;??_);_(@_)">
                  <c:v>22.763333333333332</c:v>
                </c:pt>
                <c:pt idx="1232" formatCode="_(&quot;$&quot;* #,##0.00_);_(&quot;$&quot;* \(#,##0.00\);_(&quot;$&quot;* &quot;-&quot;??_);_(@_)">
                  <c:v>23.053333333333331</c:v>
                </c:pt>
                <c:pt idx="1233" formatCode="_(&quot;$&quot;* #,##0.00_);_(&quot;$&quot;* \(#,##0.00\);_(&quot;$&quot;* &quot;-&quot;??_);_(@_)">
                  <c:v>23.333333333333332</c:v>
                </c:pt>
                <c:pt idx="1234" formatCode="_(&quot;$&quot;* #,##0.00_);_(&quot;$&quot;* \(#,##0.00\);_(&quot;$&quot;* &quot;-&quot;??_);_(@_)">
                  <c:v>23.41333333333333</c:v>
                </c:pt>
                <c:pt idx="1235" formatCode="_(&quot;$&quot;* #,##0.00_);_(&quot;$&quot;* \(#,##0.00\);_(&quot;$&quot;* &quot;-&quot;??_);_(@_)">
                  <c:v>23.406666666666666</c:v>
                </c:pt>
                <c:pt idx="1236" formatCode="_(&quot;$&quot;* #,##0.00_);_(&quot;$&quot;* \(#,##0.00\);_(&quot;$&quot;* &quot;-&quot;??_);_(@_)">
                  <c:v>23.22</c:v>
                </c:pt>
                <c:pt idx="1237" formatCode="_(&quot;$&quot;* #,##0.00_);_(&quot;$&quot;* \(#,##0.00\);_(&quot;$&quot;* &quot;-&quot;??_);_(@_)">
                  <c:v>22.803333333333331</c:v>
                </c:pt>
                <c:pt idx="1238" formatCode="_(&quot;$&quot;* #,##0.00_);_(&quot;$&quot;* \(#,##0.00\);_(&quot;$&quot;* &quot;-&quot;??_);_(@_)">
                  <c:v>22.47</c:v>
                </c:pt>
                <c:pt idx="1239" formatCode="_(&quot;$&quot;* #,##0.00_);_(&quot;$&quot;* \(#,##0.00\);_(&quot;$&quot;* &quot;-&quot;??_);_(@_)">
                  <c:v>22.506666666666664</c:v>
                </c:pt>
                <c:pt idx="1240" formatCode="_(&quot;$&quot;* #,##0.00_);_(&quot;$&quot;* \(#,##0.00\);_(&quot;$&quot;* &quot;-&quot;??_);_(@_)">
                  <c:v>22.683333333333334</c:v>
                </c:pt>
                <c:pt idx="1241" formatCode="_(&quot;$&quot;* #,##0.00_);_(&quot;$&quot;* \(#,##0.00\);_(&quot;$&quot;* &quot;-&quot;??_);_(@_)">
                  <c:v>22.669999999999998</c:v>
                </c:pt>
                <c:pt idx="1242" formatCode="_(&quot;$&quot;* #,##0.00_);_(&quot;$&quot;* \(#,##0.00\);_(&quot;$&quot;* &quot;-&quot;??_);_(@_)">
                  <c:v>22.406666666666666</c:v>
                </c:pt>
                <c:pt idx="1243" formatCode="_(&quot;$&quot;* #,##0.00_);_(&quot;$&quot;* \(#,##0.00\);_(&quot;$&quot;* &quot;-&quot;??_);_(@_)">
                  <c:v>22.24</c:v>
                </c:pt>
                <c:pt idx="1244" formatCode="_(&quot;$&quot;* #,##0.00_);_(&quot;$&quot;* \(#,##0.00\);_(&quot;$&quot;* &quot;-&quot;??_);_(@_)">
                  <c:v>22.333333333333332</c:v>
                </c:pt>
                <c:pt idx="1245" formatCode="_(&quot;$&quot;* #,##0.00_);_(&quot;$&quot;* \(#,##0.00\);_(&quot;$&quot;* &quot;-&quot;??_);_(@_)">
                  <c:v>22.646666666666665</c:v>
                </c:pt>
                <c:pt idx="1246" formatCode="_(&quot;$&quot;* #,##0.00_);_(&quot;$&quot;* \(#,##0.00\);_(&quot;$&quot;* &quot;-&quot;??_);_(@_)">
                  <c:v>22.833333333333332</c:v>
                </c:pt>
                <c:pt idx="1247" formatCode="_(&quot;$&quot;* #,##0.00_);_(&quot;$&quot;* \(#,##0.00\);_(&quot;$&quot;* &quot;-&quot;??_);_(@_)">
                  <c:v>22.706666666666667</c:v>
                </c:pt>
                <c:pt idx="1248" formatCode="_(&quot;$&quot;* #,##0.00_);_(&quot;$&quot;* \(#,##0.00\);_(&quot;$&quot;* &quot;-&quot;??_);_(@_)">
                  <c:v>22.24</c:v>
                </c:pt>
                <c:pt idx="1249" formatCode="_(&quot;$&quot;* #,##0.00_);_(&quot;$&quot;* \(#,##0.00\);_(&quot;$&quot;* &quot;-&quot;??_);_(@_)">
                  <c:v>22.34</c:v>
                </c:pt>
                <c:pt idx="1250" formatCode="_(&quot;$&quot;* #,##0.00_);_(&quot;$&quot;* \(#,##0.00\);_(&quot;$&quot;* &quot;-&quot;??_);_(@_)">
                  <c:v>22.41333333333333</c:v>
                </c:pt>
                <c:pt idx="1251" formatCode="_(&quot;$&quot;* #,##0.00_);_(&quot;$&quot;* \(#,##0.00\);_(&quot;$&quot;* &quot;-&quot;??_);_(@_)">
                  <c:v>23.013333333333332</c:v>
                </c:pt>
                <c:pt idx="1252" formatCode="_(&quot;$&quot;* #,##0.00_);_(&quot;$&quot;* \(#,##0.00\);_(&quot;$&quot;* &quot;-&quot;??_);_(@_)">
                  <c:v>23.63</c:v>
                </c:pt>
                <c:pt idx="1253" formatCode="_(&quot;$&quot;* #,##0.00_);_(&quot;$&quot;* \(#,##0.00\);_(&quot;$&quot;* &quot;-&quot;??_);_(@_)">
                  <c:v>24.866666666666671</c:v>
                </c:pt>
                <c:pt idx="1254" formatCode="_(&quot;$&quot;* #,##0.00_);_(&quot;$&quot;* \(#,##0.00\);_(&quot;$&quot;* &quot;-&quot;??_);_(@_)">
                  <c:v>25.826666666666668</c:v>
                </c:pt>
                <c:pt idx="1255" formatCode="_(&quot;$&quot;* #,##0.00_);_(&quot;$&quot;* \(#,##0.00\);_(&quot;$&quot;* &quot;-&quot;??_);_(@_)">
                  <c:v>25.826666666666668</c:v>
                </c:pt>
                <c:pt idx="1256" formatCode="_(&quot;$&quot;* #,##0.00_);_(&quot;$&quot;* \(#,##0.00\);_(&quot;$&quot;* &quot;-&quot;??_);_(@_)">
                  <c:v>25.136666666666667</c:v>
                </c:pt>
                <c:pt idx="1257" formatCode="_(&quot;$&quot;* #,##0.00_);_(&quot;$&quot;* \(#,##0.00\);_(&quot;$&quot;* &quot;-&quot;??_);_(@_)">
                  <c:v>24.709999999999997</c:v>
                </c:pt>
                <c:pt idx="1258" formatCode="_(&quot;$&quot;* #,##0.00_);_(&quot;$&quot;* \(#,##0.00\);_(&quot;$&quot;* &quot;-&quot;??_);_(@_)">
                  <c:v>24.54</c:v>
                </c:pt>
                <c:pt idx="1259" formatCode="_(&quot;$&quot;* #,##0.00_);_(&quot;$&quot;* \(#,##0.00\);_(&quot;$&quot;* &quot;-&quot;??_);_(@_)">
                  <c:v>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E-4DAB-9A7A-D2EF2EE7BC99}"/>
            </c:ext>
          </c:extLst>
        </c:ser>
        <c:ser>
          <c:idx val="3"/>
          <c:order val="3"/>
          <c:tx>
            <c:strRef>
              <c:f>'3a. Moving Average'!$N$2</c:f>
              <c:strCache>
                <c:ptCount val="1"/>
                <c:pt idx="0">
                  <c:v>6-MA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Average'!$N$3:$N$1266</c15:sqref>
                  </c15:fullRef>
                </c:ext>
              </c:extLst>
              <c:f>'3a. Moving Average'!$N$4:$N$1266</c:f>
              <c:numCache>
                <c:formatCode>General</c:formatCode>
                <c:ptCount val="1263"/>
                <c:pt idx="5" formatCode="_(&quot;$&quot;* #,##0.00_);_(&quot;$&quot;* \(#,##0.00\);_(&quot;$&quot;* &quot;-&quot;??_);_(@_)">
                  <c:v>51.233366666666676</c:v>
                </c:pt>
                <c:pt idx="6" formatCode="_(&quot;$&quot;* #,##0.00_);_(&quot;$&quot;* \(#,##0.00\);_(&quot;$&quot;* &quot;-&quot;??_);_(@_)">
                  <c:v>51.203966666666673</c:v>
                </c:pt>
                <c:pt idx="7" formatCode="_(&quot;$&quot;* #,##0.00_);_(&quot;$&quot;* \(#,##0.00\);_(&quot;$&quot;* &quot;-&quot;??_);_(@_)">
                  <c:v>51.328933333333339</c:v>
                </c:pt>
                <c:pt idx="8" formatCode="_(&quot;$&quot;* #,##0.00_);_(&quot;$&quot;* \(#,##0.00\);_(&quot;$&quot;* &quot;-&quot;??_);_(@_)">
                  <c:v>51.42448333333332</c:v>
                </c:pt>
                <c:pt idx="9" formatCode="_(&quot;$&quot;* #,##0.00_);_(&quot;$&quot;* \(#,##0.00\);_(&quot;$&quot;* &quot;-&quot;??_);_(@_)">
                  <c:v>51.448</c:v>
                </c:pt>
                <c:pt idx="10" formatCode="_(&quot;$&quot;* #,##0.00_);_(&quot;$&quot;* \(#,##0.00\);_(&quot;$&quot;* &quot;-&quot;??_);_(@_)">
                  <c:v>51.470049999999993</c:v>
                </c:pt>
                <c:pt idx="11" formatCode="_(&quot;$&quot;* #,##0.00_);_(&quot;$&quot;* \(#,##0.00\);_(&quot;$&quot;* &quot;-&quot;??_);_(@_)">
                  <c:v>51.38771666666667</c:v>
                </c:pt>
                <c:pt idx="12" formatCode="_(&quot;$&quot;* #,##0.00_);_(&quot;$&quot;* \(#,##0.00\);_(&quot;$&quot;* &quot;-&quot;??_);_(@_)">
                  <c:v>51.161316666666664</c:v>
                </c:pt>
                <c:pt idx="13" formatCode="_(&quot;$&quot;* #,##0.00_);_(&quot;$&quot;* \(#,##0.00\);_(&quot;$&quot;* &quot;-&quot;??_);_(@_)">
                  <c:v>50.751149999999996</c:v>
                </c:pt>
                <c:pt idx="14" formatCode="_(&quot;$&quot;* #,##0.00_);_(&quot;$&quot;* \(#,##0.00\);_(&quot;$&quot;* &quot;-&quot;??_);_(@_)">
                  <c:v>50.336566666666663</c:v>
                </c:pt>
                <c:pt idx="15" formatCode="_(&quot;$&quot;* #,##0.00_);_(&quot;$&quot;* \(#,##0.00\);_(&quot;$&quot;* &quot;-&quot;??_);_(@_)">
                  <c:v>50.086633333333332</c:v>
                </c:pt>
                <c:pt idx="16" formatCode="_(&quot;$&quot;* #,##0.00_);_(&quot;$&quot;* \(#,##0.00\);_(&quot;$&quot;* &quot;-&quot;??_);_(@_)">
                  <c:v>49.863166666666672</c:v>
                </c:pt>
                <c:pt idx="17" formatCode="_(&quot;$&quot;* #,##0.00_);_(&quot;$&quot;* \(#,##0.00\);_(&quot;$&quot;* &quot;-&quot;??_);_(@_)">
                  <c:v>49.705866666666672</c:v>
                </c:pt>
                <c:pt idx="18" formatCode="_(&quot;$&quot;* #,##0.00_);_(&quot;$&quot;* \(#,##0.00\);_(&quot;$&quot;* &quot;-&quot;??_);_(@_)">
                  <c:v>49.852883333333331</c:v>
                </c:pt>
                <c:pt idx="19" formatCode="_(&quot;$&quot;* #,##0.00_);_(&quot;$&quot;* \(#,##0.00\);_(&quot;$&quot;* &quot;-&quot;??_);_(@_)">
                  <c:v>50.077816666666671</c:v>
                </c:pt>
                <c:pt idx="20" formatCode="_(&quot;$&quot;* #,##0.00_);_(&quot;$&quot;* \(#,##0.00\);_(&quot;$&quot;* &quot;-&quot;??_);_(@_)">
                  <c:v>50.329216666666667</c:v>
                </c:pt>
                <c:pt idx="21" formatCode="_(&quot;$&quot;* #,##0.00_);_(&quot;$&quot;* \(#,##0.00\);_(&quot;$&quot;* &quot;-&quot;??_);_(@_)">
                  <c:v>50.46006666666667</c:v>
                </c:pt>
                <c:pt idx="22" formatCode="_(&quot;$&quot;* #,##0.00_);_(&quot;$&quot;* \(#,##0.00\);_(&quot;$&quot;* &quot;-&quot;??_);_(@_)">
                  <c:v>50.573283333333336</c:v>
                </c:pt>
                <c:pt idx="23" formatCode="_(&quot;$&quot;* #,##0.00_);_(&quot;$&quot;* \(#,##0.00\);_(&quot;$&quot;* &quot;-&quot;??_);_(@_)">
                  <c:v>50.658549999999998</c:v>
                </c:pt>
                <c:pt idx="24" formatCode="_(&quot;$&quot;* #,##0.00_);_(&quot;$&quot;* \(#,##0.00\);_(&quot;$&quot;* &quot;-&quot;??_);_(@_)">
                  <c:v>50.78938333333334</c:v>
                </c:pt>
                <c:pt idx="25" formatCode="_(&quot;$&quot;* #,##0.00_);_(&quot;$&quot;* \(#,##0.00\);_(&quot;$&quot;* &quot;-&quot;??_);_(@_)">
                  <c:v>50.995200000000004</c:v>
                </c:pt>
                <c:pt idx="26" formatCode="_(&quot;$&quot;* #,##0.00_);_(&quot;$&quot;* \(#,##0.00\);_(&quot;$&quot;* &quot;-&quot;??_);_(@_)">
                  <c:v>51.206899999999997</c:v>
                </c:pt>
                <c:pt idx="27" formatCode="_(&quot;$&quot;* #,##0.00_);_(&quot;$&quot;* \(#,##0.00\);_(&quot;$&quot;* &quot;-&quot;??_);_(@_)">
                  <c:v>51.458300000000001</c:v>
                </c:pt>
                <c:pt idx="28" formatCode="_(&quot;$&quot;* #,##0.00_);_(&quot;$&quot;* \(#,##0.00\);_(&quot;$&quot;* &quot;-&quot;??_);_(@_)">
                  <c:v>51.828766666666667</c:v>
                </c:pt>
                <c:pt idx="29" formatCode="_(&quot;$&quot;* #,##0.00_);_(&quot;$&quot;* \(#,##0.00\);_(&quot;$&quot;* &quot;-&quot;??_);_(@_)">
                  <c:v>52.256583333333339</c:v>
                </c:pt>
                <c:pt idx="30" formatCode="_(&quot;$&quot;* #,##0.00_);_(&quot;$&quot;* \(#,##0.00\);_(&quot;$&quot;* &quot;-&quot;??_);_(@_)">
                  <c:v>52.500633333333333</c:v>
                </c:pt>
                <c:pt idx="31" formatCode="_(&quot;$&quot;* #,##0.00_);_(&quot;$&quot;* \(#,##0.00\);_(&quot;$&quot;* &quot;-&quot;??_);_(@_)">
                  <c:v>52.632950000000001</c:v>
                </c:pt>
                <c:pt idx="32" formatCode="_(&quot;$&quot;* #,##0.00_);_(&quot;$&quot;* \(#,##0.00\);_(&quot;$&quot;* &quot;-&quot;??_);_(@_)">
                  <c:v>52.86965</c:v>
                </c:pt>
                <c:pt idx="33" formatCode="_(&quot;$&quot;* #,##0.00_);_(&quot;$&quot;* \(#,##0.00\);_(&quot;$&quot;* &quot;-&quot;??_);_(@_)">
                  <c:v>52.971083333333333</c:v>
                </c:pt>
                <c:pt idx="34" formatCode="_(&quot;$&quot;* #,##0.00_);_(&quot;$&quot;* \(#,##0.00\);_(&quot;$&quot;* &quot;-&quot;??_);_(@_)">
                  <c:v>52.987266666666663</c:v>
                </c:pt>
                <c:pt idx="35" formatCode="_(&quot;$&quot;* #,##0.00_);_(&quot;$&quot;* \(#,##0.00\);_(&quot;$&quot;* &quot;-&quot;??_);_(@_)">
                  <c:v>52.818199999999997</c:v>
                </c:pt>
                <c:pt idx="36" formatCode="_(&quot;$&quot;* #,##0.00_);_(&quot;$&quot;* \(#,##0.00\);_(&quot;$&quot;* &quot;-&quot;??_);_(@_)">
                  <c:v>52.722649999999994</c:v>
                </c:pt>
                <c:pt idx="37" formatCode="_(&quot;$&quot;* #,##0.00_);_(&quot;$&quot;* \(#,##0.00\);_(&quot;$&quot;* &quot;-&quot;??_);_(@_)">
                  <c:v>52.641783333333329</c:v>
                </c:pt>
                <c:pt idx="38" formatCode="_(&quot;$&quot;* #,##0.00_);_(&quot;$&quot;* \(#,##0.00\);_(&quot;$&quot;* &quot;-&quot;??_);_(@_)">
                  <c:v>52.362449999999995</c:v>
                </c:pt>
                <c:pt idx="39" formatCode="_(&quot;$&quot;* #,##0.00_);_(&quot;$&quot;* \(#,##0.00\);_(&quot;$&quot;* &quot;-&quot;??_);_(@_)">
                  <c:v>52.28748333333332</c:v>
                </c:pt>
                <c:pt idx="40" formatCode="_(&quot;$&quot;* #,##0.00_);_(&quot;$&quot;* \(#,##0.00\);_(&quot;$&quot;* &quot;-&quot;??_);_(@_)">
                  <c:v>52.213966666666671</c:v>
                </c:pt>
                <c:pt idx="41" formatCode="_(&quot;$&quot;* #,##0.00_);_(&quot;$&quot;* \(#,##0.00\);_(&quot;$&quot;* &quot;-&quot;??_);_(@_)">
                  <c:v>52.21543333333333</c:v>
                </c:pt>
                <c:pt idx="42" formatCode="_(&quot;$&quot;* #,##0.00_);_(&quot;$&quot;* \(#,##0.00\);_(&quot;$&quot;* &quot;-&quot;??_);_(@_)">
                  <c:v>52.316866666666662</c:v>
                </c:pt>
                <c:pt idx="43" formatCode="_(&quot;$&quot;* #,##0.00_);_(&quot;$&quot;* \(#,##0.00\);_(&quot;$&quot;* &quot;-&quot;??_);_(@_)">
                  <c:v>52.36098333333333</c:v>
                </c:pt>
                <c:pt idx="44" formatCode="_(&quot;$&quot;* #,##0.00_);_(&quot;$&quot;* \(#,##0.00\);_(&quot;$&quot;* &quot;-&quot;??_);_(@_)">
                  <c:v>52.597683333333329</c:v>
                </c:pt>
                <c:pt idx="45" formatCode="_(&quot;$&quot;* #,##0.00_);_(&quot;$&quot;* \(#,##0.00\);_(&quot;$&quot;* &quot;-&quot;??_);_(@_)">
                  <c:v>53.0593</c:v>
                </c:pt>
                <c:pt idx="46" formatCode="_(&quot;$&quot;* #,##0.00_);_(&quot;$&quot;* \(#,##0.00\);_(&quot;$&quot;* &quot;-&quot;??_);_(@_)">
                  <c:v>53.6312</c:v>
                </c:pt>
                <c:pt idx="47" formatCode="_(&quot;$&quot;* #,##0.00_);_(&quot;$&quot;* \(#,##0.00\);_(&quot;$&quot;* &quot;-&quot;??_);_(@_)">
                  <c:v>55.032249999999998</c:v>
                </c:pt>
                <c:pt idx="48" formatCode="_(&quot;$&quot;* #,##0.00_);_(&quot;$&quot;* \(#,##0.00\);_(&quot;$&quot;* &quot;-&quot;??_);_(@_)">
                  <c:v>55.918749999999989</c:v>
                </c:pt>
                <c:pt idx="49" formatCode="_(&quot;$&quot;* #,##0.00_);_(&quot;$&quot;* \(#,##0.00\);_(&quot;$&quot;* &quot;-&quot;??_);_(@_)">
                  <c:v>57.052233333333334</c:v>
                </c:pt>
                <c:pt idx="50" formatCode="_(&quot;$&quot;* #,##0.00_);_(&quot;$&quot;* \(#,##0.00\);_(&quot;$&quot;* &quot;-&quot;??_);_(@_)">
                  <c:v>57.901983333333334</c:v>
                </c:pt>
                <c:pt idx="51" formatCode="_(&quot;$&quot;* #,##0.00_);_(&quot;$&quot;* \(#,##0.00\);_(&quot;$&quot;* &quot;-&quot;??_);_(@_)">
                  <c:v>58.451816666666673</c:v>
                </c:pt>
                <c:pt idx="52" formatCode="_(&quot;$&quot;* #,##0.00_);_(&quot;$&quot;* \(#,##0.00\);_(&quot;$&quot;* &quot;-&quot;??_);_(@_)">
                  <c:v>58.541483333333339</c:v>
                </c:pt>
                <c:pt idx="53" formatCode="_(&quot;$&quot;* #,##0.00_);_(&quot;$&quot;* \(#,##0.00\);_(&quot;$&quot;* &quot;-&quot;??_);_(@_)">
                  <c:v>57.946083333333341</c:v>
                </c:pt>
                <c:pt idx="54" formatCode="_(&quot;$&quot;* #,##0.00_);_(&quot;$&quot;* \(#,##0.00\);_(&quot;$&quot;* &quot;-&quot;??_);_(@_)">
                  <c:v>57.91226666666666</c:v>
                </c:pt>
                <c:pt idx="55" formatCode="_(&quot;$&quot;* #,##0.00_);_(&quot;$&quot;* \(#,##0.00\);_(&quot;$&quot;* &quot;-&quot;??_);_(@_)">
                  <c:v>57.916683333333332</c:v>
                </c:pt>
                <c:pt idx="56" formatCode="_(&quot;$&quot;* #,##0.00_);_(&quot;$&quot;* \(#,##0.00\);_(&quot;$&quot;* &quot;-&quot;??_);_(@_)">
                  <c:v>58.076983333333338</c:v>
                </c:pt>
                <c:pt idx="57" formatCode="_(&quot;$&quot;* #,##0.00_);_(&quot;$&quot;* \(#,##0.00\);_(&quot;$&quot;* &quot;-&quot;??_);_(@_)">
                  <c:v>58.058633333333326</c:v>
                </c:pt>
                <c:pt idx="58" formatCode="_(&quot;$&quot;* #,##0.00_);_(&quot;$&quot;* \(#,##0.00\);_(&quot;$&quot;* &quot;-&quot;??_);_(@_)">
                  <c:v>58.468366666666668</c:v>
                </c:pt>
                <c:pt idx="59" formatCode="_(&quot;$&quot;* #,##0.00_);_(&quot;$&quot;* \(#,##0.00\);_(&quot;$&quot;* &quot;-&quot;??_);_(@_)">
                  <c:v>58.956733333333325</c:v>
                </c:pt>
                <c:pt idx="60" formatCode="_(&quot;$&quot;* #,##0.00_);_(&quot;$&quot;* \(#,##0.00\);_(&quot;$&quot;* &quot;-&quot;??_);_(@_)">
                  <c:v>59.299616666666658</c:v>
                </c:pt>
                <c:pt idx="61" formatCode="_(&quot;$&quot;* #,##0.00_);_(&quot;$&quot;* \(#,##0.00\);_(&quot;$&quot;* &quot;-&quot;??_);_(@_)">
                  <c:v>59.363133333333337</c:v>
                </c:pt>
                <c:pt idx="62" formatCode="_(&quot;$&quot;* #,##0.00_);_(&quot;$&quot;* \(#,##0.00\);_(&quot;$&quot;* &quot;-&quot;??_);_(@_)">
                  <c:v>59.389716666666665</c:v>
                </c:pt>
                <c:pt idx="63" formatCode="_(&quot;$&quot;* #,##0.00_);_(&quot;$&quot;* \(#,##0.00\);_(&quot;$&quot;* &quot;-&quot;??_);_(@_)">
                  <c:v>59.40744999999999</c:v>
                </c:pt>
                <c:pt idx="64" formatCode="_(&quot;$&quot;* #,##0.00_);_(&quot;$&quot;* \(#,##0.00\);_(&quot;$&quot;* &quot;-&quot;??_);_(@_)">
                  <c:v>59.513816666666663</c:v>
                </c:pt>
                <c:pt idx="65" formatCode="_(&quot;$&quot;* #,##0.00_);_(&quot;$&quot;* \(#,##0.00\);_(&quot;$&quot;* &quot;-&quot;??_);_(@_)">
                  <c:v>59.224249999999991</c:v>
                </c:pt>
                <c:pt idx="66" formatCode="_(&quot;$&quot;* #,##0.00_);_(&quot;$&quot;* \(#,##0.00\);_(&quot;$&quot;* &quot;-&quot;??_);_(@_)">
                  <c:v>58.763299999999994</c:v>
                </c:pt>
                <c:pt idx="67" formatCode="_(&quot;$&quot;* #,##0.00_);_(&quot;$&quot;* \(#,##0.00\);_(&quot;$&quot;* &quot;-&quot;??_);_(@_)">
                  <c:v>57.924149999999997</c:v>
                </c:pt>
                <c:pt idx="68" formatCode="_(&quot;$&quot;* #,##0.00_);_(&quot;$&quot;* \(#,##0.00\);_(&quot;$&quot;* &quot;-&quot;??_);_(@_)">
                  <c:v>56.810200000000002</c:v>
                </c:pt>
                <c:pt idx="69" formatCode="_(&quot;$&quot;* #,##0.00_);_(&quot;$&quot;* \(#,##0.00\);_(&quot;$&quot;* &quot;-&quot;??_);_(@_)">
                  <c:v>55.851366666666671</c:v>
                </c:pt>
                <c:pt idx="70" formatCode="_(&quot;$&quot;* #,##0.00_);_(&quot;$&quot;* \(#,##0.00\);_(&quot;$&quot;* &quot;-&quot;??_);_(@_)">
                  <c:v>54.184866666666665</c:v>
                </c:pt>
                <c:pt idx="71" formatCode="_(&quot;$&quot;* #,##0.00_);_(&quot;$&quot;* \(#,##0.00\);_(&quot;$&quot;* &quot;-&quot;??_);_(@_)">
                  <c:v>52.717816666666664</c:v>
                </c:pt>
                <c:pt idx="72" formatCode="_(&quot;$&quot;* #,##0.00_);_(&quot;$&quot;* \(#,##0.00\);_(&quot;$&quot;* &quot;-&quot;??_);_(@_)">
                  <c:v>51.807733333333339</c:v>
                </c:pt>
                <c:pt idx="73" formatCode="_(&quot;$&quot;* #,##0.00_);_(&quot;$&quot;* \(#,##0.00\);_(&quot;$&quot;* &quot;-&quot;??_);_(@_)">
                  <c:v>50.952316666666661</c:v>
                </c:pt>
                <c:pt idx="74" formatCode="_(&quot;$&quot;* #,##0.00_);_(&quot;$&quot;* \(#,##0.00\);_(&quot;$&quot;* &quot;-&quot;??_);_(@_)">
                  <c:v>50.797200000000004</c:v>
                </c:pt>
                <c:pt idx="75" formatCode="_(&quot;$&quot;* #,##0.00_);_(&quot;$&quot;* \(#,##0.00\);_(&quot;$&quot;* &quot;-&quot;??_);_(@_)">
                  <c:v>50.399783333333325</c:v>
                </c:pt>
                <c:pt idx="76" formatCode="_(&quot;$&quot;* #,##0.00_);_(&quot;$&quot;* \(#,##0.00\);_(&quot;$&quot;* &quot;-&quot;??_);_(@_)">
                  <c:v>50.390916666666669</c:v>
                </c:pt>
                <c:pt idx="77" formatCode="_(&quot;$&quot;* #,##0.00_);_(&quot;$&quot;* \(#,##0.00\);_(&quot;$&quot;* &quot;-&quot;??_);_(@_)">
                  <c:v>49.700983333333333</c:v>
                </c:pt>
                <c:pt idx="78" formatCode="_(&quot;$&quot;* #,##0.00_);_(&quot;$&quot;* \(#,##0.00\);_(&quot;$&quot;* &quot;-&quot;??_);_(@_)">
                  <c:v>49.080483333333326</c:v>
                </c:pt>
                <c:pt idx="79" formatCode="_(&quot;$&quot;* #,##0.00_);_(&quot;$&quot;* \(#,##0.00\);_(&quot;$&quot;* &quot;-&quot;??_);_(@_)">
                  <c:v>48.443733333333334</c:v>
                </c:pt>
                <c:pt idx="80" formatCode="_(&quot;$&quot;* #,##0.00_);_(&quot;$&quot;* \(#,##0.00\);_(&quot;$&quot;* &quot;-&quot;??_);_(@_)">
                  <c:v>46.502433333333329</c:v>
                </c:pt>
                <c:pt idx="81" formatCode="_(&quot;$&quot;* #,##0.00_);_(&quot;$&quot;* \(#,##0.00\);_(&quot;$&quot;* &quot;-&quot;??_);_(@_)">
                  <c:v>46.12865</c:v>
                </c:pt>
                <c:pt idx="82" formatCode="_(&quot;$&quot;* #,##0.00_);_(&quot;$&quot;* \(#,##0.00\);_(&quot;$&quot;* &quot;-&quot;??_);_(@_)">
                  <c:v>44.479883333333333</c:v>
                </c:pt>
                <c:pt idx="83" formatCode="_(&quot;$&quot;* #,##0.00_);_(&quot;$&quot;* \(#,##0.00\);_(&quot;$&quot;* &quot;-&quot;??_);_(@_)">
                  <c:v>44.36611666666667</c:v>
                </c:pt>
                <c:pt idx="84" formatCode="_(&quot;$&quot;* #,##0.00_);_(&quot;$&quot;* \(#,##0.00\);_(&quot;$&quot;* &quot;-&quot;??_);_(@_)">
                  <c:v>43.425016666666664</c:v>
                </c:pt>
                <c:pt idx="85" formatCode="_(&quot;$&quot;* #,##0.00_);_(&quot;$&quot;* \(#,##0.00\);_(&quot;$&quot;* &quot;-&quot;??_);_(@_)">
                  <c:v>42.579950000000004</c:v>
                </c:pt>
                <c:pt idx="86" formatCode="_(&quot;$&quot;* #,##0.00_);_(&quot;$&quot;* \(#,##0.00\);_(&quot;$&quot;* &quot;-&quot;??_);_(@_)">
                  <c:v>42.622800000000005</c:v>
                </c:pt>
                <c:pt idx="87" formatCode="_(&quot;$&quot;* #,##0.00_);_(&quot;$&quot;* \(#,##0.00\);_(&quot;$&quot;* &quot;-&quot;??_);_(@_)">
                  <c:v>41.906266666666674</c:v>
                </c:pt>
                <c:pt idx="88" formatCode="_(&quot;$&quot;* #,##0.00_);_(&quot;$&quot;* \(#,##0.00\);_(&quot;$&quot;* &quot;-&quot;??_);_(@_)">
                  <c:v>43.057150000000007</c:v>
                </c:pt>
                <c:pt idx="89" formatCode="_(&quot;$&quot;* #,##0.00_);_(&quot;$&quot;* \(#,##0.00\);_(&quot;$&quot;* &quot;-&quot;??_);_(@_)">
                  <c:v>43.23148333333333</c:v>
                </c:pt>
                <c:pt idx="90" formatCode="_(&quot;$&quot;* #,##0.00_);_(&quot;$&quot;* \(#,##0.00\);_(&quot;$&quot;* &quot;-&quot;??_);_(@_)">
                  <c:v>44.403066666666668</c:v>
                </c:pt>
                <c:pt idx="91" formatCode="_(&quot;$&quot;* #,##0.00_);_(&quot;$&quot;* \(#,##0.00\);_(&quot;$&quot;* &quot;-&quot;??_);_(@_)">
                  <c:v>45.353016666666669</c:v>
                </c:pt>
                <c:pt idx="92" formatCode="_(&quot;$&quot;* #,##0.00_);_(&quot;$&quot;* \(#,##0.00\);_(&quot;$&quot;* &quot;-&quot;??_);_(@_)">
                  <c:v>46.780166666666673</c:v>
                </c:pt>
                <c:pt idx="93" formatCode="_(&quot;$&quot;* #,##0.00_);_(&quot;$&quot;* \(#,##0.00\);_(&quot;$&quot;* &quot;-&quot;??_);_(@_)">
                  <c:v>47.450899999999997</c:v>
                </c:pt>
                <c:pt idx="94" formatCode="_(&quot;$&quot;* #,##0.00_);_(&quot;$&quot;* \(#,##0.00\);_(&quot;$&quot;* &quot;-&quot;??_);_(@_)">
                  <c:v>47.374083333333324</c:v>
                </c:pt>
                <c:pt idx="95" formatCode="_(&quot;$&quot;* #,##0.00_);_(&quot;$&quot;* \(#,##0.00\);_(&quot;$&quot;* &quot;-&quot;??_);_(@_)">
                  <c:v>47.830600000000004</c:v>
                </c:pt>
                <c:pt idx="96" formatCode="_(&quot;$&quot;* #,##0.00_);_(&quot;$&quot;* \(#,##0.00\);_(&quot;$&quot;* &quot;-&quot;??_);_(@_)">
                  <c:v>47.622283333333336</c:v>
                </c:pt>
                <c:pt idx="97" formatCode="_(&quot;$&quot;* #,##0.00_);_(&quot;$&quot;* \(#,##0.00\);_(&quot;$&quot;* &quot;-&quot;??_);_(@_)">
                  <c:v>48.517583333333334</c:v>
                </c:pt>
                <c:pt idx="98" formatCode="_(&quot;$&quot;* #,##0.00_);_(&quot;$&quot;* \(#,##0.00\);_(&quot;$&quot;* &quot;-&quot;??_);_(@_)">
                  <c:v>48.947516666666665</c:v>
                </c:pt>
                <c:pt idx="99" formatCode="_(&quot;$&quot;* #,##0.00_);_(&quot;$&quot;* \(#,##0.00\);_(&quot;$&quot;* &quot;-&quot;??_);_(@_)">
                  <c:v>49.665533333333336</c:v>
                </c:pt>
                <c:pt idx="100" formatCode="_(&quot;$&quot;* #,##0.00_);_(&quot;$&quot;* \(#,##0.00\);_(&quot;$&quot;* &quot;-&quot;??_);_(@_)">
                  <c:v>50.442633333333326</c:v>
                </c:pt>
                <c:pt idx="101" formatCode="_(&quot;$&quot;* #,##0.00_);_(&quot;$&quot;* \(#,##0.00\);_(&quot;$&quot;* &quot;-&quot;??_);_(@_)">
                  <c:v>51.085299999999997</c:v>
                </c:pt>
                <c:pt idx="102" formatCode="_(&quot;$&quot;* #,##0.00_);_(&quot;$&quot;* \(#,##0.00\);_(&quot;$&quot;* &quot;-&quot;??_);_(@_)">
                  <c:v>52.050033333333339</c:v>
                </c:pt>
                <c:pt idx="103" formatCode="_(&quot;$&quot;* #,##0.00_);_(&quot;$&quot;* \(#,##0.00\);_(&quot;$&quot;* &quot;-&quot;??_);_(@_)">
                  <c:v>52.115050000000004</c:v>
                </c:pt>
                <c:pt idx="104" formatCode="_(&quot;$&quot;* #,##0.00_);_(&quot;$&quot;* \(#,##0.00\);_(&quot;$&quot;* &quot;-&quot;??_);_(@_)">
                  <c:v>52.468133333333327</c:v>
                </c:pt>
                <c:pt idx="105" formatCode="_(&quot;$&quot;* #,##0.00_);_(&quot;$&quot;* \(#,##0.00\);_(&quot;$&quot;* &quot;-&quot;??_);_(@_)">
                  <c:v>52.672016666666657</c:v>
                </c:pt>
                <c:pt idx="106" formatCode="_(&quot;$&quot;* #,##0.00_);_(&quot;$&quot;* \(#,##0.00\);_(&quot;$&quot;* &quot;-&quot;??_);_(@_)">
                  <c:v>52.973416666666672</c:v>
                </c:pt>
                <c:pt idx="107" formatCode="_(&quot;$&quot;* #,##0.00_);_(&quot;$&quot;* \(#,##0.00\);_(&quot;$&quot;* &quot;-&quot;??_);_(@_)">
                  <c:v>52.627700000000004</c:v>
                </c:pt>
                <c:pt idx="108" formatCode="_(&quot;$&quot;* #,##0.00_);_(&quot;$&quot;* \(#,##0.00\);_(&quot;$&quot;* &quot;-&quot;??_);_(@_)">
                  <c:v>52.544966666666674</c:v>
                </c:pt>
                <c:pt idx="109" formatCode="_(&quot;$&quot;* #,##0.00_);_(&quot;$&quot;* \(#,##0.00\);_(&quot;$&quot;* &quot;-&quot;??_);_(@_)">
                  <c:v>52.570083333333322</c:v>
                </c:pt>
                <c:pt idx="110" formatCode="_(&quot;$&quot;* #,##0.00_);_(&quot;$&quot;* \(#,##0.00\);_(&quot;$&quot;* &quot;-&quot;??_);_(@_)">
                  <c:v>52.344049999999989</c:v>
                </c:pt>
                <c:pt idx="111" formatCode="_(&quot;$&quot;* #,##0.00_);_(&quot;$&quot;* \(#,##0.00\);_(&quot;$&quot;* &quot;-&quot;??_);_(@_)">
                  <c:v>52.212549999999993</c:v>
                </c:pt>
                <c:pt idx="112" formatCode="_(&quot;$&quot;* #,##0.00_);_(&quot;$&quot;* \(#,##0.00\);_(&quot;$&quot;* &quot;-&quot;??_);_(@_)">
                  <c:v>52.149016666666675</c:v>
                </c:pt>
                <c:pt idx="113" formatCode="_(&quot;$&quot;* #,##0.00_);_(&quot;$&quot;* \(#,##0.00\);_(&quot;$&quot;* &quot;-&quot;??_);_(@_)">
                  <c:v>52.952716666666667</c:v>
                </c:pt>
                <c:pt idx="114" formatCode="_(&quot;$&quot;* #,##0.00_);_(&quot;$&quot;* \(#,##0.00\);_(&quot;$&quot;* &quot;-&quot;??_);_(@_)">
                  <c:v>52.934983333333342</c:v>
                </c:pt>
                <c:pt idx="115" formatCode="_(&quot;$&quot;* #,##0.00_);_(&quot;$&quot;* \(#,##0.00\);_(&quot;$&quot;* &quot;-&quot;??_);_(@_)">
                  <c:v>52.703033333333337</c:v>
                </c:pt>
                <c:pt idx="116" formatCode="_(&quot;$&quot;* #,##0.00_);_(&quot;$&quot;* \(#,##0.00\);_(&quot;$&quot;* &quot;-&quot;??_);_(@_)">
                  <c:v>52.5154</c:v>
                </c:pt>
                <c:pt idx="117" formatCode="_(&quot;$&quot;* #,##0.00_);_(&quot;$&quot;* \(#,##0.00\);_(&quot;$&quot;* &quot;-&quot;??_);_(@_)">
                  <c:v>52.409033333333333</c:v>
                </c:pt>
                <c:pt idx="118" formatCode="_(&quot;$&quot;* #,##0.00_);_(&quot;$&quot;* \(#,##0.00\);_(&quot;$&quot;* &quot;-&quot;??_);_(@_)">
                  <c:v>52.521950000000004</c:v>
                </c:pt>
                <c:pt idx="119" formatCode="_(&quot;$&quot;* #,##0.00_);_(&quot;$&quot;* \(#,##0.00\);_(&quot;$&quot;* &quot;-&quot;??_);_(@_)">
                  <c:v>52.182783333333333</c:v>
                </c:pt>
                <c:pt idx="120" formatCode="_(&quot;$&quot;* #,##0.00_);_(&quot;$&quot;* \(#,##0.00\);_(&quot;$&quot;* &quot;-&quot;??_);_(@_)">
                  <c:v>52.186783333333331</c:v>
                </c:pt>
                <c:pt idx="121" formatCode="_(&quot;$&quot;* #,##0.00_);_(&quot;$&quot;* \(#,##0.00\);_(&quot;$&quot;* &quot;-&quot;??_);_(@_)">
                  <c:v>52.629950000000008</c:v>
                </c:pt>
                <c:pt idx="122" formatCode="_(&quot;$&quot;* #,##0.00_);_(&quot;$&quot;* \(#,##0.00\);_(&quot;$&quot;* &quot;-&quot;??_);_(@_)">
                  <c:v>52.737783333333333</c:v>
                </c:pt>
                <c:pt idx="123" formatCode="_(&quot;$&quot;* #,##0.00_);_(&quot;$&quot;* \(#,##0.00\);_(&quot;$&quot;* &quot;-&quot;??_);_(@_)">
                  <c:v>52.636749999999999</c:v>
                </c:pt>
                <c:pt idx="124" formatCode="_(&quot;$&quot;* #,##0.00_);_(&quot;$&quot;* \(#,##0.00\);_(&quot;$&quot;* &quot;-&quot;??_);_(@_)">
                  <c:v>52.621899999999989</c:v>
                </c:pt>
                <c:pt idx="125" formatCode="_(&quot;$&quot;* #,##0.00_);_(&quot;$&quot;* \(#,##0.00\);_(&quot;$&quot;* &quot;-&quot;??_);_(@_)">
                  <c:v>52.489666666666665</c:v>
                </c:pt>
                <c:pt idx="126" formatCode="_(&quot;$&quot;* #,##0.00_);_(&quot;$&quot;* \(#,##0.00\);_(&quot;$&quot;* &quot;-&quot;??_);_(@_)">
                  <c:v>52.526816666666669</c:v>
                </c:pt>
                <c:pt idx="127" formatCode="_(&quot;$&quot;* #,##0.00_);_(&quot;$&quot;* \(#,##0.00\);_(&quot;$&quot;* &quot;-&quot;??_);_(@_)">
                  <c:v>52.550583333333329</c:v>
                </c:pt>
                <c:pt idx="128" formatCode="_(&quot;$&quot;* #,##0.00_);_(&quot;$&quot;* \(#,##0.00\);_(&quot;$&quot;* &quot;-&quot;??_);_(@_)">
                  <c:v>53.250366666666672</c:v>
                </c:pt>
                <c:pt idx="129" formatCode="_(&quot;$&quot;* #,##0.00_);_(&quot;$&quot;* \(#,##0.00\);_(&quot;$&quot;* &quot;-&quot;??_);_(@_)">
                  <c:v>53.880316666666666</c:v>
                </c:pt>
                <c:pt idx="130" formatCode="_(&quot;$&quot;* #,##0.00_);_(&quot;$&quot;* \(#,##0.00\);_(&quot;$&quot;* &quot;-&quot;??_);_(@_)">
                  <c:v>54.352766666666668</c:v>
                </c:pt>
                <c:pt idx="131" formatCode="_(&quot;$&quot;* #,##0.00_);_(&quot;$&quot;* \(#,##0.00\);_(&quot;$&quot;* &quot;-&quot;??_);_(@_)">
                  <c:v>54.955983333333336</c:v>
                </c:pt>
                <c:pt idx="132" formatCode="_(&quot;$&quot;* #,##0.00_);_(&quot;$&quot;* \(#,##0.00\);_(&quot;$&quot;* &quot;-&quot;??_);_(@_)">
                  <c:v>55.496783333333333</c:v>
                </c:pt>
                <c:pt idx="133" formatCode="_(&quot;$&quot;* #,##0.00_);_(&quot;$&quot;* \(#,##0.00\);_(&quot;$&quot;* &quot;-&quot;??_);_(@_)">
                  <c:v>55.706266666666664</c:v>
                </c:pt>
                <c:pt idx="134" formatCode="_(&quot;$&quot;* #,##0.00_);_(&quot;$&quot;* \(#,##0.00\);_(&quot;$&quot;* &quot;-&quot;??_);_(@_)">
                  <c:v>55.681000000000004</c:v>
                </c:pt>
                <c:pt idx="135" formatCode="_(&quot;$&quot;* #,##0.00_);_(&quot;$&quot;* \(#,##0.00\);_(&quot;$&quot;* &quot;-&quot;??_);_(@_)">
                  <c:v>55.663183333333336</c:v>
                </c:pt>
                <c:pt idx="136" formatCode="_(&quot;$&quot;* #,##0.00_);_(&quot;$&quot;* \(#,##0.00\);_(&quot;$&quot;* &quot;-&quot;??_);_(@_)">
                  <c:v>55.642383333333328</c:v>
                </c:pt>
                <c:pt idx="137" formatCode="_(&quot;$&quot;* #,##0.00_);_(&quot;$&quot;* \(#,##0.00\);_(&quot;$&quot;* &quot;-&quot;??_);_(@_)">
                  <c:v>55.581466666666664</c:v>
                </c:pt>
                <c:pt idx="138" formatCode="_(&quot;$&quot;* #,##0.00_);_(&quot;$&quot;* \(#,##0.00\);_(&quot;$&quot;* &quot;-&quot;??_);_(@_)">
                  <c:v>55.493816666666675</c:v>
                </c:pt>
                <c:pt idx="139" formatCode="_(&quot;$&quot;* #,##0.00_);_(&quot;$&quot;* \(#,##0.00\);_(&quot;$&quot;* &quot;-&quot;??_);_(@_)">
                  <c:v>55.88604999999999</c:v>
                </c:pt>
                <c:pt idx="140" formatCode="_(&quot;$&quot;* #,##0.00_);_(&quot;$&quot;* \(#,##0.00\);_(&quot;$&quot;* &quot;-&quot;??_);_(@_)">
                  <c:v>55.996000000000002</c:v>
                </c:pt>
                <c:pt idx="141" formatCode="_(&quot;$&quot;* #,##0.00_);_(&quot;$&quot;* \(#,##0.00\);_(&quot;$&quot;* &quot;-&quot;??_);_(@_)">
                  <c:v>56.171316666666662</c:v>
                </c:pt>
                <c:pt idx="142" formatCode="_(&quot;$&quot;* #,##0.00_);_(&quot;$&quot;* \(#,##0.00\);_(&quot;$&quot;* &quot;-&quot;??_);_(@_)">
                  <c:v>56.431333333333335</c:v>
                </c:pt>
                <c:pt idx="143" formatCode="_(&quot;$&quot;* #,##0.00_);_(&quot;$&quot;* \(#,##0.00\);_(&quot;$&quot;* &quot;-&quot;??_);_(@_)">
                  <c:v>56.100016666666669</c:v>
                </c:pt>
                <c:pt idx="144" formatCode="_(&quot;$&quot;* #,##0.00_);_(&quot;$&quot;* \(#,##0.00\);_(&quot;$&quot;* &quot;-&quot;??_);_(@_)">
                  <c:v>55.559200000000004</c:v>
                </c:pt>
                <c:pt idx="145" formatCode="_(&quot;$&quot;* #,##0.00_);_(&quot;$&quot;* \(#,##0.00\);_(&quot;$&quot;* &quot;-&quot;??_);_(@_)">
                  <c:v>54.929249999999996</c:v>
                </c:pt>
                <c:pt idx="146" formatCode="_(&quot;$&quot;* #,##0.00_);_(&quot;$&quot;* \(#,##0.00\);_(&quot;$&quot;* &quot;-&quot;??_);_(@_)">
                  <c:v>54.443416666666671</c:v>
                </c:pt>
                <c:pt idx="147" formatCode="_(&quot;$&quot;* #,##0.00_);_(&quot;$&quot;* \(#,##0.00\);_(&quot;$&quot;* &quot;-&quot;??_);_(@_)">
                  <c:v>54.064550000000004</c:v>
                </c:pt>
                <c:pt idx="148" formatCode="_(&quot;$&quot;* #,##0.00_);_(&quot;$&quot;* \(#,##0.00\);_(&quot;$&quot;* &quot;-&quot;??_);_(@_)">
                  <c:v>53.501449999999998</c:v>
                </c:pt>
                <c:pt idx="149" formatCode="_(&quot;$&quot;* #,##0.00_);_(&quot;$&quot;* \(#,##0.00\);_(&quot;$&quot;* &quot;-&quot;??_);_(@_)">
                  <c:v>53.489550000000008</c:v>
                </c:pt>
                <c:pt idx="150" formatCode="_(&quot;$&quot;* #,##0.00_);_(&quot;$&quot;* \(#,##0.00\);_(&quot;$&quot;* &quot;-&quot;??_);_(@_)">
                  <c:v>53.602466666666665</c:v>
                </c:pt>
                <c:pt idx="151" formatCode="_(&quot;$&quot;* #,##0.00_);_(&quot;$&quot;* \(#,##0.00\);_(&quot;$&quot;* &quot;-&quot;??_);_(@_)">
                  <c:v>53.575733333333325</c:v>
                </c:pt>
                <c:pt idx="152" formatCode="_(&quot;$&quot;* #,##0.00_);_(&quot;$&quot;* \(#,##0.00\);_(&quot;$&quot;* &quot;-&quot;??_);_(@_)">
                  <c:v>53.381100000000004</c:v>
                </c:pt>
                <c:pt idx="153" formatCode="_(&quot;$&quot;* #,##0.00_);_(&quot;$&quot;* \(#,##0.00\);_(&quot;$&quot;* &quot;-&quot;??_);_(@_)">
                  <c:v>53.086916666666667</c:v>
                </c:pt>
                <c:pt idx="154" formatCode="_(&quot;$&quot;* #,##0.00_);_(&quot;$&quot;* \(#,##0.00\);_(&quot;$&quot;* &quot;-&quot;??_);_(@_)">
                  <c:v>52.703599999999994</c:v>
                </c:pt>
                <c:pt idx="155" formatCode="_(&quot;$&quot;* #,##0.00_);_(&quot;$&quot;* \(#,##0.00\);_(&quot;$&quot;* &quot;-&quot;??_);_(@_)">
                  <c:v>52.503033333333327</c:v>
                </c:pt>
                <c:pt idx="156" formatCode="_(&quot;$&quot;* #,##0.00_);_(&quot;$&quot;* \(#,##0.00\);_(&quot;$&quot;* &quot;-&quot;??_);_(@_)">
                  <c:v>52.464400000000005</c:v>
                </c:pt>
                <c:pt idx="157" formatCode="_(&quot;$&quot;* #,##0.00_);_(&quot;$&quot;* \(#,##0.00\);_(&quot;$&quot;* &quot;-&quot;??_);_(@_)">
                  <c:v>52.299483333333335</c:v>
                </c:pt>
                <c:pt idx="158" formatCode="_(&quot;$&quot;* #,##0.00_);_(&quot;$&quot;* \(#,##0.00\);_(&quot;$&quot;* &quot;-&quot;??_);_(@_)">
                  <c:v>52.305416666666673</c:v>
                </c:pt>
                <c:pt idx="159" formatCode="_(&quot;$&quot;* #,##0.00_);_(&quot;$&quot;* \(#,##0.00\);_(&quot;$&quot;* &quot;-&quot;??_);_(@_)">
                  <c:v>52.458450000000006</c:v>
                </c:pt>
                <c:pt idx="160" formatCode="_(&quot;$&quot;* #,##0.00_);_(&quot;$&quot;* \(#,##0.00\);_(&quot;$&quot;* &quot;-&quot;??_);_(@_)">
                  <c:v>52.578783333333341</c:v>
                </c:pt>
                <c:pt idx="161" formatCode="_(&quot;$&quot;* #,##0.00_);_(&quot;$&quot;* \(#,##0.00\);_(&quot;$&quot;* &quot;-&quot;??_);_(@_)">
                  <c:v>52.629300000000001</c:v>
                </c:pt>
                <c:pt idx="162" formatCode="_(&quot;$&quot;* #,##0.00_);_(&quot;$&quot;* \(#,##0.00\);_(&quot;$&quot;* &quot;-&quot;??_);_(@_)">
                  <c:v>52.419816666666662</c:v>
                </c:pt>
                <c:pt idx="163" formatCode="_(&quot;$&quot;* #,##0.00_);_(&quot;$&quot;* \(#,##0.00\);_(&quot;$&quot;* &quot;-&quot;??_);_(@_)">
                  <c:v>52.526783333333334</c:v>
                </c:pt>
                <c:pt idx="164" formatCode="_(&quot;$&quot;* #,##0.00_);_(&quot;$&quot;* \(#,##0.00\);_(&quot;$&quot;* &quot;-&quot;??_);_(@_)">
                  <c:v>52.445066666666669</c:v>
                </c:pt>
                <c:pt idx="165" formatCode="_(&quot;$&quot;* #,##0.00_);_(&quot;$&quot;* \(#,##0.00\);_(&quot;$&quot;* &quot;-&quot;??_);_(@_)">
                  <c:v>52.361866666666664</c:v>
                </c:pt>
                <c:pt idx="166" formatCode="_(&quot;$&quot;* #,##0.00_);_(&quot;$&quot;* \(#,##0.00\);_(&quot;$&quot;* &quot;-&quot;??_);_(@_)">
                  <c:v>52.468849999999996</c:v>
                </c:pt>
                <c:pt idx="167" formatCode="_(&quot;$&quot;* #,##0.00_);_(&quot;$&quot;* \(#,##0.00\);_(&quot;$&quot;* &quot;-&quot;??_);_(@_)">
                  <c:v>52.547583333333336</c:v>
                </c:pt>
                <c:pt idx="168" formatCode="_(&quot;$&quot;* #,##0.00_);_(&quot;$&quot;* \(#,##0.00\);_(&quot;$&quot;* &quot;-&quot;??_);_(@_)">
                  <c:v>52.782333333333334</c:v>
                </c:pt>
                <c:pt idx="169" formatCode="_(&quot;$&quot;* #,##0.00_);_(&quot;$&quot;* \(#,##0.00\);_(&quot;$&quot;* &quot;-&quot;??_);_(@_)">
                  <c:v>53.02301666666667</c:v>
                </c:pt>
                <c:pt idx="170" formatCode="_(&quot;$&quot;* #,##0.00_);_(&quot;$&quot;* \(#,##0.00\);_(&quot;$&quot;* &quot;-&quot;??_);_(@_)">
                  <c:v>53.337999999999994</c:v>
                </c:pt>
                <c:pt idx="171" formatCode="_(&quot;$&quot;* #,##0.00_);_(&quot;$&quot;* \(#,##0.00\);_(&quot;$&quot;* &quot;-&quot;??_);_(@_)">
                  <c:v>53.645549999999993</c:v>
                </c:pt>
                <c:pt idx="172" formatCode="_(&quot;$&quot;* #,##0.00_);_(&quot;$&quot;* \(#,##0.00\);_(&quot;$&quot;* &quot;-&quot;??_);_(@_)">
                  <c:v>53.8491</c:v>
                </c:pt>
                <c:pt idx="173" formatCode="_(&quot;$&quot;* #,##0.00_);_(&quot;$&quot;* \(#,##0.00\);_(&quot;$&quot;* &quot;-&quot;??_);_(@_)">
                  <c:v>52.578800000000001</c:v>
                </c:pt>
                <c:pt idx="174" formatCode="_(&quot;$&quot;* #,##0.00_);_(&quot;$&quot;* \(#,##0.00\);_(&quot;$&quot;* &quot;-&quot;??_);_(@_)">
                  <c:v>51.029166666666669</c:v>
                </c:pt>
                <c:pt idx="175" formatCode="_(&quot;$&quot;* #,##0.00_);_(&quot;$&quot;* \(#,##0.00\);_(&quot;$&quot;* &quot;-&quot;??_);_(@_)">
                  <c:v>49.259666666666668</c:v>
                </c:pt>
                <c:pt idx="176" formatCode="_(&quot;$&quot;* #,##0.00_);_(&quot;$&quot;* \(#,##0.00\);_(&quot;$&quot;* &quot;-&quot;??_);_(@_)">
                  <c:v>47.383183333333335</c:v>
                </c:pt>
                <c:pt idx="177" formatCode="_(&quot;$&quot;* #,##0.00_);_(&quot;$&quot;* \(#,##0.00\);_(&quot;$&quot;* &quot;-&quot;??_);_(@_)">
                  <c:v>45.442816666666666</c:v>
                </c:pt>
                <c:pt idx="178" formatCode="_(&quot;$&quot;* #,##0.00_);_(&quot;$&quot;* \(#,##0.00\);_(&quot;$&quot;* &quot;-&quot;??_);_(@_)">
                  <c:v>43.560383333333334</c:v>
                </c:pt>
                <c:pt idx="179" formatCode="_(&quot;$&quot;* #,##0.00_);_(&quot;$&quot;* \(#,##0.00\);_(&quot;$&quot;* &quot;-&quot;??_);_(@_)">
                  <c:v>43.220149999999997</c:v>
                </c:pt>
                <c:pt idx="180" formatCode="_(&quot;$&quot;* #,##0.00_);_(&quot;$&quot;* \(#,##0.00\);_(&quot;$&quot;* &quot;-&quot;??_);_(@_)">
                  <c:v>43.154783333333334</c:v>
                </c:pt>
                <c:pt idx="181" formatCode="_(&quot;$&quot;* #,##0.00_);_(&quot;$&quot;* \(#,##0.00\);_(&quot;$&quot;* &quot;-&quot;??_);_(@_)">
                  <c:v>43.107233333333333</c:v>
                </c:pt>
                <c:pt idx="182" formatCode="_(&quot;$&quot;* #,##0.00_);_(&quot;$&quot;* \(#,##0.00\);_(&quot;$&quot;* &quot;-&quot;??_);_(@_)">
                  <c:v>43.230533333333334</c:v>
                </c:pt>
                <c:pt idx="183" formatCode="_(&quot;$&quot;* #,##0.00_);_(&quot;$&quot;* \(#,##0.00\);_(&quot;$&quot;* &quot;-&quot;??_);_(@_)">
                  <c:v>43.284933333333335</c:v>
                </c:pt>
                <c:pt idx="184" formatCode="_(&quot;$&quot;* #,##0.00_);_(&quot;$&quot;* \(#,##0.00\);_(&quot;$&quot;* &quot;-&quot;??_);_(@_)">
                  <c:v>43.555966666666656</c:v>
                </c:pt>
                <c:pt idx="185" formatCode="_(&quot;$&quot;* #,##0.00_);_(&quot;$&quot;* \(#,##0.00\);_(&quot;$&quot;* &quot;-&quot;??_);_(@_)">
                  <c:v>43.588249999999995</c:v>
                </c:pt>
                <c:pt idx="186" formatCode="_(&quot;$&quot;* #,##0.00_);_(&quot;$&quot;* \(#,##0.00\);_(&quot;$&quot;* &quot;-&quot;??_);_(@_)">
                  <c:v>43.646800000000006</c:v>
                </c:pt>
                <c:pt idx="187" formatCode="_(&quot;$&quot;* #,##0.00_);_(&quot;$&quot;* \(#,##0.00\);_(&quot;$&quot;* &quot;-&quot;??_);_(@_)">
                  <c:v>43.642316666666659</c:v>
                </c:pt>
                <c:pt idx="188" formatCode="_(&quot;$&quot;* #,##0.00_);_(&quot;$&quot;* \(#,##0.00\);_(&quot;$&quot;* &quot;-&quot;??_);_(@_)">
                  <c:v>43.69018333333333</c:v>
                </c:pt>
                <c:pt idx="189" formatCode="_(&quot;$&quot;* #,##0.00_);_(&quot;$&quot;* \(#,##0.00\);_(&quot;$&quot;* &quot;-&quot;??_);_(@_)">
                  <c:v>43.824800000000003</c:v>
                </c:pt>
                <c:pt idx="190" formatCode="_(&quot;$&quot;* #,##0.00_);_(&quot;$&quot;* \(#,##0.00\);_(&quot;$&quot;* &quot;-&quot;??_);_(@_)">
                  <c:v>43.739550000000008</c:v>
                </c:pt>
                <c:pt idx="191" formatCode="_(&quot;$&quot;* #,##0.00_);_(&quot;$&quot;* \(#,##0.00\);_(&quot;$&quot;* &quot;-&quot;??_);_(@_)">
                  <c:v>43.760483333333333</c:v>
                </c:pt>
                <c:pt idx="192" formatCode="_(&quot;$&quot;* #,##0.00_);_(&quot;$&quot;* \(#,##0.00\);_(&quot;$&quot;* &quot;-&quot;??_);_(@_)">
                  <c:v>43.757483333333333</c:v>
                </c:pt>
                <c:pt idx="193" formatCode="_(&quot;$&quot;* #,##0.00_);_(&quot;$&quot;* \(#,##0.00\);_(&quot;$&quot;* &quot;-&quot;??_);_(@_)">
                  <c:v>43.865183333333334</c:v>
                </c:pt>
                <c:pt idx="194" formatCode="_(&quot;$&quot;* #,##0.00_);_(&quot;$&quot;* \(#,##0.00\);_(&quot;$&quot;* &quot;-&quot;??_);_(@_)">
                  <c:v>43.902566666666665</c:v>
                </c:pt>
                <c:pt idx="195" formatCode="_(&quot;$&quot;* #,##0.00_);_(&quot;$&quot;* \(#,##0.00\);_(&quot;$&quot;* &quot;-&quot;??_);_(@_)">
                  <c:v>43.977366666666661</c:v>
                </c:pt>
                <c:pt idx="196" formatCode="_(&quot;$&quot;* #,##0.00_);_(&quot;$&quot;* \(#,##0.00\);_(&quot;$&quot;* &quot;-&quot;??_);_(@_)">
                  <c:v>44.111983333333335</c:v>
                </c:pt>
                <c:pt idx="197" formatCode="_(&quot;$&quot;* #,##0.00_);_(&quot;$&quot;* \(#,##0.00\);_(&quot;$&quot;* &quot;-&quot;??_);_(@_)">
                  <c:v>44.27205</c:v>
                </c:pt>
                <c:pt idx="198" formatCode="_(&quot;$&quot;* #,##0.00_);_(&quot;$&quot;* \(#,##0.00\);_(&quot;$&quot;* &quot;-&quot;??_);_(@_)">
                  <c:v>44.460533333333338</c:v>
                </c:pt>
                <c:pt idx="199" formatCode="_(&quot;$&quot;* #,##0.00_);_(&quot;$&quot;* \(#,##0.00\);_(&quot;$&quot;* &quot;-&quot;??_);_(@_)">
                  <c:v>44.710333333333331</c:v>
                </c:pt>
                <c:pt idx="200" formatCode="_(&quot;$&quot;* #,##0.00_);_(&quot;$&quot;* \(#,##0.00\);_(&quot;$&quot;* &quot;-&quot;??_);_(@_)">
                  <c:v>44.957150000000006</c:v>
                </c:pt>
                <c:pt idx="201" formatCode="_(&quot;$&quot;* #,##0.00_);_(&quot;$&quot;* \(#,##0.00\);_(&quot;$&quot;* &quot;-&quot;??_);_(@_)">
                  <c:v>45.378966666666663</c:v>
                </c:pt>
                <c:pt idx="202" formatCode="_(&quot;$&quot;* #,##0.00_);_(&quot;$&quot;* \(#,##0.00\);_(&quot;$&quot;* &quot;-&quot;??_);_(@_)">
                  <c:v>45.504616666666664</c:v>
                </c:pt>
                <c:pt idx="203" formatCode="_(&quot;$&quot;* #,##0.00_);_(&quot;$&quot;* \(#,##0.00\);_(&quot;$&quot;* &quot;-&quot;??_);_(@_)">
                  <c:v>45.606333333333339</c:v>
                </c:pt>
                <c:pt idx="204" formatCode="_(&quot;$&quot;* #,##0.00_);_(&quot;$&quot;* \(#,##0.00\);_(&quot;$&quot;* &quot;-&quot;??_);_(@_)">
                  <c:v>45.378966666666663</c:v>
                </c:pt>
                <c:pt idx="205" formatCode="_(&quot;$&quot;* #,##0.00_);_(&quot;$&quot;* \(#,##0.00\);_(&quot;$&quot;* &quot;-&quot;??_);_(@_)">
                  <c:v>45.180016666666667</c:v>
                </c:pt>
                <c:pt idx="206" formatCode="_(&quot;$&quot;* #,##0.00_);_(&quot;$&quot;* \(#,##0.00\);_(&quot;$&quot;* &quot;-&quot;??_);_(@_)">
                  <c:v>44.906283333333334</c:v>
                </c:pt>
                <c:pt idx="207" formatCode="_(&quot;$&quot;* #,##0.00_);_(&quot;$&quot;* \(#,##0.00\);_(&quot;$&quot;* &quot;-&quot;??_);_(@_)">
                  <c:v>44.462033333333331</c:v>
                </c:pt>
                <c:pt idx="208" formatCode="_(&quot;$&quot;* #,##0.00_);_(&quot;$&quot;* \(#,##0.00\);_(&quot;$&quot;* &quot;-&quot;??_);_(@_)">
                  <c:v>44.315433333333324</c:v>
                </c:pt>
                <c:pt idx="209" formatCode="_(&quot;$&quot;* #,##0.00_);_(&quot;$&quot;* \(#,##0.00\);_(&quot;$&quot;* &quot;-&quot;??_);_(@_)">
                  <c:v>44.303466666666658</c:v>
                </c:pt>
                <c:pt idx="210" formatCode="_(&quot;$&quot;* #,##0.00_);_(&quot;$&quot;* \(#,##0.00\);_(&quot;$&quot;* &quot;-&quot;??_);_(@_)">
                  <c:v>44.521850000000001</c:v>
                </c:pt>
                <c:pt idx="211" formatCode="_(&quot;$&quot;* #,##0.00_);_(&quot;$&quot;* \(#,##0.00\);_(&quot;$&quot;* &quot;-&quot;??_);_(@_)">
                  <c:v>44.626566666666662</c:v>
                </c:pt>
                <c:pt idx="212" formatCode="_(&quot;$&quot;* #,##0.00_);_(&quot;$&quot;* \(#,##0.00\);_(&quot;$&quot;* &quot;-&quot;??_);_(@_)">
                  <c:v>44.765666666666668</c:v>
                </c:pt>
                <c:pt idx="213" formatCode="_(&quot;$&quot;* #,##0.00_);_(&quot;$&quot;* \(#,##0.00\);_(&quot;$&quot;* &quot;-&quot;??_);_(@_)">
                  <c:v>44.831483333333331</c:v>
                </c:pt>
                <c:pt idx="214" formatCode="_(&quot;$&quot;* #,##0.00_);_(&quot;$&quot;* \(#,##0.00\);_(&quot;$&quot;* &quot;-&quot;??_);_(@_)">
                  <c:v>44.91226666666666</c:v>
                </c:pt>
                <c:pt idx="215" formatCode="_(&quot;$&quot;* #,##0.00_);_(&quot;$&quot;* \(#,##0.00\);_(&quot;$&quot;* &quot;-&quot;??_);_(@_)">
                  <c:v>44.735750000000003</c:v>
                </c:pt>
                <c:pt idx="216" formatCode="_(&quot;$&quot;* #,##0.00_);_(&quot;$&quot;* \(#,##0.00\);_(&quot;$&quot;* &quot;-&quot;??_);_(@_)">
                  <c:v>44.554766666666666</c:v>
                </c:pt>
                <c:pt idx="217" formatCode="_(&quot;$&quot;* #,##0.00_);_(&quot;$&quot;* \(#,##0.00\);_(&quot;$&quot;* &quot;-&quot;??_);_(@_)">
                  <c:v>44.497916666666661</c:v>
                </c:pt>
                <c:pt idx="218" formatCode="_(&quot;$&quot;* #,##0.00_);_(&quot;$&quot;* \(#,##0.00\);_(&quot;$&quot;* &quot;-&quot;??_);_(@_)">
                  <c:v>44.72828333333333</c:v>
                </c:pt>
                <c:pt idx="219" formatCode="_(&quot;$&quot;* #,##0.00_);_(&quot;$&quot;* \(#,##0.00\);_(&quot;$&quot;* &quot;-&quot;??_);_(@_)">
                  <c:v>44.948166666666673</c:v>
                </c:pt>
                <c:pt idx="220" formatCode="_(&quot;$&quot;* #,##0.00_);_(&quot;$&quot;* \(#,##0.00\);_(&quot;$&quot;* &quot;-&quot;??_);_(@_)">
                  <c:v>45.221900000000005</c:v>
                </c:pt>
                <c:pt idx="221" formatCode="_(&quot;$&quot;* #,##0.00_);_(&quot;$&quot;* \(#,##0.00\);_(&quot;$&quot;* &quot;-&quot;??_);_(@_)">
                  <c:v>45.733483333333332</c:v>
                </c:pt>
                <c:pt idx="222" formatCode="_(&quot;$&quot;* #,##0.00_);_(&quot;$&quot;* \(#,##0.00\);_(&quot;$&quot;* &quot;-&quot;??_);_(@_)">
                  <c:v>46.010199999999998</c:v>
                </c:pt>
                <c:pt idx="223" formatCode="_(&quot;$&quot;* #,##0.00_);_(&quot;$&quot;* \(#,##0.00\);_(&quot;$&quot;* &quot;-&quot;??_);_(@_)">
                  <c:v>46.271966666666664</c:v>
                </c:pt>
                <c:pt idx="224" formatCode="_(&quot;$&quot;* #,##0.00_);_(&quot;$&quot;* \(#,##0.00\);_(&quot;$&quot;* &quot;-&quot;??_);_(@_)">
                  <c:v>46.262983333333331</c:v>
                </c:pt>
                <c:pt idx="225" formatCode="_(&quot;$&quot;* #,##0.00_);_(&quot;$&quot;* \(#,##0.00\);_(&quot;$&quot;* &quot;-&quot;??_);_(@_)">
                  <c:v>46.484366666666666</c:v>
                </c:pt>
                <c:pt idx="226" formatCode="_(&quot;$&quot;* #,##0.00_);_(&quot;$&quot;* \(#,##0.00\);_(&quot;$&quot;* &quot;-&quot;??_);_(@_)">
                  <c:v>46.722199999999994</c:v>
                </c:pt>
                <c:pt idx="227" formatCode="_(&quot;$&quot;* #,##0.00_);_(&quot;$&quot;* \(#,##0.00\);_(&quot;$&quot;* &quot;-&quot;??_);_(@_)">
                  <c:v>46.808950000000003</c:v>
                </c:pt>
                <c:pt idx="228" formatCode="_(&quot;$&quot;* #,##0.00_);_(&quot;$&quot;* \(#,##0.00\);_(&quot;$&quot;* &quot;-&quot;??_);_(@_)">
                  <c:v>47.238266666666668</c:v>
                </c:pt>
                <c:pt idx="229" formatCode="_(&quot;$&quot;* #,##0.00_);_(&quot;$&quot;* \(#,##0.00\);_(&quot;$&quot;* &quot;-&quot;??_);_(@_)">
                  <c:v>47.558383333333332</c:v>
                </c:pt>
                <c:pt idx="230" formatCode="_(&quot;$&quot;* #,##0.00_);_(&quot;$&quot;* \(#,##0.00\);_(&quot;$&quot;* &quot;-&quot;??_);_(@_)">
                  <c:v>47.884483333333328</c:v>
                </c:pt>
                <c:pt idx="231" formatCode="_(&quot;$&quot;* #,##0.00_);_(&quot;$&quot;* \(#,##0.00\);_(&quot;$&quot;* &quot;-&quot;??_);_(@_)">
                  <c:v>48.060983333333333</c:v>
                </c:pt>
                <c:pt idx="232" formatCode="_(&quot;$&quot;* #,##0.00_);_(&quot;$&quot;* \(#,##0.00\);_(&quot;$&quot;* &quot;-&quot;??_);_(@_)">
                  <c:v>48.179166666666667</c:v>
                </c:pt>
                <c:pt idx="233" formatCode="_(&quot;$&quot;* #,##0.00_);_(&quot;$&quot;* \(#,##0.00\);_(&quot;$&quot;* &quot;-&quot;??_);_(@_)">
                  <c:v>48.442433333333327</c:v>
                </c:pt>
                <c:pt idx="234" formatCode="_(&quot;$&quot;* #,##0.00_);_(&quot;$&quot;* \(#,##0.00\);_(&quot;$&quot;* &quot;-&quot;??_);_(@_)">
                  <c:v>48.375116666666663</c:v>
                </c:pt>
                <c:pt idx="235" formatCode="_(&quot;$&quot;* #,##0.00_);_(&quot;$&quot;* \(#,##0.00\);_(&quot;$&quot;* &quot;-&quot;??_);_(@_)">
                  <c:v>48.325749999999999</c:v>
                </c:pt>
                <c:pt idx="236" formatCode="_(&quot;$&quot;* #,##0.00_);_(&quot;$&quot;* \(#,##0.00\);_(&quot;$&quot;* &quot;-&quot;??_);_(@_)">
                  <c:v>48.378099999999996</c:v>
                </c:pt>
                <c:pt idx="237" formatCode="_(&quot;$&quot;* #,##0.00_);_(&quot;$&quot;* \(#,##0.00\);_(&quot;$&quot;* &quot;-&quot;??_);_(@_)">
                  <c:v>47.53296666666666</c:v>
                </c:pt>
                <c:pt idx="238" formatCode="_(&quot;$&quot;* #,##0.00_);_(&quot;$&quot;* \(#,##0.00\);_(&quot;$&quot;* &quot;-&quot;??_);_(@_)">
                  <c:v>46.420066666666663</c:v>
                </c:pt>
                <c:pt idx="239" formatCode="_(&quot;$&quot;* #,##0.00_);_(&quot;$&quot;* \(#,##0.00\);_(&quot;$&quot;* &quot;-&quot;??_);_(@_)">
                  <c:v>45.082799999999999</c:v>
                </c:pt>
                <c:pt idx="240" formatCode="_(&quot;$&quot;* #,##0.00_);_(&quot;$&quot;* \(#,##0.00\);_(&quot;$&quot;* &quot;-&quot;??_);_(@_)">
                  <c:v>43.709633333333329</c:v>
                </c:pt>
                <c:pt idx="241" formatCode="_(&quot;$&quot;* #,##0.00_);_(&quot;$&quot;* \(#,##0.00\);_(&quot;$&quot;* &quot;-&quot;??_);_(@_)">
                  <c:v>42.305050000000001</c:v>
                </c:pt>
                <c:pt idx="242" formatCode="_(&quot;$&quot;* #,##0.00_);_(&quot;$&quot;* \(#,##0.00\);_(&quot;$&quot;* &quot;-&quot;??_);_(@_)">
                  <c:v>40.866066666666661</c:v>
                </c:pt>
                <c:pt idx="243" formatCode="_(&quot;$&quot;* #,##0.00_);_(&quot;$&quot;* \(#,##0.00\);_(&quot;$&quot;* &quot;-&quot;??_);_(@_)">
                  <c:v>40.30661666666667</c:v>
                </c:pt>
                <c:pt idx="244" formatCode="_(&quot;$&quot;* #,##0.00_);_(&quot;$&quot;* \(#,##0.00\);_(&quot;$&quot;* &quot;-&quot;??_);_(@_)">
                  <c:v>40.026900000000005</c:v>
                </c:pt>
                <c:pt idx="245" formatCode="_(&quot;$&quot;* #,##0.00_);_(&quot;$&quot;* \(#,##0.00\);_(&quot;$&quot;* &quot;-&quot;??_);_(@_)">
                  <c:v>40.035866666666671</c:v>
                </c:pt>
                <c:pt idx="246" formatCode="_(&quot;$&quot;* #,##0.00_);_(&quot;$&quot;* \(#,##0.00\);_(&quot;$&quot;* &quot;-&quot;??_);_(@_)">
                  <c:v>40.299466666666667</c:v>
                </c:pt>
                <c:pt idx="247" formatCode="_(&quot;$&quot;* #,##0.00_);_(&quot;$&quot;* \(#,##0.00\);_(&quot;$&quot;* &quot;-&quot;??_);_(@_)">
                  <c:v>40.540316666666676</c:v>
                </c:pt>
                <c:pt idx="248" formatCode="_(&quot;$&quot;* #,##0.00_);_(&quot;$&quot;* \(#,##0.00\);_(&quot;$&quot;* &quot;-&quot;??_);_(@_)">
                  <c:v>40.787366666666664</c:v>
                </c:pt>
                <c:pt idx="249" formatCode="_(&quot;$&quot;* #,##0.00_);_(&quot;$&quot;* \(#,##0.00\);_(&quot;$&quot;* &quot;-&quot;??_);_(@_)">
                  <c:v>40.983400000000003</c:v>
                </c:pt>
                <c:pt idx="250" formatCode="_(&quot;$&quot;* #,##0.00_);_(&quot;$&quot;* \(#,##0.00\);_(&quot;$&quot;* &quot;-&quot;??_);_(@_)">
                  <c:v>41.258200000000002</c:v>
                </c:pt>
                <c:pt idx="251" formatCode="_(&quot;$&quot;* #,##0.00_);_(&quot;$&quot;* \(#,##0.00\);_(&quot;$&quot;* &quot;-&quot;??_);_(@_)">
                  <c:v>41.194916666666664</c:v>
                </c:pt>
                <c:pt idx="252" formatCode="_(&quot;$&quot;* #,##0.00_);_(&quot;$&quot;* \(#,##0.00\);_(&quot;$&quot;* &quot;-&quot;??_);_(@_)">
                  <c:v>41.161766666666672</c:v>
                </c:pt>
                <c:pt idx="253" formatCode="_(&quot;$&quot;* #,##0.00_);_(&quot;$&quot;* \(#,##0.00\);_(&quot;$&quot;* &quot;-&quot;??_);_(@_)">
                  <c:v>41.282299999999999</c:v>
                </c:pt>
                <c:pt idx="254" formatCode="_(&quot;$&quot;* #,##0.00_);_(&quot;$&quot;* \(#,##0.00\);_(&quot;$&quot;* &quot;-&quot;??_);_(@_)">
                  <c:v>41.271766666666672</c:v>
                </c:pt>
                <c:pt idx="255" formatCode="_(&quot;$&quot;* #,##0.00_);_(&quot;$&quot;* \(#,##0.00\);_(&quot;$&quot;* &quot;-&quot;??_);_(@_)">
                  <c:v>41.214516666666668</c:v>
                </c:pt>
                <c:pt idx="256" formatCode="_(&quot;$&quot;* #,##0.00_);_(&quot;$&quot;* \(#,##0.00\);_(&quot;$&quot;* &quot;-&quot;??_);_(@_)">
                  <c:v>41.104516666666669</c:v>
                </c:pt>
                <c:pt idx="257" formatCode="_(&quot;$&quot;* #,##0.00_);_(&quot;$&quot;* \(#,##0.00\);_(&quot;$&quot;* &quot;-&quot;??_);_(@_)">
                  <c:v>41.170816666666674</c:v>
                </c:pt>
                <c:pt idx="258" formatCode="_(&quot;$&quot;* #,##0.00_);_(&quot;$&quot;* \(#,##0.00\);_(&quot;$&quot;* &quot;-&quot;??_);_(@_)">
                  <c:v>41.26121666666667</c:v>
                </c:pt>
                <c:pt idx="259" formatCode="_(&quot;$&quot;* #,##0.00_);_(&quot;$&quot;* \(#,##0.00\);_(&quot;$&quot;* &quot;-&quot;??_);_(@_)">
                  <c:v>41.384766666666671</c:v>
                </c:pt>
                <c:pt idx="260" formatCode="_(&quot;$&quot;* #,##0.00_);_(&quot;$&quot;* \(#,##0.00\);_(&quot;$&quot;* &quot;-&quot;??_);_(@_)">
                  <c:v>41.613783333333338</c:v>
                </c:pt>
                <c:pt idx="261" formatCode="_(&quot;$&quot;* #,##0.00_);_(&quot;$&quot;* \(#,##0.00\);_(&quot;$&quot;* &quot;-&quot;??_);_(@_)">
                  <c:v>41.973883333333333</c:v>
                </c:pt>
                <c:pt idx="262" formatCode="_(&quot;$&quot;* #,##0.00_);_(&quot;$&quot;* \(#,##0.00\);_(&quot;$&quot;* &quot;-&quot;??_);_(@_)">
                  <c:v>42.385216666666665</c:v>
                </c:pt>
                <c:pt idx="263" formatCode="_(&quot;$&quot;* #,##0.00_);_(&quot;$&quot;* \(#,##0.00\);_(&quot;$&quot;* &quot;-&quot;??_);_(@_)">
                  <c:v>43.013516666666668</c:v>
                </c:pt>
                <c:pt idx="264" formatCode="_(&quot;$&quot;* #,##0.00_);_(&quot;$&quot;* \(#,##0.00\);_(&quot;$&quot;* &quot;-&quot;??_);_(@_)">
                  <c:v>43.592100000000009</c:v>
                </c:pt>
                <c:pt idx="265" formatCode="_(&quot;$&quot;* #,##0.00_);_(&quot;$&quot;* \(#,##0.00\);_(&quot;$&quot;* &quot;-&quot;??_);_(@_)">
                  <c:v>44.191766666666666</c:v>
                </c:pt>
                <c:pt idx="266" formatCode="_(&quot;$&quot;* #,##0.00_);_(&quot;$&quot;* \(#,##0.00\);_(&quot;$&quot;* &quot;-&quot;??_);_(@_)">
                  <c:v>44.936083333333336</c:v>
                </c:pt>
                <c:pt idx="267" formatCode="_(&quot;$&quot;* #,##0.00_);_(&quot;$&quot;* \(#,##0.00\);_(&quot;$&quot;* &quot;-&quot;??_);_(@_)">
                  <c:v>45.350433333333342</c:v>
                </c:pt>
                <c:pt idx="268" formatCode="_(&quot;$&quot;* #,##0.00_);_(&quot;$&quot;* \(#,##0.00\);_(&quot;$&quot;* &quot;-&quot;??_);_(@_)">
                  <c:v>45.703000000000003</c:v>
                </c:pt>
                <c:pt idx="269" formatCode="_(&quot;$&quot;* #,##0.00_);_(&quot;$&quot;* \(#,##0.00\);_(&quot;$&quot;* &quot;-&quot;??_);_(@_)">
                  <c:v>45.77985000000001</c:v>
                </c:pt>
                <c:pt idx="270" formatCode="_(&quot;$&quot;* #,##0.00_);_(&quot;$&quot;* \(#,##0.00\);_(&quot;$&quot;* &quot;-&quot;??_);_(@_)">
                  <c:v>45.834083333333332</c:v>
                </c:pt>
                <c:pt idx="271" formatCode="_(&quot;$&quot;* #,##0.00_);_(&quot;$&quot;* \(#,##0.00\);_(&quot;$&quot;* &quot;-&quot;??_);_(@_)">
                  <c:v>45.64425</c:v>
                </c:pt>
                <c:pt idx="272" formatCode="_(&quot;$&quot;* #,##0.00_);_(&quot;$&quot;* \(#,##0.00\);_(&quot;$&quot;* &quot;-&quot;??_);_(@_)">
                  <c:v>45.415233333333333</c:v>
                </c:pt>
                <c:pt idx="273" formatCode="_(&quot;$&quot;* #,##0.00_);_(&quot;$&quot;* \(#,##0.00\);_(&quot;$&quot;* &quot;-&quot;??_);_(@_)">
                  <c:v>45.486050000000006</c:v>
                </c:pt>
                <c:pt idx="274" formatCode="_(&quot;$&quot;* #,##0.00_);_(&quot;$&quot;* \(#,##0.00\);_(&quot;$&quot;* &quot;-&quot;??_);_(@_)">
                  <c:v>45.550849999999997</c:v>
                </c:pt>
                <c:pt idx="275" formatCode="_(&quot;$&quot;* #,##0.00_);_(&quot;$&quot;* \(#,##0.00\);_(&quot;$&quot;* &quot;-&quot;??_);_(@_)">
                  <c:v>45.638233333333339</c:v>
                </c:pt>
                <c:pt idx="276" formatCode="_(&quot;$&quot;* #,##0.00_);_(&quot;$&quot;* \(#,##0.00\);_(&quot;$&quot;* &quot;-&quot;??_);_(@_)">
                  <c:v>45.216349999999998</c:v>
                </c:pt>
                <c:pt idx="277" formatCode="_(&quot;$&quot;* #,##0.00_);_(&quot;$&quot;* \(#,##0.00\);_(&quot;$&quot;* &quot;-&quot;??_);_(@_)">
                  <c:v>44.708583333333337</c:v>
                </c:pt>
                <c:pt idx="278" formatCode="_(&quot;$&quot;* #,##0.00_);_(&quot;$&quot;* \(#,##0.00\);_(&quot;$&quot;* &quot;-&quot;??_);_(@_)">
                  <c:v>44.060683333333337</c:v>
                </c:pt>
                <c:pt idx="279" formatCode="_(&quot;$&quot;* #,##0.00_);_(&quot;$&quot;* \(#,##0.00\);_(&quot;$&quot;* &quot;-&quot;??_);_(@_)">
                  <c:v>43.442933333333336</c:v>
                </c:pt>
                <c:pt idx="280" formatCode="_(&quot;$&quot;* #,##0.00_);_(&quot;$&quot;* \(#,##0.00\);_(&quot;$&quot;* &quot;-&quot;??_);_(@_)">
                  <c:v>42.83271666666667</c:v>
                </c:pt>
                <c:pt idx="281" formatCode="_(&quot;$&quot;* #,##0.00_);_(&quot;$&quot;* \(#,##0.00\);_(&quot;$&quot;* &quot;-&quot;??_);_(@_)">
                  <c:v>42.293316666666669</c:v>
                </c:pt>
                <c:pt idx="282" formatCode="_(&quot;$&quot;* #,##0.00_);_(&quot;$&quot;* \(#,##0.00\);_(&quot;$&quot;* &quot;-&quot;??_);_(@_)">
                  <c:v>42.584116666666667</c:v>
                </c:pt>
                <c:pt idx="283" formatCode="_(&quot;$&quot;* #,##0.00_);_(&quot;$&quot;* \(#,##0.00\);_(&quot;$&quot;* &quot;-&quot;??_);_(@_)">
                  <c:v>42.944216666666669</c:v>
                </c:pt>
                <c:pt idx="284" formatCode="_(&quot;$&quot;* #,##0.00_);_(&quot;$&quot;* \(#,##0.00\);_(&quot;$&quot;* &quot;-&quot;??_);_(@_)">
                  <c:v>43.494166666666672</c:v>
                </c:pt>
                <c:pt idx="285" formatCode="_(&quot;$&quot;* #,##0.00_);_(&quot;$&quot;* \(#,##0.00\);_(&quot;$&quot;* &quot;-&quot;??_);_(@_)">
                  <c:v>43.961233333333332</c:v>
                </c:pt>
                <c:pt idx="286" formatCode="_(&quot;$&quot;* #,##0.00_);_(&quot;$&quot;* \(#,##0.00\);_(&quot;$&quot;* &quot;-&quot;??_);_(@_)">
                  <c:v>44.494599999999998</c:v>
                </c:pt>
                <c:pt idx="287" formatCode="_(&quot;$&quot;* #,##0.00_);_(&quot;$&quot;* \(#,##0.00\);_(&quot;$&quot;* &quot;-&quot;??_);_(@_)">
                  <c:v>45.101799999999997</c:v>
                </c:pt>
                <c:pt idx="288" formatCode="_(&quot;$&quot;* #,##0.00_);_(&quot;$&quot;* \(#,##0.00\);_(&quot;$&quot;* &quot;-&quot;??_);_(@_)">
                  <c:v>45.523683333333338</c:v>
                </c:pt>
                <c:pt idx="289" formatCode="_(&quot;$&quot;* #,##0.00_);_(&quot;$&quot;* \(#,##0.00\);_(&quot;$&quot;* &quot;-&quot;??_);_(@_)">
                  <c:v>45.960633333333334</c:v>
                </c:pt>
                <c:pt idx="290" formatCode="_(&quot;$&quot;* #,##0.00_);_(&quot;$&quot;* \(#,##0.00\);_(&quot;$&quot;* &quot;-&quot;??_);_(@_)">
                  <c:v>46.219799999999999</c:v>
                </c:pt>
                <c:pt idx="291" formatCode="_(&quot;$&quot;* #,##0.00_);_(&quot;$&quot;* \(#,##0.00\);_(&quot;$&quot;* &quot;-&quot;??_);_(@_)">
                  <c:v>46.7577</c:v>
                </c:pt>
                <c:pt idx="292" formatCode="_(&quot;$&quot;* #,##0.00_);_(&quot;$&quot;* \(#,##0.00\);_(&quot;$&quot;* &quot;-&quot;??_);_(@_)">
                  <c:v>47.712950000000006</c:v>
                </c:pt>
                <c:pt idx="293" formatCode="_(&quot;$&quot;* #,##0.00_);_(&quot;$&quot;* \(#,##0.00\);_(&quot;$&quot;* &quot;-&quot;??_);_(@_)">
                  <c:v>48.940916666666659</c:v>
                </c:pt>
                <c:pt idx="294" formatCode="_(&quot;$&quot;* #,##0.00_);_(&quot;$&quot;* \(#,##0.00\);_(&quot;$&quot;* &quot;-&quot;??_);_(@_)">
                  <c:v>49.753033333333327</c:v>
                </c:pt>
                <c:pt idx="295" formatCode="_(&quot;$&quot;* #,##0.00_);_(&quot;$&quot;* \(#,##0.00\);_(&quot;$&quot;* &quot;-&quot;??_);_(@_)">
                  <c:v>50.708283333333334</c:v>
                </c:pt>
                <c:pt idx="296" formatCode="_(&quot;$&quot;* #,##0.00_);_(&quot;$&quot;* \(#,##0.00\);_(&quot;$&quot;* &quot;-&quot;??_);_(@_)">
                  <c:v>51.782566666666668</c:v>
                </c:pt>
                <c:pt idx="297" formatCode="_(&quot;$&quot;* #,##0.00_);_(&quot;$&quot;* \(#,##0.00\);_(&quot;$&quot;* &quot;-&quot;??_);_(@_)">
                  <c:v>53.171749999999996</c:v>
                </c:pt>
                <c:pt idx="298" formatCode="_(&quot;$&quot;* #,##0.00_);_(&quot;$&quot;* \(#,##0.00\);_(&quot;$&quot;* &quot;-&quot;??_);_(@_)">
                  <c:v>53.128066666666662</c:v>
                </c:pt>
                <c:pt idx="299" formatCode="_(&quot;$&quot;* #,##0.00_);_(&quot;$&quot;* \(#,##0.00\);_(&quot;$&quot;* &quot;-&quot;??_);_(@_)">
                  <c:v>52.554016666666662</c:v>
                </c:pt>
                <c:pt idx="300" formatCode="_(&quot;$&quot;* #,##0.00_);_(&quot;$&quot;* \(#,##0.00\);_(&quot;$&quot;* &quot;-&quot;??_);_(@_)">
                  <c:v>52.19691666666666</c:v>
                </c:pt>
                <c:pt idx="301" formatCode="_(&quot;$&quot;* #,##0.00_);_(&quot;$&quot;* \(#,##0.00\);_(&quot;$&quot;* &quot;-&quot;??_);_(@_)">
                  <c:v>51.533966666666664</c:v>
                </c:pt>
                <c:pt idx="302" formatCode="_(&quot;$&quot;* #,##0.00_);_(&quot;$&quot;* \(#,##0.00\);_(&quot;$&quot;* &quot;-&quot;??_);_(@_)">
                  <c:v>51.142216666666663</c:v>
                </c:pt>
                <c:pt idx="303" formatCode="_(&quot;$&quot;* #,##0.00_);_(&quot;$&quot;* \(#,##0.00\);_(&quot;$&quot;* &quot;-&quot;??_);_(@_)">
                  <c:v>50.095049999999993</c:v>
                </c:pt>
                <c:pt idx="304" formatCode="_(&quot;$&quot;* #,##0.00_);_(&quot;$&quot;* \(#,##0.00\);_(&quot;$&quot;* &quot;-&quot;??_);_(@_)">
                  <c:v>50.099566666666668</c:v>
                </c:pt>
                <c:pt idx="305" formatCode="_(&quot;$&quot;* #,##0.00_);_(&quot;$&quot;* \(#,##0.00\);_(&quot;$&quot;* &quot;-&quot;??_);_(@_)">
                  <c:v>50.485283333333335</c:v>
                </c:pt>
                <c:pt idx="306" formatCode="_(&quot;$&quot;* #,##0.00_);_(&quot;$&quot;* \(#,##0.00\);_(&quot;$&quot;* &quot;-&quot;??_);_(@_)">
                  <c:v>50.85745</c:v>
                </c:pt>
                <c:pt idx="307" formatCode="_(&quot;$&quot;* #,##0.00_);_(&quot;$&quot;* \(#,##0.00\);_(&quot;$&quot;* &quot;-&quot;??_);_(@_)">
                  <c:v>51.69469999999999</c:v>
                </c:pt>
                <c:pt idx="308" formatCode="_(&quot;$&quot;* #,##0.00_);_(&quot;$&quot;* \(#,##0.00\);_(&quot;$&quot;* &quot;-&quot;??_);_(@_)">
                  <c:v>52.065816666666656</c:v>
                </c:pt>
                <c:pt idx="309" formatCode="_(&quot;$&quot;* #,##0.00_);_(&quot;$&quot;* \(#,##0.00\);_(&quot;$&quot;* &quot;-&quot;??_);_(@_)">
                  <c:v>52.669883333333338</c:v>
                </c:pt>
                <c:pt idx="310" formatCode="_(&quot;$&quot;* #,##0.00_);_(&quot;$&quot;* \(#,##0.00\);_(&quot;$&quot;* &quot;-&quot;??_);_(@_)">
                  <c:v>53.038550000000008</c:v>
                </c:pt>
                <c:pt idx="311" formatCode="_(&quot;$&quot;* #,##0.00_);_(&quot;$&quot;* \(#,##0.00\);_(&quot;$&quot;* &quot;-&quot;??_);_(@_)">
                  <c:v>53.22195</c:v>
                </c:pt>
                <c:pt idx="312" formatCode="_(&quot;$&quot;* #,##0.00_);_(&quot;$&quot;* \(#,##0.00\);_(&quot;$&quot;* &quot;-&quot;??_);_(@_)">
                  <c:v>53.726416666666665</c:v>
                </c:pt>
                <c:pt idx="313" formatCode="_(&quot;$&quot;* #,##0.00_);_(&quot;$&quot;* \(#,##0.00\);_(&quot;$&quot;* &quot;-&quot;??_);_(@_)">
                  <c:v>54.184216666666664</c:v>
                </c:pt>
                <c:pt idx="314" formatCode="_(&quot;$&quot;* #,##0.00_);_(&quot;$&quot;* \(#,##0.00\);_(&quot;$&quot;* &quot;-&quot;??_);_(@_)">
                  <c:v>54.834533333333326</c:v>
                </c:pt>
                <c:pt idx="315" formatCode="_(&quot;$&quot;* #,##0.00_);_(&quot;$&quot;* \(#,##0.00\);_(&quot;$&quot;* &quot;-&quot;??_);_(@_)">
                  <c:v>55.2423</c:v>
                </c:pt>
                <c:pt idx="316" formatCode="_(&quot;$&quot;* #,##0.00_);_(&quot;$&quot;* \(#,##0.00\);_(&quot;$&quot;* &quot;-&quot;??_);_(@_)">
                  <c:v>55.671283333333328</c:v>
                </c:pt>
                <c:pt idx="317" formatCode="_(&quot;$&quot;* #,##0.00_);_(&quot;$&quot;* \(#,##0.00\);_(&quot;$&quot;* &quot;-&quot;??_);_(@_)">
                  <c:v>56.300366666666669</c:v>
                </c:pt>
                <c:pt idx="318" formatCode="_(&quot;$&quot;* #,##0.00_);_(&quot;$&quot;* \(#,##0.00\);_(&quot;$&quot;* &quot;-&quot;??_);_(@_)">
                  <c:v>56.307949999999998</c:v>
                </c:pt>
                <c:pt idx="319" formatCode="_(&quot;$&quot;* #,##0.00_);_(&quot;$&quot;* \(#,##0.00\);_(&quot;$&quot;* &quot;-&quot;??_);_(@_)">
                  <c:v>56.20335</c:v>
                </c:pt>
                <c:pt idx="320" formatCode="_(&quot;$&quot;* #,##0.00_);_(&quot;$&quot;* \(#,##0.00\);_(&quot;$&quot;* &quot;-&quot;??_);_(@_)">
                  <c:v>56.31248333333334</c:v>
                </c:pt>
                <c:pt idx="321" formatCode="_(&quot;$&quot;* #,##0.00_);_(&quot;$&quot;* \(#,##0.00\);_(&quot;$&quot;* &quot;-&quot;??_);_(@_)">
                  <c:v>56.092683333333333</c:v>
                </c:pt>
                <c:pt idx="322" formatCode="_(&quot;$&quot;* #,##0.00_);_(&quot;$&quot;* \(#,##0.00\);_(&quot;$&quot;* &quot;-&quot;??_);_(@_)">
                  <c:v>55.966866666666668</c:v>
                </c:pt>
                <c:pt idx="323" formatCode="_(&quot;$&quot;* #,##0.00_);_(&quot;$&quot;* \(#,##0.00\);_(&quot;$&quot;* &quot;-&quot;??_);_(@_)">
                  <c:v>55.947166666666668</c:v>
                </c:pt>
                <c:pt idx="324" formatCode="_(&quot;$&quot;* #,##0.00_);_(&quot;$&quot;* \(#,##0.00\);_(&quot;$&quot;* &quot;-&quot;??_);_(@_)">
                  <c:v>56.027516666666664</c:v>
                </c:pt>
                <c:pt idx="325" formatCode="_(&quot;$&quot;* #,##0.00_);_(&quot;$&quot;* \(#,##0.00\);_(&quot;$&quot;* &quot;-&quot;??_);_(@_)">
                  <c:v>55.84258333333333</c:v>
                </c:pt>
                <c:pt idx="326" formatCode="_(&quot;$&quot;* #,##0.00_);_(&quot;$&quot;* \(#,##0.00\);_(&quot;$&quot;* &quot;-&quot;??_);_(@_)">
                  <c:v>55.105883333333331</c:v>
                </c:pt>
                <c:pt idx="327" formatCode="_(&quot;$&quot;* #,##0.00_);_(&quot;$&quot;* \(#,##0.00\);_(&quot;$&quot;* &quot;-&quot;??_);_(@_)">
                  <c:v>55.15741666666667</c:v>
                </c:pt>
                <c:pt idx="328" formatCode="_(&quot;$&quot;* #,##0.00_);_(&quot;$&quot;* \(#,##0.00\);_(&quot;$&quot;* &quot;-&quot;??_);_(@_)">
                  <c:v>55.016433333333339</c:v>
                </c:pt>
                <c:pt idx="329" formatCode="_(&quot;$&quot;* #,##0.00_);_(&quot;$&quot;* \(#,##0.00\);_(&quot;$&quot;* &quot;-&quot;??_);_(@_)">
                  <c:v>54.9846</c:v>
                </c:pt>
                <c:pt idx="330" formatCode="_(&quot;$&quot;* #,##0.00_);_(&quot;$&quot;* \(#,##0.00\);_(&quot;$&quot;* &quot;-&quot;??_);_(@_)">
                  <c:v>55.137699999999995</c:v>
                </c:pt>
                <c:pt idx="331" formatCode="_(&quot;$&quot;* #,##0.00_);_(&quot;$&quot;* \(#,##0.00\);_(&quot;$&quot;* &quot;-&quot;??_);_(@_)">
                  <c:v>55.654600000000009</c:v>
                </c:pt>
                <c:pt idx="332" formatCode="_(&quot;$&quot;* #,##0.00_);_(&quot;$&quot;* \(#,##0.00\);_(&quot;$&quot;* &quot;-&quot;??_);_(@_)">
                  <c:v>56.347333333333331</c:v>
                </c:pt>
                <c:pt idx="333" formatCode="_(&quot;$&quot;* #,##0.00_);_(&quot;$&quot;* \(#,##0.00\);_(&quot;$&quot;* &quot;-&quot;??_);_(@_)">
                  <c:v>56.809666666666665</c:v>
                </c:pt>
                <c:pt idx="334" formatCode="_(&quot;$&quot;* #,##0.00_);_(&quot;$&quot;* \(#,##0.00\);_(&quot;$&quot;* &quot;-&quot;??_);_(@_)">
                  <c:v>57.556983333333335</c:v>
                </c:pt>
                <c:pt idx="335" formatCode="_(&quot;$&quot;* #,##0.00_);_(&quot;$&quot;* \(#,##0.00\);_(&quot;$&quot;* &quot;-&quot;??_);_(@_)">
                  <c:v>58.028399999999998</c:v>
                </c:pt>
                <c:pt idx="336" formatCode="_(&quot;$&quot;* #,##0.00_);_(&quot;$&quot;* \(#,##0.00\);_(&quot;$&quot;* &quot;-&quot;??_);_(@_)">
                  <c:v>58.252733333333332</c:v>
                </c:pt>
                <c:pt idx="337" formatCode="_(&quot;$&quot;* #,##0.00_);_(&quot;$&quot;* \(#,##0.00\);_(&quot;$&quot;* &quot;-&quot;??_);_(@_)">
                  <c:v>58.320950000000003</c:v>
                </c:pt>
                <c:pt idx="338" formatCode="_(&quot;$&quot;* #,##0.00_);_(&quot;$&quot;* \(#,##0.00\);_(&quot;$&quot;* &quot;-&quot;??_);_(@_)">
                  <c:v>58.734783333333333</c:v>
                </c:pt>
                <c:pt idx="339" formatCode="_(&quot;$&quot;* #,##0.00_);_(&quot;$&quot;* \(#,##0.00\);_(&quot;$&quot;* &quot;-&quot;??_);_(@_)">
                  <c:v>58.687800000000003</c:v>
                </c:pt>
                <c:pt idx="340" formatCode="_(&quot;$&quot;* #,##0.00_);_(&quot;$&quot;* \(#,##0.00\);_(&quot;$&quot;* &quot;-&quot;??_);_(@_)">
                  <c:v>58.272466666666666</c:v>
                </c:pt>
                <c:pt idx="341" formatCode="_(&quot;$&quot;* #,##0.00_);_(&quot;$&quot;* \(#,##0.00\);_(&quot;$&quot;* &quot;-&quot;??_);_(@_)">
                  <c:v>57.702516666666668</c:v>
                </c:pt>
                <c:pt idx="342" formatCode="_(&quot;$&quot;* #,##0.00_);_(&quot;$&quot;* \(#,##0.00\);_(&quot;$&quot;* &quot;-&quot;??_);_(@_)">
                  <c:v>57.875333333333323</c:v>
                </c:pt>
                <c:pt idx="343" formatCode="_(&quot;$&quot;* #,##0.00_);_(&quot;$&quot;* \(#,##0.00\);_(&quot;$&quot;* &quot;-&quot;??_);_(@_)">
                  <c:v>57.987516666666657</c:v>
                </c:pt>
                <c:pt idx="344" formatCode="_(&quot;$&quot;* #,##0.00_);_(&quot;$&quot;* \(#,##0.00\);_(&quot;$&quot;* &quot;-&quot;??_);_(@_)">
                  <c:v>57.70556666666667</c:v>
                </c:pt>
                <c:pt idx="345" formatCode="_(&quot;$&quot;* #,##0.00_);_(&quot;$&quot;* \(#,##0.00\);_(&quot;$&quot;* &quot;-&quot;??_);_(@_)">
                  <c:v>57.784383333333331</c:v>
                </c:pt>
                <c:pt idx="346" formatCode="_(&quot;$&quot;* #,##0.00_);_(&quot;$&quot;* \(#,##0.00\);_(&quot;$&quot;* &quot;-&quot;??_);_(@_)">
                  <c:v>58.164850000000001</c:v>
                </c:pt>
                <c:pt idx="347" formatCode="_(&quot;$&quot;* #,##0.00_);_(&quot;$&quot;* \(#,##0.00\);_(&quot;$&quot;* &quot;-&quot;??_);_(@_)">
                  <c:v>58.850016666666669</c:v>
                </c:pt>
                <c:pt idx="348" formatCode="_(&quot;$&quot;* #,##0.00_);_(&quot;$&quot;* \(#,##0.00\);_(&quot;$&quot;* &quot;-&quot;??_);_(@_)">
                  <c:v>58.954616666666674</c:v>
                </c:pt>
                <c:pt idx="349" formatCode="_(&quot;$&quot;* #,##0.00_);_(&quot;$&quot;* \(#,##0.00\);_(&quot;$&quot;* &quot;-&quot;??_);_(@_)">
                  <c:v>59.219883333333335</c:v>
                </c:pt>
                <c:pt idx="350" formatCode="_(&quot;$&quot;* #,##0.00_);_(&quot;$&quot;* \(#,##0.00\);_(&quot;$&quot;* &quot;-&quot;??_);_(@_)">
                  <c:v>59.717083333333335</c:v>
                </c:pt>
                <c:pt idx="351" formatCode="_(&quot;$&quot;* #,##0.00_);_(&quot;$&quot;* \(#,##0.00\);_(&quot;$&quot;* &quot;-&quot;??_);_(@_)">
                  <c:v>60.362833333333334</c:v>
                </c:pt>
                <c:pt idx="352" formatCode="_(&quot;$&quot;* #,##0.00_);_(&quot;$&quot;* \(#,##0.00\);_(&quot;$&quot;* &quot;-&quot;??_);_(@_)">
                  <c:v>60.493200000000002</c:v>
                </c:pt>
                <c:pt idx="353" formatCode="_(&quot;$&quot;* #,##0.00_);_(&quot;$&quot;* \(#,##0.00\);_(&quot;$&quot;* &quot;-&quot;??_);_(@_)">
                  <c:v>60.293100000000003</c:v>
                </c:pt>
                <c:pt idx="354" formatCode="_(&quot;$&quot;* #,##0.00_);_(&quot;$&quot;* \(#,##0.00\);_(&quot;$&quot;* &quot;-&quot;??_);_(@_)">
                  <c:v>60.085416666666667</c:v>
                </c:pt>
                <c:pt idx="355" formatCode="_(&quot;$&quot;* #,##0.00_);_(&quot;$&quot;* \(#,##0.00\);_(&quot;$&quot;* &quot;-&quot;??_);_(@_)">
                  <c:v>59.898966666666666</c:v>
                </c:pt>
                <c:pt idx="356" formatCode="_(&quot;$&quot;* #,##0.00_);_(&quot;$&quot;* \(#,##0.00\);_(&quot;$&quot;* &quot;-&quot;??_);_(@_)">
                  <c:v>59.550316666666667</c:v>
                </c:pt>
                <c:pt idx="357" formatCode="_(&quot;$&quot;* #,##0.00_);_(&quot;$&quot;* \(#,##0.00\);_(&quot;$&quot;* &quot;-&quot;??_);_(@_)">
                  <c:v>58.848483333333327</c:v>
                </c:pt>
                <c:pt idx="358" formatCode="_(&quot;$&quot;* #,##0.00_);_(&quot;$&quot;* \(#,##0.00\);_(&quot;$&quot;* &quot;-&quot;??_);_(@_)">
                  <c:v>58.437683333333332</c:v>
                </c:pt>
                <c:pt idx="359" formatCode="_(&quot;$&quot;* #,##0.00_);_(&quot;$&quot;* \(#,##0.00\);_(&quot;$&quot;* &quot;-&quot;??_);_(@_)">
                  <c:v>58.207283333333329</c:v>
                </c:pt>
                <c:pt idx="360" formatCode="_(&quot;$&quot;* #,##0.00_);_(&quot;$&quot;* \(#,##0.00\);_(&quot;$&quot;* &quot;-&quot;??_);_(@_)">
                  <c:v>57.961716666666668</c:v>
                </c:pt>
                <c:pt idx="361" formatCode="_(&quot;$&quot;* #,##0.00_);_(&quot;$&quot;* \(#,##0.00\);_(&quot;$&quot;* &quot;-&quot;??_);_(@_)">
                  <c:v>57.085550000000005</c:v>
                </c:pt>
                <c:pt idx="362" formatCode="_(&quot;$&quot;* #,##0.00_);_(&quot;$&quot;* \(#,##0.00\);_(&quot;$&quot;* &quot;-&quot;??_);_(@_)">
                  <c:v>56.177566666666657</c:v>
                </c:pt>
                <c:pt idx="363" formatCode="_(&quot;$&quot;* #,##0.00_);_(&quot;$&quot;* \(#,##0.00\);_(&quot;$&quot;* &quot;-&quot;??_);_(@_)">
                  <c:v>55.319600000000001</c:v>
                </c:pt>
                <c:pt idx="364" formatCode="_(&quot;$&quot;* #,##0.00_);_(&quot;$&quot;* \(#,##0.00\);_(&quot;$&quot;* &quot;-&quot;??_);_(@_)">
                  <c:v>54.549549999999989</c:v>
                </c:pt>
                <c:pt idx="365" formatCode="_(&quot;$&quot;* #,##0.00_);_(&quot;$&quot;* \(#,##0.00\);_(&quot;$&quot;* &quot;-&quot;??_);_(@_)">
                  <c:v>53.72795</c:v>
                </c:pt>
                <c:pt idx="366" formatCode="_(&quot;$&quot;* #,##0.00_);_(&quot;$&quot;* \(#,##0.00\);_(&quot;$&quot;* &quot;-&quot;??_);_(@_)">
                  <c:v>52.963966666666664</c:v>
                </c:pt>
                <c:pt idx="367" formatCode="_(&quot;$&quot;* #,##0.00_);_(&quot;$&quot;* \(#,##0.00\);_(&quot;$&quot;* &quot;-&quot;??_);_(@_)">
                  <c:v>52.663833333333322</c:v>
                </c:pt>
                <c:pt idx="368" formatCode="_(&quot;$&quot;* #,##0.00_);_(&quot;$&quot;* \(#,##0.00\);_(&quot;$&quot;* &quot;-&quot;??_);_(@_)">
                  <c:v>52.381883333333327</c:v>
                </c:pt>
                <c:pt idx="369" formatCode="_(&quot;$&quot;* #,##0.00_);_(&quot;$&quot;* \(#,##0.00\);_(&quot;$&quot;* &quot;-&quot;??_);_(@_)">
                  <c:v>52.2121</c:v>
                </c:pt>
                <c:pt idx="370" formatCode="_(&quot;$&quot;* #,##0.00_);_(&quot;$&quot;* \(#,##0.00\);_(&quot;$&quot;* &quot;-&quot;??_);_(@_)">
                  <c:v>52.200316666666673</c:v>
                </c:pt>
                <c:pt idx="371" formatCode="_(&quot;$&quot;* #,##0.00_);_(&quot;$&quot;* \(#,##0.00\);_(&quot;$&quot;* &quot;-&quot;??_);_(@_)">
                  <c:v>52.161699999999996</c:v>
                </c:pt>
                <c:pt idx="372" formatCode="_(&quot;$&quot;* #,##0.00_);_(&quot;$&quot;* \(#,##0.00\);_(&quot;$&quot;* &quot;-&quot;??_);_(@_)">
                  <c:v>51.977483333333332</c:v>
                </c:pt>
                <c:pt idx="373" formatCode="_(&quot;$&quot;* #,##0.00_);_(&quot;$&quot;* \(#,##0.00\);_(&quot;$&quot;* &quot;-&quot;??_);_(@_)">
                  <c:v>51.692350000000005</c:v>
                </c:pt>
                <c:pt idx="374" formatCode="_(&quot;$&quot;* #,##0.00_);_(&quot;$&quot;* \(#,##0.00\);_(&quot;$&quot;* &quot;-&quot;??_);_(@_)">
                  <c:v>51.245200000000004</c:v>
                </c:pt>
                <c:pt idx="375" formatCode="_(&quot;$&quot;* #,##0.00_);_(&quot;$&quot;* \(#,##0.00\);_(&quot;$&quot;* &quot;-&quot;??_);_(@_)">
                  <c:v>50.865116666666665</c:v>
                </c:pt>
                <c:pt idx="376" formatCode="_(&quot;$&quot;* #,##0.00_);_(&quot;$&quot;* \(#,##0.00\);_(&quot;$&quot;* &quot;-&quot;??_);_(@_)">
                  <c:v>50.584483333333331</c:v>
                </c:pt>
                <c:pt idx="377" formatCode="_(&quot;$&quot;* #,##0.00_);_(&quot;$&quot;* \(#,##0.00\);_(&quot;$&quot;* &quot;-&quot;??_);_(@_)">
                  <c:v>50.227583333333335</c:v>
                </c:pt>
                <c:pt idx="378" formatCode="_(&quot;$&quot;* #,##0.00_);_(&quot;$&quot;* \(#,##0.00\);_(&quot;$&quot;* &quot;-&quot;??_);_(@_)">
                  <c:v>50.055233333333327</c:v>
                </c:pt>
                <c:pt idx="379" formatCode="_(&quot;$&quot;* #,##0.00_);_(&quot;$&quot;* \(#,##0.00\);_(&quot;$&quot;* &quot;-&quot;??_);_(@_)">
                  <c:v>50.104033333333327</c:v>
                </c:pt>
                <c:pt idx="380" formatCode="_(&quot;$&quot;* #,##0.00_);_(&quot;$&quot;* \(#,##0.00\);_(&quot;$&quot;* &quot;-&quot;??_);_(@_)">
                  <c:v>50.459416666666662</c:v>
                </c:pt>
                <c:pt idx="381" formatCode="_(&quot;$&quot;* #,##0.00_);_(&quot;$&quot;* \(#,##0.00\);_(&quot;$&quot;* &quot;-&quot;??_);_(@_)">
                  <c:v>50.775133333333322</c:v>
                </c:pt>
                <c:pt idx="382" formatCode="_(&quot;$&quot;* #,##0.00_);_(&quot;$&quot;* \(#,##0.00\);_(&quot;$&quot;* &quot;-&quot;??_);_(@_)">
                  <c:v>51.020683333333331</c:v>
                </c:pt>
                <c:pt idx="383" formatCode="_(&quot;$&quot;* #,##0.00_);_(&quot;$&quot;* \(#,##0.00\);_(&quot;$&quot;* &quot;-&quot;??_);_(@_)">
                  <c:v>51.25556666666666</c:v>
                </c:pt>
                <c:pt idx="384" formatCode="_(&quot;$&quot;* #,##0.00_);_(&quot;$&quot;* \(#,##0.00\);_(&quot;$&quot;* &quot;-&quot;??_);_(@_)">
                  <c:v>51.572800000000001</c:v>
                </c:pt>
                <c:pt idx="385" formatCode="_(&quot;$&quot;* #,##0.00_);_(&quot;$&quot;* \(#,##0.00\);_(&quot;$&quot;* &quot;-&quot;??_);_(@_)">
                  <c:v>51.934283333333326</c:v>
                </c:pt>
                <c:pt idx="386" formatCode="_(&quot;$&quot;* #,##0.00_);_(&quot;$&quot;* \(#,##0.00\);_(&quot;$&quot;* &quot;-&quot;??_);_(@_)">
                  <c:v>52.112716666666664</c:v>
                </c:pt>
                <c:pt idx="387" formatCode="_(&quot;$&quot;* #,##0.00_);_(&quot;$&quot;* \(#,##0.00\);_(&quot;$&quot;* &quot;-&quot;??_);_(@_)">
                  <c:v>52.236266666666666</c:v>
                </c:pt>
                <c:pt idx="388" formatCode="_(&quot;$&quot;* #,##0.00_);_(&quot;$&quot;* \(#,##0.00\);_(&quot;$&quot;* &quot;-&quot;??_);_(@_)">
                  <c:v>52.315583333333329</c:v>
                </c:pt>
                <c:pt idx="389" formatCode="_(&quot;$&quot;* #,##0.00_);_(&quot;$&quot;* \(#,##0.00\);_(&quot;$&quot;* &quot;-&quot;??_);_(@_)">
                  <c:v>52.219483333333336</c:v>
                </c:pt>
                <c:pt idx="390" formatCode="_(&quot;$&quot;* #,##0.00_);_(&quot;$&quot;* \(#,##0.00\);_(&quot;$&quot;* &quot;-&quot;??_);_(@_)">
                  <c:v>52.288116666666667</c:v>
                </c:pt>
                <c:pt idx="391" formatCode="_(&quot;$&quot;* #,##0.00_);_(&quot;$&quot;* \(#,##0.00\);_(&quot;$&quot;* &quot;-&quot;??_);_(@_)">
                  <c:v>52.190499999999993</c:v>
                </c:pt>
                <c:pt idx="392" formatCode="_(&quot;$&quot;* #,##0.00_);_(&quot;$&quot;* \(#,##0.00\);_(&quot;$&quot;* &quot;-&quot;??_);_(@_)">
                  <c:v>52.172200000000004</c:v>
                </c:pt>
                <c:pt idx="393" formatCode="_(&quot;$&quot;* #,##0.00_);_(&quot;$&quot;* \(#,##0.00\);_(&quot;$&quot;* &quot;-&quot;??_);_(@_)">
                  <c:v>52.188966666666666</c:v>
                </c:pt>
                <c:pt idx="394" formatCode="_(&quot;$&quot;* #,##0.00_);_(&quot;$&quot;* \(#,##0.00\);_(&quot;$&quot;* &quot;-&quot;??_);_(@_)">
                  <c:v>52.173716666666671</c:v>
                </c:pt>
                <c:pt idx="395" formatCode="_(&quot;$&quot;* #,##0.00_);_(&quot;$&quot;* \(#,##0.00\);_(&quot;$&quot;* &quot;-&quot;??_);_(@_)">
                  <c:v>52.419283333333333</c:v>
                </c:pt>
                <c:pt idx="396" formatCode="_(&quot;$&quot;* #,##0.00_);_(&quot;$&quot;* \(#,##0.00\);_(&quot;$&quot;* &quot;-&quot;??_);_(@_)">
                  <c:v>52.544349999999987</c:v>
                </c:pt>
                <c:pt idx="397" formatCode="_(&quot;$&quot;* #,##0.00_);_(&quot;$&quot;* \(#,##0.00\);_(&quot;$&quot;* &quot;-&quot;??_);_(@_)">
                  <c:v>52.681616666666663</c:v>
                </c:pt>
                <c:pt idx="398" formatCode="_(&quot;$&quot;* #,##0.00_);_(&quot;$&quot;* \(#,##0.00\);_(&quot;$&quot;* &quot;-&quot;??_);_(@_)">
                  <c:v>52.715166666666669</c:v>
                </c:pt>
                <c:pt idx="399" formatCode="_(&quot;$&quot;* #,##0.00_);_(&quot;$&quot;* \(#,##0.00\);_(&quot;$&quot;* &quot;-&quot;??_);_(@_)">
                  <c:v>52.742616666666663</c:v>
                </c:pt>
                <c:pt idx="400" formatCode="_(&quot;$&quot;* #,##0.00_);_(&quot;$&quot;* \(#,##0.00\);_(&quot;$&quot;* &quot;-&quot;??_);_(@_)">
                  <c:v>52.4818</c:v>
                </c:pt>
                <c:pt idx="401" formatCode="_(&quot;$&quot;* #,##0.00_);_(&quot;$&quot;* \(#,##0.00\);_(&quot;$&quot;* &quot;-&quot;??_);_(@_)">
                  <c:v>52.179800000000007</c:v>
                </c:pt>
                <c:pt idx="402" formatCode="_(&quot;$&quot;* #,##0.00_);_(&quot;$&quot;* \(#,##0.00\);_(&quot;$&quot;* &quot;-&quot;??_);_(@_)">
                  <c:v>51.825950000000006</c:v>
                </c:pt>
                <c:pt idx="403" formatCode="_(&quot;$&quot;* #,##0.00_);_(&quot;$&quot;* \(#,##0.00\);_(&quot;$&quot;* &quot;-&quot;??_);_(@_)">
                  <c:v>51.40956666666667</c:v>
                </c:pt>
                <c:pt idx="404" formatCode="_(&quot;$&quot;* #,##0.00_);_(&quot;$&quot;* \(#,##0.00\);_(&quot;$&quot;* &quot;-&quot;??_);_(@_)">
                  <c:v>51.234183333333334</c:v>
                </c:pt>
                <c:pt idx="405" formatCode="_(&quot;$&quot;* #,##0.00_);_(&quot;$&quot;* \(#,##0.00\);_(&quot;$&quot;* &quot;-&quot;??_);_(@_)">
                  <c:v>51.040483333333327</c:v>
                </c:pt>
                <c:pt idx="406" formatCode="_(&quot;$&quot;* #,##0.00_);_(&quot;$&quot;* \(#,##0.00\);_(&quot;$&quot;* &quot;-&quot;??_);_(@_)">
                  <c:v>51.316549999999999</c:v>
                </c:pt>
                <c:pt idx="407" formatCode="_(&quot;$&quot;* #,##0.00_);_(&quot;$&quot;* \(#,##0.00\);_(&quot;$&quot;* &quot;-&quot;??_);_(@_)">
                  <c:v>51.450766666666674</c:v>
                </c:pt>
                <c:pt idx="408" formatCode="_(&quot;$&quot;* #,##0.00_);_(&quot;$&quot;* \(#,##0.00\);_(&quot;$&quot;* &quot;-&quot;??_);_(@_)">
                  <c:v>51.491950000000003</c:v>
                </c:pt>
                <c:pt idx="409" formatCode="_(&quot;$&quot;* #,##0.00_);_(&quot;$&quot;* \(#,##0.00\);_(&quot;$&quot;* &quot;-&quot;??_);_(@_)">
                  <c:v>51.606349999999999</c:v>
                </c:pt>
                <c:pt idx="410" formatCode="_(&quot;$&quot;* #,##0.00_);_(&quot;$&quot;* \(#,##0.00\);_(&quot;$&quot;* &quot;-&quot;??_);_(@_)">
                  <c:v>51.71158333333333</c:v>
                </c:pt>
                <c:pt idx="411" formatCode="_(&quot;$&quot;* #,##0.00_);_(&quot;$&quot;* \(#,##0.00\);_(&quot;$&quot;* &quot;-&quot;??_);_(@_)">
                  <c:v>51.739049999999999</c:v>
                </c:pt>
                <c:pt idx="412" formatCode="_(&quot;$&quot;* #,##0.00_);_(&quot;$&quot;* \(#,##0.00\);_(&quot;$&quot;* &quot;-&quot;??_);_(@_)">
                  <c:v>51.507216666666658</c:v>
                </c:pt>
                <c:pt idx="413" formatCode="_(&quot;$&quot;* #,##0.00_);_(&quot;$&quot;* \(#,##0.00\);_(&quot;$&quot;* &quot;-&quot;??_);_(@_)">
                  <c:v>51.299799999999998</c:v>
                </c:pt>
                <c:pt idx="414" formatCode="_(&quot;$&quot;* #,##0.00_);_(&quot;$&quot;* \(#,##0.00\);_(&quot;$&quot;* &quot;-&quot;??_);_(@_)">
                  <c:v>51.276933333333339</c:v>
                </c:pt>
                <c:pt idx="415" formatCode="_(&quot;$&quot;* #,##0.00_);_(&quot;$&quot;* \(#,##0.00\);_(&quot;$&quot;* &quot;-&quot;??_);_(@_)">
                  <c:v>51.386733333333332</c:v>
                </c:pt>
                <c:pt idx="416" formatCode="_(&quot;$&quot;* #,##0.00_);_(&quot;$&quot;* \(#,##0.00\);_(&quot;$&quot;* &quot;-&quot;??_);_(@_)">
                  <c:v>51.403516666666668</c:v>
                </c:pt>
                <c:pt idx="417" formatCode="_(&quot;$&quot;* #,##0.00_);_(&quot;$&quot;* \(#,##0.00\);_(&quot;$&quot;* &quot;-&quot;??_);_(@_)">
                  <c:v>51.469100000000005</c:v>
                </c:pt>
                <c:pt idx="418" formatCode="_(&quot;$&quot;* #,##0.00_);_(&quot;$&quot;* \(#,##0.00\);_(&quot;$&quot;* &quot;-&quot;??_);_(@_)">
                  <c:v>51.446216666666665</c:v>
                </c:pt>
                <c:pt idx="419" formatCode="_(&quot;$&quot;* #,##0.00_);_(&quot;$&quot;* \(#,##0.00\);_(&quot;$&quot;* &quot;-&quot;??_);_(@_)">
                  <c:v>51.382150000000003</c:v>
                </c:pt>
                <c:pt idx="420" formatCode="_(&quot;$&quot;* #,##0.00_);_(&quot;$&quot;* \(#,##0.00\);_(&quot;$&quot;* &quot;-&quot;??_);_(@_)">
                  <c:v>51.176249999999989</c:v>
                </c:pt>
                <c:pt idx="421" formatCode="_(&quot;$&quot;* #,##0.00_);_(&quot;$&quot;* \(#,##0.00\);_(&quot;$&quot;* &quot;-&quot;??_);_(@_)">
                  <c:v>50.949000000000005</c:v>
                </c:pt>
                <c:pt idx="422" formatCode="_(&quot;$&quot;* #,##0.00_);_(&quot;$&quot;* \(#,##0.00\);_(&quot;$&quot;* &quot;-&quot;??_);_(@_)">
                  <c:v>50.851383333333338</c:v>
                </c:pt>
                <c:pt idx="423" formatCode="_(&quot;$&quot;* #,##0.00_);_(&quot;$&quot;* \(#,##0.00\);_(&quot;$&quot;* &quot;-&quot;??_);_(@_)">
                  <c:v>50.765966666666664</c:v>
                </c:pt>
                <c:pt idx="424" formatCode="_(&quot;$&quot;* #,##0.00_);_(&quot;$&quot;* \(#,##0.00\);_(&quot;$&quot;* &quot;-&quot;??_);_(@_)">
                  <c:v>50.337400000000002</c:v>
                </c:pt>
                <c:pt idx="425" formatCode="_(&quot;$&quot;* #,##0.00_);_(&quot;$&quot;* \(#,##0.00\);_(&quot;$&quot;* &quot;-&quot;??_);_(@_)">
                  <c:v>50.236750000000001</c:v>
                </c:pt>
                <c:pt idx="426" formatCode="_(&quot;$&quot;* #,##0.00_);_(&quot;$&quot;* \(#,##0.00\);_(&quot;$&quot;* &quot;-&quot;??_);_(@_)">
                  <c:v>50.014066666666672</c:v>
                </c:pt>
                <c:pt idx="427" formatCode="_(&quot;$&quot;* #,##0.00_);_(&quot;$&quot;* \(#,##0.00\);_(&quot;$&quot;* &quot;-&quot;??_);_(@_)">
                  <c:v>49.683100000000003</c:v>
                </c:pt>
                <c:pt idx="428" formatCode="_(&quot;$&quot;* #,##0.00_);_(&quot;$&quot;* \(#,##0.00\);_(&quot;$&quot;* &quot;-&quot;??_);_(@_)">
                  <c:v>49.297216666666664</c:v>
                </c:pt>
                <c:pt idx="429" formatCode="_(&quot;$&quot;* #,##0.00_);_(&quot;$&quot;* \(#,##0.00\);_(&quot;$&quot;* &quot;-&quot;??_);_(@_)">
                  <c:v>48.955583333333323</c:v>
                </c:pt>
                <c:pt idx="430" formatCode="_(&quot;$&quot;* #,##0.00_);_(&quot;$&quot;* \(#,##0.00\);_(&quot;$&quot;* &quot;-&quot;??_);_(@_)">
                  <c:v>49.059283333333333</c:v>
                </c:pt>
                <c:pt idx="431" formatCode="_(&quot;$&quot;* #,##0.00_);_(&quot;$&quot;* \(#,##0.00\);_(&quot;$&quot;* &quot;-&quot;??_);_(@_)">
                  <c:v>49.021149999999999</c:v>
                </c:pt>
                <c:pt idx="432" formatCode="_(&quot;$&quot;* #,##0.00_);_(&quot;$&quot;* \(#,##0.00\);_(&quot;$&quot;* &quot;-&quot;??_);_(@_)">
                  <c:v>49.130966666666666</c:v>
                </c:pt>
                <c:pt idx="433" formatCode="_(&quot;$&quot;* #,##0.00_);_(&quot;$&quot;* \(#,##0.00\);_(&quot;$&quot;* &quot;-&quot;??_);_(@_)">
                  <c:v>49.309449999999998</c:v>
                </c:pt>
                <c:pt idx="434" formatCode="_(&quot;$&quot;* #,##0.00_);_(&quot;$&quot;* \(#,##0.00\);_(&quot;$&quot;* &quot;-&quot;??_);_(@_)">
                  <c:v>49.396449999999994</c:v>
                </c:pt>
                <c:pt idx="435" formatCode="_(&quot;$&quot;* #,##0.00_);_(&quot;$&quot;* \(#,##0.00\);_(&quot;$&quot;* &quot;-&quot;??_);_(@_)">
                  <c:v>49.500350000000005</c:v>
                </c:pt>
                <c:pt idx="436" formatCode="_(&quot;$&quot;* #,##0.00_);_(&quot;$&quot;* \(#,##0.00\);_(&quot;$&quot;* &quot;-&quot;??_);_(@_)">
                  <c:v>49.593466666666671</c:v>
                </c:pt>
                <c:pt idx="437" formatCode="_(&quot;$&quot;* #,##0.00_);_(&quot;$&quot;* \(#,##0.00\);_(&quot;$&quot;* &quot;-&quot;??_);_(@_)">
                  <c:v>49.659316666666662</c:v>
                </c:pt>
                <c:pt idx="438" formatCode="_(&quot;$&quot;* #,##0.00_);_(&quot;$&quot;* \(#,##0.00\);_(&quot;$&quot;* &quot;-&quot;??_);_(@_)">
                  <c:v>49.657466666666664</c:v>
                </c:pt>
                <c:pt idx="439" formatCode="_(&quot;$&quot;* #,##0.00_);_(&quot;$&quot;* \(#,##0.00\);_(&quot;$&quot;* &quot;-&quot;??_);_(@_)">
                  <c:v>49.596066666666673</c:v>
                </c:pt>
                <c:pt idx="440" formatCode="_(&quot;$&quot;* #,##0.00_);_(&quot;$&quot;* \(#,##0.00\);_(&quot;$&quot;* &quot;-&quot;??_);_(@_)">
                  <c:v>49.526983333333334</c:v>
                </c:pt>
                <c:pt idx="441" formatCode="_(&quot;$&quot;* #,##0.00_);_(&quot;$&quot;* \(#,##0.00\);_(&quot;$&quot;* &quot;-&quot;??_);_(@_)">
                  <c:v>49.318200000000012</c:v>
                </c:pt>
                <c:pt idx="442" formatCode="_(&quot;$&quot;* #,##0.00_);_(&quot;$&quot;* \(#,##0.00\);_(&quot;$&quot;* &quot;-&quot;??_);_(@_)">
                  <c:v>49.049566666666671</c:v>
                </c:pt>
                <c:pt idx="443" formatCode="_(&quot;$&quot;* #,##0.00_);_(&quot;$&quot;* \(#,##0.00\);_(&quot;$&quot;* &quot;-&quot;??_);_(@_)">
                  <c:v>48.788600000000002</c:v>
                </c:pt>
                <c:pt idx="444" formatCode="_(&quot;$&quot;* #,##0.00_);_(&quot;$&quot;* \(#,##0.00\);_(&quot;$&quot;* &quot;-&quot;??_);_(@_)">
                  <c:v>48.553733333333334</c:v>
                </c:pt>
                <c:pt idx="445" formatCode="_(&quot;$&quot;* #,##0.00_);_(&quot;$&quot;* \(#,##0.00\);_(&quot;$&quot;* &quot;-&quot;??_);_(@_)">
                  <c:v>48.513816666666663</c:v>
                </c:pt>
                <c:pt idx="446" formatCode="_(&quot;$&quot;* #,##0.00_);_(&quot;$&quot;* \(#,##0.00\);_(&quot;$&quot;* &quot;-&quot;??_);_(@_)">
                  <c:v>48.566016666666663</c:v>
                </c:pt>
                <c:pt idx="447" formatCode="_(&quot;$&quot;* #,##0.00_);_(&quot;$&quot;* \(#,##0.00\);_(&quot;$&quot;* &quot;-&quot;??_);_(@_)">
                  <c:v>48.737950000000005</c:v>
                </c:pt>
                <c:pt idx="448" formatCode="_(&quot;$&quot;* #,##0.00_);_(&quot;$&quot;* \(#,##0.00\);_(&quot;$&quot;* &quot;-&quot;??_);_(@_)">
                  <c:v>48.882249999999999</c:v>
                </c:pt>
                <c:pt idx="449" formatCode="_(&quot;$&quot;* #,##0.00_);_(&quot;$&quot;* \(#,##0.00\);_(&quot;$&quot;* &quot;-&quot;??_);_(@_)">
                  <c:v>49.104849999999999</c:v>
                </c:pt>
                <c:pt idx="450" formatCode="_(&quot;$&quot;* #,##0.00_);_(&quot;$&quot;* \(#,##0.00\);_(&quot;$&quot;* &quot;-&quot;??_);_(@_)">
                  <c:v>49.401116666666667</c:v>
                </c:pt>
                <c:pt idx="451" formatCode="_(&quot;$&quot;* #,##0.00_);_(&quot;$&quot;* \(#,##0.00\);_(&quot;$&quot;* &quot;-&quot;??_);_(@_)">
                  <c:v>49.528533333333336</c:v>
                </c:pt>
                <c:pt idx="452" formatCode="_(&quot;$&quot;* #,##0.00_);_(&quot;$&quot;* \(#,##0.00\);_(&quot;$&quot;* &quot;-&quot;??_);_(@_)">
                  <c:v>49.50705</c:v>
                </c:pt>
                <c:pt idx="453" formatCode="_(&quot;$&quot;* #,##0.00_);_(&quot;$&quot;* \(#,##0.00\);_(&quot;$&quot;* &quot;-&quot;??_);_(@_)">
                  <c:v>49.494766666666671</c:v>
                </c:pt>
                <c:pt idx="454" formatCode="_(&quot;$&quot;* #,##0.00_);_(&quot;$&quot;* \(#,##0.00\);_(&quot;$&quot;* &quot;-&quot;??_);_(@_)">
                  <c:v>49.553100000000001</c:v>
                </c:pt>
                <c:pt idx="455" formatCode="_(&quot;$&quot;* #,##0.00_);_(&quot;$&quot;* \(#,##0.00\);_(&quot;$&quot;* &quot;-&quot;??_);_(@_)">
                  <c:v>49.516250000000007</c:v>
                </c:pt>
                <c:pt idx="456" formatCode="_(&quot;$&quot;* #,##0.00_);_(&quot;$&quot;* \(#,##0.00\);_(&quot;$&quot;* &quot;-&quot;??_);_(@_)">
                  <c:v>49.459466666666664</c:v>
                </c:pt>
                <c:pt idx="457" formatCode="_(&quot;$&quot;* #,##0.00_);_(&quot;$&quot;* \(#,##0.00\);_(&quot;$&quot;* &quot;-&quot;??_);_(@_)">
                  <c:v>49.358150000000002</c:v>
                </c:pt>
                <c:pt idx="458" formatCode="_(&quot;$&quot;* #,##0.00_);_(&quot;$&quot;* \(#,##0.00\);_(&quot;$&quot;* &quot;-&quot;??_);_(@_)">
                  <c:v>49.384233333333327</c:v>
                </c:pt>
                <c:pt idx="459" formatCode="_(&quot;$&quot;* #,##0.00_);_(&quot;$&quot;* \(#,##0.00\);_(&quot;$&quot;* &quot;-&quot;??_);_(@_)">
                  <c:v>49.577666666666666</c:v>
                </c:pt>
                <c:pt idx="460" formatCode="_(&quot;$&quot;* #,##0.00_);_(&quot;$&quot;* \(#,##0.00\);_(&quot;$&quot;* &quot;-&quot;??_);_(@_)">
                  <c:v>49.732716666666668</c:v>
                </c:pt>
                <c:pt idx="461" formatCode="_(&quot;$&quot;* #,##0.00_);_(&quot;$&quot;* \(#,##0.00\);_(&quot;$&quot;* &quot;-&quot;??_);_(@_)">
                  <c:v>49.958383333333337</c:v>
                </c:pt>
                <c:pt idx="462" formatCode="_(&quot;$&quot;* #,##0.00_);_(&quot;$&quot;* \(#,##0.00\);_(&quot;$&quot;* &quot;-&quot;??_);_(@_)">
                  <c:v>50.151800000000001</c:v>
                </c:pt>
                <c:pt idx="463" formatCode="_(&quot;$&quot;* #,##0.00_);_(&quot;$&quot;* \(#,##0.00\);_(&quot;$&quot;* &quot;-&quot;??_);_(@_)">
                  <c:v>50.283816666666667</c:v>
                </c:pt>
                <c:pt idx="464" formatCode="_(&quot;$&quot;* #,##0.00_);_(&quot;$&quot;* \(#,##0.00\);_(&quot;$&quot;* &quot;-&quot;??_);_(@_)">
                  <c:v>50.151800000000001</c:v>
                </c:pt>
                <c:pt idx="465" formatCode="_(&quot;$&quot;* #,##0.00_);_(&quot;$&quot;* \(#,##0.00\);_(&quot;$&quot;* &quot;-&quot;??_);_(@_)">
                  <c:v>49.826349999999998</c:v>
                </c:pt>
                <c:pt idx="466" formatCode="_(&quot;$&quot;* #,##0.00_);_(&quot;$&quot;* \(#,##0.00\);_(&quot;$&quot;* &quot;-&quot;??_);_(@_)">
                  <c:v>49.669766666666668</c:v>
                </c:pt>
                <c:pt idx="467" formatCode="_(&quot;$&quot;* #,##0.00_);_(&quot;$&quot;* \(#,##0.00\);_(&quot;$&quot;* &quot;-&quot;??_);_(@_)">
                  <c:v>49.502433333333329</c:v>
                </c:pt>
                <c:pt idx="468" formatCode="_(&quot;$&quot;* #,##0.00_);_(&quot;$&quot;* \(#,##0.00\);_(&quot;$&quot;* &quot;-&quot;??_);_(@_)">
                  <c:v>49.408783333333332</c:v>
                </c:pt>
                <c:pt idx="469" formatCode="_(&quot;$&quot;* #,##0.00_);_(&quot;$&quot;* \(#,##0.00\);_(&quot;$&quot;* &quot;-&quot;??_);_(@_)">
                  <c:v>49.470183333333331</c:v>
                </c:pt>
                <c:pt idx="470" formatCode="_(&quot;$&quot;* #,##0.00_);_(&quot;$&quot;* \(#,##0.00\);_(&quot;$&quot;* &quot;-&quot;??_);_(@_)">
                  <c:v>49.626766666666668</c:v>
                </c:pt>
                <c:pt idx="471" formatCode="_(&quot;$&quot;* #,##0.00_);_(&quot;$&quot;* \(#,##0.00\);_(&quot;$&quot;* &quot;-&quot;??_);_(@_)">
                  <c:v>49.72195</c:v>
                </c:pt>
                <c:pt idx="472" formatCode="_(&quot;$&quot;* #,##0.00_);_(&quot;$&quot;* \(#,##0.00\);_(&quot;$&quot;* &quot;-&quot;??_);_(@_)">
                  <c:v>49.688166666666667</c:v>
                </c:pt>
                <c:pt idx="473" formatCode="_(&quot;$&quot;* #,##0.00_);_(&quot;$&quot;* \(#,##0.00\);_(&quot;$&quot;* &quot;-&quot;??_);_(@_)">
                  <c:v>49.662083333333335</c:v>
                </c:pt>
                <c:pt idx="474" formatCode="_(&quot;$&quot;* #,##0.00_);_(&quot;$&quot;* \(#,##0.00\);_(&quot;$&quot;* &quot;-&quot;??_);_(@_)">
                  <c:v>49.546950000000002</c:v>
                </c:pt>
                <c:pt idx="475" formatCode="_(&quot;$&quot;* #,##0.00_);_(&quot;$&quot;* \(#,##0.00\);_(&quot;$&quot;* &quot;-&quot;??_);_(@_)">
                  <c:v>49.437966666666675</c:v>
                </c:pt>
                <c:pt idx="476" formatCode="_(&quot;$&quot;* #,##0.00_);_(&quot;$&quot;* \(#,##0.00\);_(&quot;$&quot;* &quot;-&quot;??_);_(@_)">
                  <c:v>49.434900000000006</c:v>
                </c:pt>
                <c:pt idx="477" formatCode="_(&quot;$&quot;* #,##0.00_);_(&quot;$&quot;* \(#,##0.00\);_(&quot;$&quot;* &quot;-&quot;??_);_(@_)">
                  <c:v>49.540816666666672</c:v>
                </c:pt>
                <c:pt idx="478" formatCode="_(&quot;$&quot;* #,##0.00_);_(&quot;$&quot;* \(#,##0.00\);_(&quot;$&quot;* &quot;-&quot;??_);_(@_)">
                  <c:v>49.622183333333332</c:v>
                </c:pt>
                <c:pt idx="479" formatCode="_(&quot;$&quot;* #,##0.00_);_(&quot;$&quot;* \(#,##0.00\);_(&quot;$&quot;* &quot;-&quot;??_);_(@_)">
                  <c:v>49.557700000000004</c:v>
                </c:pt>
                <c:pt idx="480" formatCode="_(&quot;$&quot;* #,##0.00_);_(&quot;$&quot;* \(#,##0.00\);_(&quot;$&quot;* &quot;-&quot;??_);_(@_)">
                  <c:v>49.358149999999995</c:v>
                </c:pt>
                <c:pt idx="481" formatCode="_(&quot;$&quot;* #,##0.00_);_(&quot;$&quot;* \(#,##0.00\);_(&quot;$&quot;* &quot;-&quot;??_);_(@_)">
                  <c:v>49.098716666666668</c:v>
                </c:pt>
                <c:pt idx="482" formatCode="_(&quot;$&quot;* #,##0.00_);_(&quot;$&quot;* \(#,##0.00\);_(&quot;$&quot;* &quot;-&quot;??_);_(@_)">
                  <c:v>49.086433333333332</c:v>
                </c:pt>
                <c:pt idx="483" formatCode="_(&quot;$&quot;* #,##0.00_);_(&quot;$&quot;* \(#,##0.00\);_(&quot;$&quot;* &quot;-&quot;??_);_(@_)">
                  <c:v>49.129416666666664</c:v>
                </c:pt>
                <c:pt idx="484" formatCode="_(&quot;$&quot;* #,##0.00_);_(&quot;$&quot;* \(#,##0.00\);_(&quot;$&quot;* &quot;-&quot;??_);_(@_)">
                  <c:v>49.23073333333334</c:v>
                </c:pt>
                <c:pt idx="485" formatCode="_(&quot;$&quot;* #,##0.00_);_(&quot;$&quot;* \(#,##0.00\);_(&quot;$&quot;* &quot;-&quot;??_);_(@_)">
                  <c:v>49.502450000000003</c:v>
                </c:pt>
                <c:pt idx="486" formatCode="_(&quot;$&quot;* #,##0.00_);_(&quot;$&quot;* \(#,##0.00\);_(&quot;$&quot;* &quot;-&quot;??_);_(@_)">
                  <c:v>49.99368333333333</c:v>
                </c:pt>
                <c:pt idx="487" formatCode="_(&quot;$&quot;* #,##0.00_);_(&quot;$&quot;* \(#,##0.00\);_(&quot;$&quot;* &quot;-&quot;??_);_(@_)">
                  <c:v>50.567800000000005</c:v>
                </c:pt>
                <c:pt idx="488" formatCode="_(&quot;$&quot;* #,##0.00_);_(&quot;$&quot;* \(#,##0.00\);_(&quot;$&quot;* &quot;-&quot;??_);_(@_)">
                  <c:v>49.886216666666662</c:v>
                </c:pt>
                <c:pt idx="489" formatCode="_(&quot;$&quot;* #,##0.00_);_(&quot;$&quot;* \(#,##0.00\);_(&quot;$&quot;* &quot;-&quot;??_);_(@_)">
                  <c:v>49.11098333333333</c:v>
                </c:pt>
                <c:pt idx="490" formatCode="_(&quot;$&quot;* #,##0.00_);_(&quot;$&quot;* \(#,##0.00\);_(&quot;$&quot;* &quot;-&quot;??_);_(@_)">
                  <c:v>48.16075</c:v>
                </c:pt>
                <c:pt idx="491" formatCode="_(&quot;$&quot;* #,##0.00_);_(&quot;$&quot;* \(#,##0.00\);_(&quot;$&quot;* &quot;-&quot;??_);_(@_)">
                  <c:v>47.037050000000001</c:v>
                </c:pt>
                <c:pt idx="492" formatCode="_(&quot;$&quot;* #,##0.00_);_(&quot;$&quot;* \(#,##0.00\);_(&quot;$&quot;* &quot;-&quot;??_);_(@_)">
                  <c:v>45.917949999999998</c:v>
                </c:pt>
                <c:pt idx="493" formatCode="_(&quot;$&quot;* #,##0.00_);_(&quot;$&quot;* \(#,##0.00\);_(&quot;$&quot;* &quot;-&quot;??_);_(@_)">
                  <c:v>44.843383333333342</c:v>
                </c:pt>
                <c:pt idx="494" formatCode="_(&quot;$&quot;* #,##0.00_);_(&quot;$&quot;* \(#,##0.00\);_(&quot;$&quot;* &quot;-&quot;??_);_(@_)">
                  <c:v>44.857199999999999</c:v>
                </c:pt>
                <c:pt idx="495" formatCode="_(&quot;$&quot;* #,##0.00_);_(&quot;$&quot;* \(#,##0.00\);_(&quot;$&quot;* &quot;-&quot;??_);_(@_)">
                  <c:v>44.926283333333338</c:v>
                </c:pt>
                <c:pt idx="496" formatCode="_(&quot;$&quot;* #,##0.00_);_(&quot;$&quot;* \(#,##0.00\);_(&quot;$&quot;* &quot;-&quot;??_);_(@_)">
                  <c:v>45.2502</c:v>
                </c:pt>
                <c:pt idx="497" formatCode="_(&quot;$&quot;* #,##0.00_);_(&quot;$&quot;* \(#,##0.00\);_(&quot;$&quot;* &quot;-&quot;??_);_(@_)">
                  <c:v>45.675399999999996</c:v>
                </c:pt>
                <c:pt idx="498" formatCode="_(&quot;$&quot;* #,##0.00_);_(&quot;$&quot;* \(#,##0.00\);_(&quot;$&quot;* &quot;-&quot;??_);_(@_)">
                  <c:v>46.165733333333343</c:v>
                </c:pt>
                <c:pt idx="499" formatCode="_(&quot;$&quot;* #,##0.00_);_(&quot;$&quot;* \(#,##0.00\);_(&quot;$&quot;* &quot;-&quot;??_);_(@_)">
                  <c:v>46.612216666666662</c:v>
                </c:pt>
                <c:pt idx="500" formatCode="_(&quot;$&quot;* #,##0.00_);_(&quot;$&quot;* \(#,##0.00\);_(&quot;$&quot;* &quot;-&quot;??_);_(@_)">
                  <c:v>46.92016666666666</c:v>
                </c:pt>
                <c:pt idx="501" formatCode="_(&quot;$&quot;* #,##0.00_);_(&quot;$&quot;* \(#,##0.00\);_(&quot;$&quot;* &quot;-&quot;??_);_(@_)">
                  <c:v>47.112516666666664</c:v>
                </c:pt>
                <c:pt idx="502" formatCode="_(&quot;$&quot;* #,##0.00_);_(&quot;$&quot;* \(#,##0.00\);_(&quot;$&quot;* &quot;-&quot;??_);_(@_)">
                  <c:v>47.187950000000001</c:v>
                </c:pt>
                <c:pt idx="503" formatCode="_(&quot;$&quot;* #,##0.00_);_(&quot;$&quot;* \(#,##0.00\);_(&quot;$&quot;* &quot;-&quot;??_);_(@_)">
                  <c:v>47.187950000000001</c:v>
                </c:pt>
                <c:pt idx="504" formatCode="_(&quot;$&quot;* #,##0.00_);_(&quot;$&quot;* \(#,##0.00\);_(&quot;$&quot;* &quot;-&quot;??_);_(@_)">
                  <c:v>47.095200000000006</c:v>
                </c:pt>
                <c:pt idx="505" formatCode="_(&quot;$&quot;* #,##0.00_);_(&quot;$&quot;* \(#,##0.00\);_(&quot;$&quot;* &quot;-&quot;??_);_(@_)">
                  <c:v>46.949900000000007</c:v>
                </c:pt>
                <c:pt idx="506" formatCode="_(&quot;$&quot;* #,##0.00_);_(&quot;$&quot;* \(#,##0.00\);_(&quot;$&quot;* &quot;-&quot;??_);_(@_)">
                  <c:v>46.799949999999995</c:v>
                </c:pt>
                <c:pt idx="507" formatCode="_(&quot;$&quot;* #,##0.00_);_(&quot;$&quot;* \(#,##0.00\);_(&quot;$&quot;* &quot;-&quot;??_);_(@_)">
                  <c:v>46.633000000000003</c:v>
                </c:pt>
                <c:pt idx="508" formatCode="_(&quot;$&quot;* #,##0.00_);_(&quot;$&quot;* \(#,##0.00\);_(&quot;$&quot;* &quot;-&quot;??_);_(@_)">
                  <c:v>46.476866666666673</c:v>
                </c:pt>
                <c:pt idx="509" formatCode="_(&quot;$&quot;* #,##0.00_);_(&quot;$&quot;* \(#,##0.00\);_(&quot;$&quot;* &quot;-&quot;??_);_(@_)">
                  <c:v>46.402683333333336</c:v>
                </c:pt>
                <c:pt idx="510" formatCode="_(&quot;$&quot;* #,##0.00_);_(&quot;$&quot;* \(#,##0.00\);_(&quot;$&quot;* &quot;-&quot;??_);_(@_)">
                  <c:v>46.214100000000002</c:v>
                </c:pt>
                <c:pt idx="511" formatCode="_(&quot;$&quot;* #,##0.00_);_(&quot;$&quot;* \(#,##0.00\);_(&quot;$&quot;* &quot;-&quot;??_);_(@_)">
                  <c:v>46.08270000000001</c:v>
                </c:pt>
                <c:pt idx="512" formatCode="_(&quot;$&quot;* #,##0.00_);_(&quot;$&quot;* \(#,##0.00\);_(&quot;$&quot;* &quot;-&quot;??_);_(@_)">
                  <c:v>45.858566666666668</c:v>
                </c:pt>
                <c:pt idx="513" formatCode="_(&quot;$&quot;* #,##0.00_);_(&quot;$&quot;* \(#,##0.00\);_(&quot;$&quot;* &quot;-&quot;??_);_(@_)">
                  <c:v>45.908033333333343</c:v>
                </c:pt>
                <c:pt idx="514" formatCode="_(&quot;$&quot;* #,##0.00_);_(&quot;$&quot;* \(#,##0.00\);_(&quot;$&quot;* &quot;-&quot;??_);_(@_)">
                  <c:v>45.858566666666661</c:v>
                </c:pt>
                <c:pt idx="515" formatCode="_(&quot;$&quot;* #,##0.00_);_(&quot;$&quot;* \(#,##0.00\);_(&quot;$&quot;* &quot;-&quot;??_);_(@_)">
                  <c:v>45.668433333333333</c:v>
                </c:pt>
                <c:pt idx="516" formatCode="_(&quot;$&quot;* #,##0.00_);_(&quot;$&quot;* \(#,##0.00\);_(&quot;$&quot;* &quot;-&quot;??_);_(@_)">
                  <c:v>45.730266666666672</c:v>
                </c:pt>
                <c:pt idx="517" formatCode="_(&quot;$&quot;* #,##0.00_);_(&quot;$&quot;* \(#,##0.00\);_(&quot;$&quot;* &quot;-&quot;??_);_(@_)">
                  <c:v>45.651433333333337</c:v>
                </c:pt>
                <c:pt idx="518" formatCode="_(&quot;$&quot;* #,##0.00_);_(&quot;$&quot;* \(#,##0.00\);_(&quot;$&quot;* &quot;-&quot;??_);_(@_)">
                  <c:v>45.993050000000004</c:v>
                </c:pt>
                <c:pt idx="519" formatCode="_(&quot;$&quot;* #,##0.00_);_(&quot;$&quot;* \(#,##0.00\);_(&quot;$&quot;* &quot;-&quot;??_);_(@_)">
                  <c:v>46.390316666666671</c:v>
                </c:pt>
                <c:pt idx="520" formatCode="_(&quot;$&quot;* #,##0.00_);_(&quot;$&quot;* \(#,##0.00\);_(&quot;$&quot;* &quot;-&quot;??_);_(@_)">
                  <c:v>46.784500000000001</c:v>
                </c:pt>
                <c:pt idx="521" formatCode="_(&quot;$&quot;* #,##0.00_);_(&quot;$&quot;* \(#,##0.00\);_(&quot;$&quot;* &quot;-&quot;??_);_(@_)">
                  <c:v>47.075099999999999</c:v>
                </c:pt>
                <c:pt idx="522" formatCode="_(&quot;$&quot;* #,##0.00_);_(&quot;$&quot;* \(#,##0.00\);_(&quot;$&quot;* &quot;-&quot;??_);_(@_)">
                  <c:v>47.243583333333333</c:v>
                </c:pt>
                <c:pt idx="523" formatCode="_(&quot;$&quot;* #,##0.00_);_(&quot;$&quot;* \(#,##0.00\);_(&quot;$&quot;* &quot;-&quot;??_);_(@_)">
                  <c:v>47.359516666666671</c:v>
                </c:pt>
                <c:pt idx="524" formatCode="_(&quot;$&quot;* #,##0.00_);_(&quot;$&quot;* \(#,##0.00\);_(&quot;$&quot;* &quot;-&quot;??_);_(@_)">
                  <c:v>47.16011666666666</c:v>
                </c:pt>
                <c:pt idx="525" formatCode="_(&quot;$&quot;* #,##0.00_);_(&quot;$&quot;* \(#,##0.00\);_(&quot;$&quot;* &quot;-&quot;??_);_(@_)">
                  <c:v>46.866416666666673</c:v>
                </c:pt>
                <c:pt idx="526" formatCode="_(&quot;$&quot;* #,##0.00_);_(&quot;$&quot;* \(#,##0.00\);_(&quot;$&quot;* &quot;-&quot;??_);_(@_)">
                  <c:v>46.724199999999996</c:v>
                </c:pt>
                <c:pt idx="527" formatCode="_(&quot;$&quot;* #,##0.00_);_(&quot;$&quot;* \(#,##0.00\);_(&quot;$&quot;* &quot;-&quot;??_);_(@_)">
                  <c:v>46.745833333333337</c:v>
                </c:pt>
                <c:pt idx="528" formatCode="_(&quot;$&quot;* #,##0.00_);_(&quot;$&quot;* \(#,##0.00\);_(&quot;$&quot;* &quot;-&quot;??_);_(@_)">
                  <c:v>46.592800000000004</c:v>
                </c:pt>
                <c:pt idx="529" formatCode="_(&quot;$&quot;* #,##0.00_);_(&quot;$&quot;* \(#,##0.00\);_(&quot;$&quot;* &quot;-&quot;??_);_(@_)">
                  <c:v>46.711833333333324</c:v>
                </c:pt>
                <c:pt idx="530" formatCode="_(&quot;$&quot;* #,##0.00_);_(&quot;$&quot;* \(#,##0.00\);_(&quot;$&quot;* &quot;-&quot;??_);_(@_)">
                  <c:v>46.908149999999999</c:v>
                </c:pt>
                <c:pt idx="531" formatCode="_(&quot;$&quot;* #,##0.00_);_(&quot;$&quot;* \(#,##0.00\);_(&quot;$&quot;* &quot;-&quot;??_);_(@_)">
                  <c:v>47.007083333333327</c:v>
                </c:pt>
                <c:pt idx="532" formatCode="_(&quot;$&quot;* #,##0.00_);_(&quot;$&quot;* \(#,##0.00\);_(&quot;$&quot;* &quot;-&quot;??_);_(@_)">
                  <c:v>47.178666666666665</c:v>
                </c:pt>
                <c:pt idx="533" formatCode="_(&quot;$&quot;* #,##0.00_);_(&quot;$&quot;* \(#,##0.00\);_(&quot;$&quot;* &quot;-&quot;??_);_(@_)">
                  <c:v>47.354899999999994</c:v>
                </c:pt>
                <c:pt idx="534" formatCode="_(&quot;$&quot;* #,##0.00_);_(&quot;$&quot;* \(#,##0.00\);_(&quot;$&quot;* &quot;-&quot;??_);_(@_)">
                  <c:v>47.699616666666664</c:v>
                </c:pt>
                <c:pt idx="535" formatCode="_(&quot;$&quot;* #,##0.00_);_(&quot;$&quot;* \(#,##0.00\);_(&quot;$&quot;* &quot;-&quot;??_);_(@_)">
                  <c:v>47.849550000000001</c:v>
                </c:pt>
                <c:pt idx="536" formatCode="_(&quot;$&quot;* #,##0.00_);_(&quot;$&quot;* \(#,##0.00\);_(&quot;$&quot;* &quot;-&quot;??_);_(@_)">
                  <c:v>47.931466666666665</c:v>
                </c:pt>
                <c:pt idx="537" formatCode="_(&quot;$&quot;* #,##0.00_);_(&quot;$&quot;* \(#,##0.00\);_(&quot;$&quot;* &quot;-&quot;??_);_(@_)">
                  <c:v>48.225166666666667</c:v>
                </c:pt>
                <c:pt idx="538" formatCode="_(&quot;$&quot;* #,##0.00_);_(&quot;$&quot;* \(#,##0.00\);_(&quot;$&quot;* &quot;-&quot;??_);_(@_)">
                  <c:v>48.410666666666664</c:v>
                </c:pt>
                <c:pt idx="539" formatCode="_(&quot;$&quot;* #,##0.00_);_(&quot;$&quot;* \(#,##0.00\);_(&quot;$&quot;* &quot;-&quot;??_);_(@_)">
                  <c:v>48.73681666666667</c:v>
                </c:pt>
                <c:pt idx="540" formatCode="_(&quot;$&quot;* #,##0.00_);_(&quot;$&quot;* \(#,##0.00\);_(&quot;$&quot;* &quot;-&quot;??_);_(@_)">
                  <c:v>49.073800000000006</c:v>
                </c:pt>
                <c:pt idx="541" formatCode="_(&quot;$&quot;* #,##0.00_);_(&quot;$&quot;* \(#,##0.00\);_(&quot;$&quot;* &quot;-&quot;??_);_(@_)">
                  <c:v>49.33658333333333</c:v>
                </c:pt>
                <c:pt idx="542" formatCode="_(&quot;$&quot;* #,##0.00_);_(&quot;$&quot;* \(#,##0.00\);_(&quot;$&quot;* &quot;-&quot;??_);_(@_)">
                  <c:v>49.910066666666665</c:v>
                </c:pt>
                <c:pt idx="543" formatCode="_(&quot;$&quot;* #,##0.00_);_(&quot;$&quot;* \(#,##0.00\);_(&quot;$&quot;* &quot;-&quot;??_);_(@_)">
                  <c:v>50.327416666666664</c:v>
                </c:pt>
                <c:pt idx="544" formatCode="_(&quot;$&quot;* #,##0.00_);_(&quot;$&quot;* \(#,##0.00\);_(&quot;$&quot;* &quot;-&quot;??_);_(@_)">
                  <c:v>50.729316666666669</c:v>
                </c:pt>
                <c:pt idx="545" formatCode="_(&quot;$&quot;* #,##0.00_);_(&quot;$&quot;* \(#,##0.00\);_(&quot;$&quot;* &quot;-&quot;??_);_(@_)">
                  <c:v>50.89471666666666</c:v>
                </c:pt>
                <c:pt idx="546" formatCode="_(&quot;$&quot;* #,##0.00_);_(&quot;$&quot;* \(#,##0.00\);_(&quot;$&quot;* &quot;-&quot;??_);_(@_)">
                  <c:v>51.155949999999997</c:v>
                </c:pt>
                <c:pt idx="547" formatCode="_(&quot;$&quot;* #,##0.00_);_(&quot;$&quot;* \(#,##0.00\);_(&quot;$&quot;* &quot;-&quot;??_);_(@_)">
                  <c:v>51.359999999999992</c:v>
                </c:pt>
                <c:pt idx="548" formatCode="_(&quot;$&quot;* #,##0.00_);_(&quot;$&quot;* \(#,##0.00\);_(&quot;$&quot;* &quot;-&quot;??_);_(@_)">
                  <c:v>51.114216666666664</c:v>
                </c:pt>
                <c:pt idx="549" formatCode="_(&quot;$&quot;* #,##0.00_);_(&quot;$&quot;* \(#,##0.00\);_(&quot;$&quot;* &quot;-&quot;??_);_(@_)">
                  <c:v>50.516016666666673</c:v>
                </c:pt>
                <c:pt idx="550" formatCode="_(&quot;$&quot;* #,##0.00_);_(&quot;$&quot;* \(#,##0.00\);_(&quot;$&quot;* &quot;-&quot;??_);_(@_)">
                  <c:v>49.944083333333339</c:v>
                </c:pt>
                <c:pt idx="551" formatCode="_(&quot;$&quot;* #,##0.00_);_(&quot;$&quot;* \(#,##0.00\);_(&quot;$&quot;* &quot;-&quot;??_);_(@_)">
                  <c:v>49.480349999999994</c:v>
                </c:pt>
                <c:pt idx="552" formatCode="_(&quot;$&quot;* #,##0.00_);_(&quot;$&quot;* \(#,##0.00\);_(&quot;$&quot;* &quot;-&quot;??_);_(@_)">
                  <c:v>48.753833333333326</c:v>
                </c:pt>
                <c:pt idx="553" formatCode="_(&quot;$&quot;* #,##0.00_);_(&quot;$&quot;* \(#,##0.00\);_(&quot;$&quot;* &quot;-&quot;??_);_(@_)">
                  <c:v>48.279266666666672</c:v>
                </c:pt>
                <c:pt idx="554" formatCode="_(&quot;$&quot;* #,##0.00_);_(&quot;$&quot;* \(#,##0.00\);_(&quot;$&quot;* &quot;-&quot;??_);_(@_)">
                  <c:v>47.418283333333335</c:v>
                </c:pt>
                <c:pt idx="555" formatCode="_(&quot;$&quot;* #,##0.00_);_(&quot;$&quot;* \(#,##0.00\);_(&quot;$&quot;* &quot;-&quot;??_);_(@_)">
                  <c:v>46.752049999999997</c:v>
                </c:pt>
                <c:pt idx="556" formatCode="_(&quot;$&quot;* #,##0.00_);_(&quot;$&quot;* \(#,##0.00\);_(&quot;$&quot;* &quot;-&quot;??_);_(@_)">
                  <c:v>46.254300000000001</c:v>
                </c:pt>
                <c:pt idx="557" formatCode="_(&quot;$&quot;* #,##0.00_);_(&quot;$&quot;* \(#,##0.00\);_(&quot;$&quot;* &quot;-&quot;??_);_(@_)">
                  <c:v>45.792116666666665</c:v>
                </c:pt>
                <c:pt idx="558" formatCode="_(&quot;$&quot;* #,##0.00_);_(&quot;$&quot;* \(#,##0.00\);_(&quot;$&quot;* &quot;-&quot;??_);_(@_)">
                  <c:v>45.561800000000005</c:v>
                </c:pt>
                <c:pt idx="559" formatCode="_(&quot;$&quot;* #,##0.00_);_(&quot;$&quot;* \(#,##0.00\);_(&quot;$&quot;* &quot;-&quot;??_);_(@_)">
                  <c:v>45.034699999999994</c:v>
                </c:pt>
                <c:pt idx="560" formatCode="_(&quot;$&quot;* #,##0.00_);_(&quot;$&quot;* \(#,##0.00\);_(&quot;$&quot;* &quot;-&quot;??_);_(@_)">
                  <c:v>45.085049999999995</c:v>
                </c:pt>
                <c:pt idx="561" formatCode="_(&quot;$&quot;* #,##0.00_);_(&quot;$&quot;* \(#,##0.00\);_(&quot;$&quot;* &quot;-&quot;??_);_(@_)">
                  <c:v>45.211333333333336</c:v>
                </c:pt>
                <c:pt idx="562" formatCode="_(&quot;$&quot;* #,##0.00_);_(&quot;$&quot;* \(#,##0.00\);_(&quot;$&quot;* &quot;-&quot;??_);_(@_)">
                  <c:v>45.267266666666664</c:v>
                </c:pt>
                <c:pt idx="563" formatCode="_(&quot;$&quot;* #,##0.00_);_(&quot;$&quot;* \(#,##0.00\);_(&quot;$&quot;* &quot;-&quot;??_);_(@_)">
                  <c:v>45.47443333333333</c:v>
                </c:pt>
                <c:pt idx="564" formatCode="_(&quot;$&quot;* #,##0.00_);_(&quot;$&quot;* \(#,##0.00\);_(&quot;$&quot;* &quot;-&quot;??_);_(@_)">
                  <c:v>45.43148333333334</c:v>
                </c:pt>
                <c:pt idx="565" formatCode="_(&quot;$&quot;* #,##0.00_);_(&quot;$&quot;* \(#,##0.00\);_(&quot;$&quot;* &quot;-&quot;??_);_(@_)">
                  <c:v>45.387083333333344</c:v>
                </c:pt>
                <c:pt idx="566" formatCode="_(&quot;$&quot;* #,##0.00_);_(&quot;$&quot;* \(#,##0.00\);_(&quot;$&quot;* &quot;-&quot;??_);_(@_)">
                  <c:v>45.320099999999996</c:v>
                </c:pt>
                <c:pt idx="567" formatCode="_(&quot;$&quot;* #,##0.00_);_(&quot;$&quot;* \(#,##0.00\);_(&quot;$&quot;* &quot;-&quot;??_);_(@_)">
                  <c:v>45.360600000000005</c:v>
                </c:pt>
                <c:pt idx="568" formatCode="_(&quot;$&quot;* #,##0.00_);_(&quot;$&quot;* \(#,##0.00\);_(&quot;$&quot;* &quot;-&quot;??_);_(@_)">
                  <c:v>45.270266666666664</c:v>
                </c:pt>
                <c:pt idx="569" formatCode="_(&quot;$&quot;* #,##0.00_);_(&quot;$&quot;* \(#,##0.00\);_(&quot;$&quot;* &quot;-&quot;??_);_(@_)">
                  <c:v>44.905799999999999</c:v>
                </c:pt>
                <c:pt idx="570" formatCode="_(&quot;$&quot;* #,##0.00_);_(&quot;$&quot;* \(#,##0.00\);_(&quot;$&quot;* &quot;-&quot;??_);_(@_)">
                  <c:v>44.310816666666661</c:v>
                </c:pt>
                <c:pt idx="571" formatCode="_(&quot;$&quot;* #,##0.00_);_(&quot;$&quot;* \(#,##0.00\);_(&quot;$&quot;* &quot;-&quot;??_);_(@_)">
                  <c:v>43.852899999999998</c:v>
                </c:pt>
                <c:pt idx="572" formatCode="_(&quot;$&quot;* #,##0.00_);_(&quot;$&quot;* \(#,##0.00\);_(&quot;$&quot;* &quot;-&quot;??_);_(@_)">
                  <c:v>43.396533333333331</c:v>
                </c:pt>
                <c:pt idx="573" formatCode="_(&quot;$&quot;* #,##0.00_);_(&quot;$&quot;* \(#,##0.00\);_(&quot;$&quot;* &quot;-&quot;??_);_(@_)">
                  <c:v>43.128633333333333</c:v>
                </c:pt>
                <c:pt idx="574" formatCode="_(&quot;$&quot;* #,##0.00_);_(&quot;$&quot;* \(#,##0.00\);_(&quot;$&quot;* &quot;-&quot;??_);_(@_)">
                  <c:v>43.04763333333333</c:v>
                </c:pt>
                <c:pt idx="575" formatCode="_(&quot;$&quot;* #,##0.00_);_(&quot;$&quot;* \(#,##0.00\);_(&quot;$&quot;* &quot;-&quot;??_);_(@_)">
                  <c:v>43.067883333333334</c:v>
                </c:pt>
                <c:pt idx="576" formatCode="_(&quot;$&quot;* #,##0.00_);_(&quot;$&quot;* \(#,##0.00\);_(&quot;$&quot;* &quot;-&quot;??_);_(@_)">
                  <c:v>43.345133333333337</c:v>
                </c:pt>
                <c:pt idx="577" formatCode="_(&quot;$&quot;* #,##0.00_);_(&quot;$&quot;* \(#,##0.00\);_(&quot;$&quot;* &quot;-&quot;??_);_(@_)">
                  <c:v>43.996199999999995</c:v>
                </c:pt>
                <c:pt idx="578" formatCode="_(&quot;$&quot;* #,##0.00_);_(&quot;$&quot;* \(#,##0.00\);_(&quot;$&quot;* &quot;-&quot;??_);_(@_)">
                  <c:v>44.507083333333327</c:v>
                </c:pt>
                <c:pt idx="579" formatCode="_(&quot;$&quot;* #,##0.00_);_(&quot;$&quot;* \(#,##0.00\);_(&quot;$&quot;* &quot;-&quot;??_);_(@_)">
                  <c:v>44.717350000000003</c:v>
                </c:pt>
                <c:pt idx="580" formatCode="_(&quot;$&quot;* #,##0.00_);_(&quot;$&quot;* \(#,##0.00\);_(&quot;$&quot;* &quot;-&quot;??_);_(@_)">
                  <c:v>44.712683333333331</c:v>
                </c:pt>
                <c:pt idx="581" formatCode="_(&quot;$&quot;* #,##0.00_);_(&quot;$&quot;* \(#,##0.00\);_(&quot;$&quot;* &quot;-&quot;??_);_(@_)">
                  <c:v>44.681516666666674</c:v>
                </c:pt>
                <c:pt idx="582" formatCode="_(&quot;$&quot;* #,##0.00_);_(&quot;$&quot;* \(#,##0.00\);_(&quot;$&quot;* &quot;-&quot;??_);_(@_)">
                  <c:v>44.80766666666667</c:v>
                </c:pt>
                <c:pt idx="583" formatCode="_(&quot;$&quot;* #,##0.00_);_(&quot;$&quot;* \(#,##0.00\);_(&quot;$&quot;* &quot;-&quot;??_);_(@_)">
                  <c:v>44.463433333333334</c:v>
                </c:pt>
                <c:pt idx="584" formatCode="_(&quot;$&quot;* #,##0.00_);_(&quot;$&quot;* \(#,##0.00\);_(&quot;$&quot;* &quot;-&quot;??_);_(@_)">
                  <c:v>44.136349999999993</c:v>
                </c:pt>
                <c:pt idx="585" formatCode="_(&quot;$&quot;* #,##0.00_);_(&quot;$&quot;* \(#,##0.00\);_(&quot;$&quot;* &quot;-&quot;??_);_(@_)">
                  <c:v>43.564733333333329</c:v>
                </c:pt>
                <c:pt idx="586" formatCode="_(&quot;$&quot;* #,##0.00_);_(&quot;$&quot;* \(#,##0.00\);_(&quot;$&quot;* &quot;-&quot;??_);_(@_)">
                  <c:v>43.117716666666666</c:v>
                </c:pt>
                <c:pt idx="587" formatCode="_(&quot;$&quot;* #,##0.00_);_(&quot;$&quot;* \(#,##0.00\);_(&quot;$&quot;* &quot;-&quot;??_);_(@_)">
                  <c:v>42.982216666666666</c:v>
                </c:pt>
                <c:pt idx="588" formatCode="_(&quot;$&quot;* #,##0.00_);_(&quot;$&quot;* \(#,##0.00\);_(&quot;$&quot;* &quot;-&quot;??_);_(@_)">
                  <c:v>42.905900000000003</c:v>
                </c:pt>
                <c:pt idx="589" formatCode="_(&quot;$&quot;* #,##0.00_);_(&quot;$&quot;* \(#,##0.00\);_(&quot;$&quot;* &quot;-&quot;??_);_(@_)">
                  <c:v>43.028950000000002</c:v>
                </c:pt>
                <c:pt idx="590" formatCode="_(&quot;$&quot;* #,##0.00_);_(&quot;$&quot;* \(#,##0.00\);_(&quot;$&quot;* &quot;-&quot;??_);_(@_)">
                  <c:v>43.271916666666669</c:v>
                </c:pt>
                <c:pt idx="591" formatCode="_(&quot;$&quot;* #,##0.00_);_(&quot;$&quot;* \(#,##0.00\);_(&quot;$&quot;* &quot;-&quot;??_);_(@_)">
                  <c:v>43.893383333333333</c:v>
                </c:pt>
                <c:pt idx="592" formatCode="_(&quot;$&quot;* #,##0.00_);_(&quot;$&quot;* \(#,##0.00\);_(&quot;$&quot;* &quot;-&quot;??_);_(@_)">
                  <c:v>44.432283333333338</c:v>
                </c:pt>
                <c:pt idx="593" formatCode="_(&quot;$&quot;* #,##0.00_);_(&quot;$&quot;* \(#,##0.00\);_(&quot;$&quot;* &quot;-&quot;??_);_(@_)">
                  <c:v>45.209499999999998</c:v>
                </c:pt>
                <c:pt idx="594" formatCode="_(&quot;$&quot;* #,##0.00_);_(&quot;$&quot;* \(#,##0.00\);_(&quot;$&quot;* &quot;-&quot;??_);_(@_)">
                  <c:v>45.94</c:v>
                </c:pt>
                <c:pt idx="595" formatCode="_(&quot;$&quot;* #,##0.00_);_(&quot;$&quot;* \(#,##0.00\);_(&quot;$&quot;* &quot;-&quot;??_);_(@_)">
                  <c:v>46.572366666666674</c:v>
                </c:pt>
                <c:pt idx="596" formatCode="_(&quot;$&quot;* #,##0.00_);_(&quot;$&quot;* \(#,##0.00\);_(&quot;$&quot;* &quot;-&quot;??_);_(@_)">
                  <c:v>47.329349999999998</c:v>
                </c:pt>
                <c:pt idx="597" formatCode="_(&quot;$&quot;* #,##0.00_);_(&quot;$&quot;* \(#,##0.00\);_(&quot;$&quot;* &quot;-&quot;??_);_(@_)">
                  <c:v>47.802849999999999</c:v>
                </c:pt>
                <c:pt idx="598" formatCode="_(&quot;$&quot;* #,##0.00_);_(&quot;$&quot;* \(#,##0.00\);_(&quot;$&quot;* &quot;-&quot;??_);_(@_)">
                  <c:v>48.003783333333331</c:v>
                </c:pt>
                <c:pt idx="599" formatCode="_(&quot;$&quot;* #,##0.00_);_(&quot;$&quot;* \(#,##0.00\);_(&quot;$&quot;* &quot;-&quot;??_);_(@_)">
                  <c:v>47.457083333333337</c:v>
                </c:pt>
                <c:pt idx="600" formatCode="_(&quot;$&quot;* #,##0.00_);_(&quot;$&quot;* \(#,##0.00\);_(&quot;$&quot;* &quot;-&quot;??_);_(@_)">
                  <c:v>47.047450000000005</c:v>
                </c:pt>
                <c:pt idx="601" formatCode="_(&quot;$&quot;* #,##0.00_);_(&quot;$&quot;* \(#,##0.00\);_(&quot;$&quot;* &quot;-&quot;??_);_(@_)">
                  <c:v>46.520999999999994</c:v>
                </c:pt>
                <c:pt idx="602" formatCode="_(&quot;$&quot;* #,##0.00_);_(&quot;$&quot;* \(#,##0.00\);_(&quot;$&quot;* &quot;-&quot;??_);_(@_)">
                  <c:v>45.787383333333331</c:v>
                </c:pt>
                <c:pt idx="603" formatCode="_(&quot;$&quot;* #,##0.00_);_(&quot;$&quot;* \(#,##0.00\);_(&quot;$&quot;* &quot;-&quot;??_);_(@_)">
                  <c:v>45.184599999999996</c:v>
                </c:pt>
                <c:pt idx="604" formatCode="_(&quot;$&quot;* #,##0.00_);_(&quot;$&quot;* \(#,##0.00\);_(&quot;$&quot;* &quot;-&quot;??_);_(@_)">
                  <c:v>44.788983333333327</c:v>
                </c:pt>
                <c:pt idx="605" formatCode="_(&quot;$&quot;* #,##0.00_);_(&quot;$&quot;* \(#,##0.00\);_(&quot;$&quot;* &quot;-&quot;??_);_(@_)">
                  <c:v>44.54911666666667</c:v>
                </c:pt>
                <c:pt idx="606" formatCode="_(&quot;$&quot;* #,##0.00_);_(&quot;$&quot;* \(#,##0.00\);_(&quot;$&quot;* &quot;-&quot;??_);_(@_)">
                  <c:v>44.128566666666664</c:v>
                </c:pt>
                <c:pt idx="607" formatCode="_(&quot;$&quot;* #,##0.00_);_(&quot;$&quot;* \(#,##0.00\);_(&quot;$&quot;* &quot;-&quot;??_);_(@_)">
                  <c:v>43.954116666666664</c:v>
                </c:pt>
                <c:pt idx="608" formatCode="_(&quot;$&quot;* #,##0.00_);_(&quot;$&quot;* \(#,##0.00\);_(&quot;$&quot;* &quot;-&quot;??_);_(@_)">
                  <c:v>43.662849999999999</c:v>
                </c:pt>
                <c:pt idx="609" formatCode="_(&quot;$&quot;* #,##0.00_);_(&quot;$&quot;* \(#,##0.00\);_(&quot;$&quot;* &quot;-&quot;??_);_(@_)">
                  <c:v>43.519550000000002</c:v>
                </c:pt>
                <c:pt idx="610" formatCode="_(&quot;$&quot;* #,##0.00_);_(&quot;$&quot;* \(#,##0.00\);_(&quot;$&quot;* &quot;-&quot;??_);_(@_)">
                  <c:v>43.66128333333333</c:v>
                </c:pt>
                <c:pt idx="611" formatCode="_(&quot;$&quot;* #,##0.00_);_(&quot;$&quot;* \(#,##0.00\);_(&quot;$&quot;* &quot;-&quot;??_);_(@_)">
                  <c:v>43.901150000000001</c:v>
                </c:pt>
                <c:pt idx="612" formatCode="_(&quot;$&quot;* #,##0.00_);_(&quot;$&quot;* \(#,##0.00\);_(&quot;$&quot;* &quot;-&quot;??_);_(@_)">
                  <c:v>44.056900000000006</c:v>
                </c:pt>
                <c:pt idx="613" formatCode="_(&quot;$&quot;* #,##0.00_);_(&quot;$&quot;* \(#,##0.00\);_(&quot;$&quot;* &quot;-&quot;??_);_(@_)">
                  <c:v>43.983699999999999</c:v>
                </c:pt>
                <c:pt idx="614" formatCode="_(&quot;$&quot;* #,##0.00_);_(&quot;$&quot;* \(#,##0.00\);_(&quot;$&quot;* &quot;-&quot;??_);_(@_)">
                  <c:v>44.20021666666667</c:v>
                </c:pt>
                <c:pt idx="615" formatCode="_(&quot;$&quot;* #,##0.00_);_(&quot;$&quot;* \(#,##0.00\);_(&quot;$&quot;* &quot;-&quot;??_);_(@_)">
                  <c:v>44.025783333333329</c:v>
                </c:pt>
                <c:pt idx="616" formatCode="_(&quot;$&quot;* #,##0.00_);_(&quot;$&quot;* \(#,##0.00\);_(&quot;$&quot;* &quot;-&quot;??_);_(@_)">
                  <c:v>43.603683333333329</c:v>
                </c:pt>
                <c:pt idx="617" formatCode="_(&quot;$&quot;* #,##0.00_);_(&quot;$&quot;* \(#,##0.00\);_(&quot;$&quot;* &quot;-&quot;??_);_(@_)">
                  <c:v>43.405883333333328</c:v>
                </c:pt>
                <c:pt idx="618" formatCode="_(&quot;$&quot;* #,##0.00_);_(&quot;$&quot;* \(#,##0.00\);_(&quot;$&quot;* &quot;-&quot;??_);_(@_)">
                  <c:v>42.796883333333334</c:v>
                </c:pt>
                <c:pt idx="619" formatCode="_(&quot;$&quot;* #,##0.00_);_(&quot;$&quot;* \(#,##0.00\);_(&quot;$&quot;* &quot;-&quot;??_);_(@_)">
                  <c:v>42.550783333333335</c:v>
                </c:pt>
                <c:pt idx="620" formatCode="_(&quot;$&quot;* #,##0.00_);_(&quot;$&quot;* \(#,##0.00\);_(&quot;$&quot;* &quot;-&quot;??_);_(@_)">
                  <c:v>42.239266666666673</c:v>
                </c:pt>
                <c:pt idx="621" formatCode="_(&quot;$&quot;* #,##0.00_);_(&quot;$&quot;* \(#,##0.00\);_(&quot;$&quot;* &quot;-&quot;??_);_(@_)">
                  <c:v>42.398133333333327</c:v>
                </c:pt>
                <c:pt idx="622" formatCode="_(&quot;$&quot;* #,##0.00_);_(&quot;$&quot;* \(#,##0.00\);_(&quot;$&quot;* &quot;-&quot;??_);_(@_)">
                  <c:v>42.35648333333333</c:v>
                </c:pt>
                <c:pt idx="623" formatCode="_(&quot;$&quot;* #,##0.00_);_(&quot;$&quot;* \(#,##0.00\);_(&quot;$&quot;* &quot;-&quot;??_);_(@_)">
                  <c:v>42.0154</c:v>
                </c:pt>
                <c:pt idx="624" formatCode="_(&quot;$&quot;* #,##0.00_);_(&quot;$&quot;* \(#,##0.00\);_(&quot;$&quot;* &quot;-&quot;??_);_(@_)">
                  <c:v>41.987433333333335</c:v>
                </c:pt>
                <c:pt idx="625" formatCode="_(&quot;$&quot;* #,##0.00_);_(&quot;$&quot;* \(#,##0.00\);_(&quot;$&quot;* &quot;-&quot;??_);_(@_)">
                  <c:v>41.893650000000001</c:v>
                </c:pt>
                <c:pt idx="626" formatCode="_(&quot;$&quot;* #,##0.00_);_(&quot;$&quot;* \(#,##0.00\);_(&quot;$&quot;* &quot;-&quot;??_);_(@_)">
                  <c:v>41.599049999999998</c:v>
                </c:pt>
                <c:pt idx="627" formatCode="_(&quot;$&quot;* #,##0.00_);_(&quot;$&quot;* \(#,##0.00\);_(&quot;$&quot;* &quot;-&quot;??_);_(@_)">
                  <c:v>41.075499999999998</c:v>
                </c:pt>
                <c:pt idx="628" formatCode="_(&quot;$&quot;* #,##0.00_);_(&quot;$&quot;* \(#,##0.00\);_(&quot;$&quot;* &quot;-&quot;??_);_(@_)">
                  <c:v>40.918516666666669</c:v>
                </c:pt>
                <c:pt idx="629" formatCode="_(&quot;$&quot;* #,##0.00_);_(&quot;$&quot;* \(#,##0.00\);_(&quot;$&quot;* &quot;-&quot;??_);_(@_)">
                  <c:v>40.726999999999997</c:v>
                </c:pt>
                <c:pt idx="630" formatCode="_(&quot;$&quot;* #,##0.00_);_(&quot;$&quot;* \(#,##0.00\);_(&quot;$&quot;* &quot;-&quot;??_);_(@_)">
                  <c:v>40.9358</c:v>
                </c:pt>
                <c:pt idx="631" formatCode="_(&quot;$&quot;* #,##0.00_);_(&quot;$&quot;* \(#,##0.00\);_(&quot;$&quot;* &quot;-&quot;??_);_(@_)">
                  <c:v>40.675216666666664</c:v>
                </c:pt>
                <c:pt idx="632" formatCode="_(&quot;$&quot;* #,##0.00_);_(&quot;$&quot;* \(#,##0.00\);_(&quot;$&quot;* &quot;-&quot;??_);_(@_)">
                  <c:v>40.546483333333335</c:v>
                </c:pt>
                <c:pt idx="633" formatCode="_(&quot;$&quot;* #,##0.00_);_(&quot;$&quot;* \(#,##0.00\);_(&quot;$&quot;* &quot;-&quot;??_);_(@_)">
                  <c:v>40.359666666666662</c:v>
                </c:pt>
                <c:pt idx="634" formatCode="_(&quot;$&quot;* #,##0.00_);_(&quot;$&quot;* \(#,##0.00\);_(&quot;$&quot;* &quot;-&quot;??_);_(@_)">
                  <c:v>40.108483333333332</c:v>
                </c:pt>
                <c:pt idx="635" formatCode="_(&quot;$&quot;* #,##0.00_);_(&quot;$&quot;* \(#,##0.00\);_(&quot;$&quot;* &quot;-&quot;??_);_(@_)">
                  <c:v>39.887133333333331</c:v>
                </c:pt>
                <c:pt idx="636" formatCode="_(&quot;$&quot;* #,##0.00_);_(&quot;$&quot;* \(#,##0.00\);_(&quot;$&quot;* &quot;-&quot;??_);_(@_)">
                  <c:v>39.541766666666668</c:v>
                </c:pt>
                <c:pt idx="637" formatCode="_(&quot;$&quot;* #,##0.00_);_(&quot;$&quot;* \(#,##0.00\);_(&quot;$&quot;* &quot;-&quot;??_);_(@_)">
                  <c:v>39.719149999999999</c:v>
                </c:pt>
                <c:pt idx="638" formatCode="_(&quot;$&quot;* #,##0.00_);_(&quot;$&quot;* \(#,##0.00\);_(&quot;$&quot;* &quot;-&quot;??_);_(@_)">
                  <c:v>40.117899999999999</c:v>
                </c:pt>
                <c:pt idx="639" formatCode="_(&quot;$&quot;* #,##0.00_);_(&quot;$&quot;* \(#,##0.00\);_(&quot;$&quot;* &quot;-&quot;??_);_(@_)">
                  <c:v>40.552750000000003</c:v>
                </c:pt>
                <c:pt idx="640" formatCode="_(&quot;$&quot;* #,##0.00_);_(&quot;$&quot;* \(#,##0.00\);_(&quot;$&quot;* &quot;-&quot;??_);_(@_)">
                  <c:v>40.883983333333333</c:v>
                </c:pt>
                <c:pt idx="641" formatCode="_(&quot;$&quot;* #,##0.00_);_(&quot;$&quot;* \(#,##0.00\);_(&quot;$&quot;* &quot;-&quot;??_);_(@_)">
                  <c:v>41.381616666666666</c:v>
                </c:pt>
                <c:pt idx="642" formatCode="_(&quot;$&quot;* #,##0.00_);_(&quot;$&quot;* \(#,##0.00\);_(&quot;$&quot;* &quot;-&quot;??_);_(@_)">
                  <c:v>41.568433333333338</c:v>
                </c:pt>
                <c:pt idx="643" formatCode="_(&quot;$&quot;* #,##0.00_);_(&quot;$&quot;* \(#,##0.00\);_(&quot;$&quot;* &quot;-&quot;??_);_(@_)">
                  <c:v>41.546466666666667</c:v>
                </c:pt>
                <c:pt idx="644" formatCode="_(&quot;$&quot;* #,##0.00_);_(&quot;$&quot;* \(#,##0.00\);_(&quot;$&quot;* &quot;-&quot;??_);_(@_)">
                  <c:v>41.386333333333333</c:v>
                </c:pt>
                <c:pt idx="645" formatCode="_(&quot;$&quot;* #,##0.00_);_(&quot;$&quot;* \(#,##0.00\);_(&quot;$&quot;* &quot;-&quot;??_);_(@_)">
                  <c:v>40.885550000000002</c:v>
                </c:pt>
                <c:pt idx="646" formatCode="_(&quot;$&quot;* #,##0.00_);_(&quot;$&quot;* \(#,##0.00\);_(&quot;$&quot;* &quot;-&quot;??_);_(@_)">
                  <c:v>40.241916666666668</c:v>
                </c:pt>
                <c:pt idx="647" formatCode="_(&quot;$&quot;* #,##0.00_);_(&quot;$&quot;* \(#,##0.00\);_(&quot;$&quot;* &quot;-&quot;??_);_(@_)">
                  <c:v>39.353383333333333</c:v>
                </c:pt>
                <c:pt idx="648" formatCode="_(&quot;$&quot;* #,##0.00_);_(&quot;$&quot;* \(#,##0.00\);_(&quot;$&quot;* &quot;-&quot;??_);_(@_)">
                  <c:v>38.471116666666667</c:v>
                </c:pt>
                <c:pt idx="649" formatCode="_(&quot;$&quot;* #,##0.00_);_(&quot;$&quot;* \(#,##0.00\);_(&quot;$&quot;* &quot;-&quot;??_);_(@_)">
                  <c:v>37.621816666666668</c:v>
                </c:pt>
                <c:pt idx="650" formatCode="_(&quot;$&quot;* #,##0.00_);_(&quot;$&quot;* \(#,##0.00\);_(&quot;$&quot;* &quot;-&quot;??_);_(@_)">
                  <c:v>36.85573333333334</c:v>
                </c:pt>
                <c:pt idx="651" formatCode="_(&quot;$&quot;* #,##0.00_);_(&quot;$&quot;* \(#,##0.00\);_(&quot;$&quot;* &quot;-&quot;??_);_(@_)">
                  <c:v>36.245049999999999</c:v>
                </c:pt>
                <c:pt idx="652" formatCode="_(&quot;$&quot;* #,##0.00_);_(&quot;$&quot;* \(#,##0.00\);_(&quot;$&quot;* &quot;-&quot;??_);_(@_)">
                  <c:v>35.767800000000001</c:v>
                </c:pt>
                <c:pt idx="653" formatCode="_(&quot;$&quot;* #,##0.00_);_(&quot;$&quot;* \(#,##0.00\);_(&quot;$&quot;* &quot;-&quot;??_);_(@_)">
                  <c:v>35.540166666666671</c:v>
                </c:pt>
                <c:pt idx="654" formatCode="_(&quot;$&quot;* #,##0.00_);_(&quot;$&quot;* \(#,##0.00\);_(&quot;$&quot;* &quot;-&quot;??_);_(@_)">
                  <c:v>35.478933333333337</c:v>
                </c:pt>
                <c:pt idx="655" formatCode="_(&quot;$&quot;* #,##0.00_);_(&quot;$&quot;* \(#,##0.00\);_(&quot;$&quot;* &quot;-&quot;??_);_(@_)">
                  <c:v>35.397300000000001</c:v>
                </c:pt>
                <c:pt idx="656" formatCode="_(&quot;$&quot;* #,##0.00_);_(&quot;$&quot;* \(#,##0.00\);_(&quot;$&quot;* &quot;-&quot;??_);_(@_)">
                  <c:v>35.391016666666665</c:v>
                </c:pt>
                <c:pt idx="657" formatCode="_(&quot;$&quot;* #,##0.00_);_(&quot;$&quot;* \(#,##0.00\);_(&quot;$&quot;* &quot;-&quot;??_);_(@_)">
                  <c:v>35.593533333333333</c:v>
                </c:pt>
                <c:pt idx="658" formatCode="_(&quot;$&quot;* #,##0.00_);_(&quot;$&quot;* \(#,##0.00\);_(&quot;$&quot;* &quot;-&quot;??_);_(@_)">
                  <c:v>35.720700000000001</c:v>
                </c:pt>
                <c:pt idx="659" formatCode="_(&quot;$&quot;* #,##0.00_);_(&quot;$&quot;* \(#,##0.00\);_(&quot;$&quot;* &quot;-&quot;??_);_(@_)">
                  <c:v>35.651633333333336</c:v>
                </c:pt>
                <c:pt idx="660" formatCode="_(&quot;$&quot;* #,##0.00_);_(&quot;$&quot;* \(#,##0.00\);_(&quot;$&quot;* &quot;-&quot;??_);_(@_)">
                  <c:v>35.656350000000003</c:v>
                </c:pt>
                <c:pt idx="661" formatCode="_(&quot;$&quot;* #,##0.00_);_(&quot;$&quot;* \(#,##0.00\);_(&quot;$&quot;* &quot;-&quot;??_);_(@_)">
                  <c:v>35.488366666666671</c:v>
                </c:pt>
                <c:pt idx="662" formatCode="_(&quot;$&quot;* #,##0.00_);_(&quot;$&quot;* \(#,##0.00\);_(&quot;$&quot;* &quot;-&quot;??_);_(@_)">
                  <c:v>35.186950000000003</c:v>
                </c:pt>
                <c:pt idx="663" formatCode="_(&quot;$&quot;* #,##0.00_);_(&quot;$&quot;* \(#,##0.00\);_(&quot;$&quot;* &quot;-&quot;??_);_(@_)">
                  <c:v>34.929499999999997</c:v>
                </c:pt>
                <c:pt idx="664" formatCode="_(&quot;$&quot;* #,##0.00_);_(&quot;$&quot;* \(#,##0.00\);_(&quot;$&quot;* &quot;-&quot;??_);_(@_)">
                  <c:v>34.986016666666664</c:v>
                </c:pt>
                <c:pt idx="665" formatCode="_(&quot;$&quot;* #,##0.00_);_(&quot;$&quot;* \(#,##0.00\);_(&quot;$&quot;* &quot;-&quot;??_);_(@_)">
                  <c:v>35.0959</c:v>
                </c:pt>
                <c:pt idx="666" formatCode="_(&quot;$&quot;* #,##0.00_);_(&quot;$&quot;* \(#,##0.00\);_(&quot;$&quot;* &quot;-&quot;??_);_(@_)">
                  <c:v>35.062933333333334</c:v>
                </c:pt>
                <c:pt idx="667" formatCode="_(&quot;$&quot;* #,##0.00_);_(&quot;$&quot;* \(#,##0.00\);_(&quot;$&quot;* &quot;-&quot;??_);_(@_)">
                  <c:v>35.199516666666668</c:v>
                </c:pt>
                <c:pt idx="668" formatCode="_(&quot;$&quot;* #,##0.00_);_(&quot;$&quot;* \(#,##0.00\);_(&quot;$&quot;* &quot;-&quot;??_);_(@_)">
                  <c:v>35.281150000000004</c:v>
                </c:pt>
                <c:pt idx="669" formatCode="_(&quot;$&quot;* #,##0.00_);_(&quot;$&quot;* \(#,##0.00\);_(&quot;$&quot;* &quot;-&quot;??_);_(@_)">
                  <c:v>35.394183333333331</c:v>
                </c:pt>
                <c:pt idx="670" formatCode="_(&quot;$&quot;* #,##0.00_);_(&quot;$&quot;* \(#,##0.00\);_(&quot;$&quot;* &quot;-&quot;??_);_(@_)">
                  <c:v>35.469533333333338</c:v>
                </c:pt>
                <c:pt idx="671" formatCode="_(&quot;$&quot;* #,##0.00_);_(&quot;$&quot;* \(#,##0.00\);_(&quot;$&quot;* &quot;-&quot;??_);_(@_)">
                  <c:v>35.582566666666672</c:v>
                </c:pt>
                <c:pt idx="672" formatCode="_(&quot;$&quot;* #,##0.00_);_(&quot;$&quot;* \(#,##0.00\);_(&quot;$&quot;* &quot;-&quot;??_);_(@_)">
                  <c:v>36.056666666666672</c:v>
                </c:pt>
                <c:pt idx="673" formatCode="_(&quot;$&quot;* #,##0.00_);_(&quot;$&quot;* \(#,##0.00\);_(&quot;$&quot;* &quot;-&quot;??_);_(@_)">
                  <c:v>36.582566666666672</c:v>
                </c:pt>
                <c:pt idx="674" formatCode="_(&quot;$&quot;* #,##0.00_);_(&quot;$&quot;* \(#,##0.00\);_(&quot;$&quot;* &quot;-&quot;??_);_(@_)">
                  <c:v>37.11631666666667</c:v>
                </c:pt>
                <c:pt idx="675" formatCode="_(&quot;$&quot;* #,##0.00_);_(&quot;$&quot;* \(#,##0.00\);_(&quot;$&quot;* &quot;-&quot;??_);_(@_)">
                  <c:v>37.350216666666675</c:v>
                </c:pt>
                <c:pt idx="676" formatCode="_(&quot;$&quot;* #,##0.00_);_(&quot;$&quot;* \(#,##0.00\);_(&quot;$&quot;* &quot;-&quot;??_);_(@_)">
                  <c:v>37.434983333333335</c:v>
                </c:pt>
                <c:pt idx="677" formatCode="_(&quot;$&quot;* #,##0.00_);_(&quot;$&quot;* \(#,##0.00\);_(&quot;$&quot;* &quot;-&quot;??_);_(@_)">
                  <c:v>37.474233333333338</c:v>
                </c:pt>
                <c:pt idx="678" formatCode="_(&quot;$&quot;* #,##0.00_);_(&quot;$&quot;* \(#,##0.00\);_(&quot;$&quot;* &quot;-&quot;??_);_(@_)">
                  <c:v>37.467950000000002</c:v>
                </c:pt>
                <c:pt idx="679" formatCode="_(&quot;$&quot;* #,##0.00_);_(&quot;$&quot;* \(#,##0.00\);_(&quot;$&quot;* &quot;-&quot;??_);_(@_)">
                  <c:v>37.334516666666666</c:v>
                </c:pt>
                <c:pt idx="680" formatCode="_(&quot;$&quot;* #,##0.00_);_(&quot;$&quot;* \(#,##0.00\);_(&quot;$&quot;* &quot;-&quot;??_);_(@_)">
                  <c:v>36.659483333333327</c:v>
                </c:pt>
                <c:pt idx="681" formatCode="_(&quot;$&quot;* #,##0.00_);_(&quot;$&quot;* \(#,##0.00\);_(&quot;$&quot;* &quot;-&quot;??_);_(@_)">
                  <c:v>36.307833333333335</c:v>
                </c:pt>
                <c:pt idx="682" formatCode="_(&quot;$&quot;* #,##0.00_);_(&quot;$&quot;* \(#,##0.00\);_(&quot;$&quot;* &quot;-&quot;??_);_(@_)">
                  <c:v>35.813333333333325</c:v>
                </c:pt>
                <c:pt idx="683" formatCode="_(&quot;$&quot;* #,##0.00_);_(&quot;$&quot;* \(#,##0.00\);_(&quot;$&quot;* &quot;-&quot;??_);_(@_)">
                  <c:v>35.430283333333328</c:v>
                </c:pt>
                <c:pt idx="684" formatCode="_(&quot;$&quot;* #,##0.00_);_(&quot;$&quot;* \(#,##0.00\);_(&quot;$&quot;* &quot;-&quot;??_);_(@_)">
                  <c:v>34.777216666666668</c:v>
                </c:pt>
                <c:pt idx="685" formatCode="_(&quot;$&quot;* #,##0.00_);_(&quot;$&quot;* \(#,##0.00\);_(&quot;$&quot;* &quot;-&quot;??_);_(@_)">
                  <c:v>34.155116666666665</c:v>
                </c:pt>
                <c:pt idx="686" formatCode="_(&quot;$&quot;* #,##0.00_);_(&quot;$&quot;* \(#,##0.00\);_(&quot;$&quot;* &quot;-&quot;??_);_(@_)">
                  <c:v>34.06518333333333</c:v>
                </c:pt>
                <c:pt idx="687" formatCode="_(&quot;$&quot;* #,##0.00_);_(&quot;$&quot;* \(#,##0.00\);_(&quot;$&quot;* &quot;-&quot;??_);_(@_)">
                  <c:v>33.736849999999997</c:v>
                </c:pt>
                <c:pt idx="688" formatCode="_(&quot;$&quot;* #,##0.00_);_(&quot;$&quot;* \(#,##0.00\);_(&quot;$&quot;* &quot;-&quot;??_);_(@_)">
                  <c:v>33.692433333333327</c:v>
                </c:pt>
                <c:pt idx="689" formatCode="_(&quot;$&quot;* #,##0.00_);_(&quot;$&quot;* \(#,##0.00\);_(&quot;$&quot;* &quot;-&quot;??_);_(@_)">
                  <c:v>33.602833333333329</c:v>
                </c:pt>
                <c:pt idx="690" formatCode="_(&quot;$&quot;* #,##0.00_);_(&quot;$&quot;* \(#,##0.00\);_(&quot;$&quot;* &quot;-&quot;??_);_(@_)">
                  <c:v>33.674199999999999</c:v>
                </c:pt>
                <c:pt idx="691" formatCode="_(&quot;$&quot;* #,##0.00_);_(&quot;$&quot;* \(#,##0.00\);_(&quot;$&quot;* &quot;-&quot;??_);_(@_)">
                  <c:v>33.824849999999998</c:v>
                </c:pt>
                <c:pt idx="692" formatCode="_(&quot;$&quot;* #,##0.00_);_(&quot;$&quot;* \(#,##0.00\);_(&quot;$&quot;* &quot;-&quot;??_);_(@_)">
                  <c:v>33.953299999999999</c:v>
                </c:pt>
                <c:pt idx="693" formatCode="_(&quot;$&quot;* #,##0.00_);_(&quot;$&quot;* \(#,##0.00\);_(&quot;$&quot;* &quot;-&quot;??_);_(@_)">
                  <c:v>34.153100000000002</c:v>
                </c:pt>
                <c:pt idx="694" formatCode="_(&quot;$&quot;* #,##0.00_);_(&quot;$&quot;* \(#,##0.00\);_(&quot;$&quot;* &quot;-&quot;??_);_(@_)">
                  <c:v>34.284716666666668</c:v>
                </c:pt>
                <c:pt idx="695" formatCode="_(&quot;$&quot;* #,##0.00_);_(&quot;$&quot;* \(#,##0.00\);_(&quot;$&quot;* &quot;-&quot;??_);_(@_)">
                  <c:v>34.251416666666664</c:v>
                </c:pt>
                <c:pt idx="696" formatCode="_(&quot;$&quot;* #,##0.00_);_(&quot;$&quot;* \(#,##0.00\);_(&quot;$&quot;* &quot;-&quot;??_);_(@_)">
                  <c:v>33.891449999999999</c:v>
                </c:pt>
                <c:pt idx="697" formatCode="_(&quot;$&quot;* #,##0.00_);_(&quot;$&quot;* \(#,##0.00\);_(&quot;$&quot;* &quot;-&quot;??_);_(@_)">
                  <c:v>33.512466666666661</c:v>
                </c:pt>
                <c:pt idx="698" formatCode="_(&quot;$&quot;* #,##0.00_);_(&quot;$&quot;* \(#,##0.00\);_(&quot;$&quot;* &quot;-&quot;??_);_(@_)">
                  <c:v>33.142983333333341</c:v>
                </c:pt>
                <c:pt idx="699" formatCode="_(&quot;$&quot;* #,##0.00_);_(&quot;$&quot;* \(#,##0.00\);_(&quot;$&quot;* &quot;-&quot;??_);_(@_)">
                  <c:v>33.001850000000005</c:v>
                </c:pt>
                <c:pt idx="700" formatCode="_(&quot;$&quot;* #,##0.00_);_(&quot;$&quot;* \(#,##0.00\);_(&quot;$&quot;* &quot;-&quot;??_);_(@_)">
                  <c:v>32.551499999999997</c:v>
                </c:pt>
                <c:pt idx="701" formatCode="_(&quot;$&quot;* #,##0.00_);_(&quot;$&quot;* \(#,##0.00\);_(&quot;$&quot;* &quot;-&quot;??_);_(@_)">
                  <c:v>32.164583333333333</c:v>
                </c:pt>
                <c:pt idx="702" formatCode="_(&quot;$&quot;* #,##0.00_);_(&quot;$&quot;* \(#,##0.00\);_(&quot;$&quot;* &quot;-&quot;??_);_(@_)">
                  <c:v>31.914050000000003</c:v>
                </c:pt>
                <c:pt idx="703" formatCode="_(&quot;$&quot;* #,##0.00_);_(&quot;$&quot;* \(#,##0.00\);_(&quot;$&quot;* &quot;-&quot;??_);_(@_)">
                  <c:v>31.592149999999993</c:v>
                </c:pt>
                <c:pt idx="704" formatCode="_(&quot;$&quot;* #,##0.00_);_(&quot;$&quot;* \(#,##0.00\);_(&quot;$&quot;* &quot;-&quot;??_);_(@_)">
                  <c:v>31.259150000000002</c:v>
                </c:pt>
                <c:pt idx="705" formatCode="_(&quot;$&quot;* #,##0.00_);_(&quot;$&quot;* \(#,##0.00\);_(&quot;$&quot;* &quot;-&quot;??_);_(@_)">
                  <c:v>30.677199999999999</c:v>
                </c:pt>
                <c:pt idx="706" formatCode="_(&quot;$&quot;* #,##0.00_);_(&quot;$&quot;* \(#,##0.00\);_(&quot;$&quot;* &quot;-&quot;??_);_(@_)">
                  <c:v>30.201483333333332</c:v>
                </c:pt>
                <c:pt idx="707" formatCode="_(&quot;$&quot;* #,##0.00_);_(&quot;$&quot;* \(#,##0.00\);_(&quot;$&quot;* &quot;-&quot;??_);_(@_)">
                  <c:v>29.838366666666669</c:v>
                </c:pt>
                <c:pt idx="708" formatCode="_(&quot;$&quot;* #,##0.00_);_(&quot;$&quot;* \(#,##0.00\);_(&quot;$&quot;* &quot;-&quot;??_);_(@_)">
                  <c:v>29.598916666666668</c:v>
                </c:pt>
                <c:pt idx="709" formatCode="_(&quot;$&quot;* #,##0.00_);_(&quot;$&quot;* \(#,##0.00\);_(&quot;$&quot;* &quot;-&quot;??_);_(@_)">
                  <c:v>29.525966666666665</c:v>
                </c:pt>
                <c:pt idx="710" formatCode="_(&quot;$&quot;* #,##0.00_);_(&quot;$&quot;* \(#,##0.00\);_(&quot;$&quot;* &quot;-&quot;??_);_(@_)">
                  <c:v>29.494266666666665</c:v>
                </c:pt>
                <c:pt idx="711" formatCode="_(&quot;$&quot;* #,##0.00_);_(&quot;$&quot;* \(#,##0.00\);_(&quot;$&quot;* &quot;-&quot;??_);_(@_)">
                  <c:v>29.188216666666666</c:v>
                </c:pt>
                <c:pt idx="712" formatCode="_(&quot;$&quot;* #,##0.00_);_(&quot;$&quot;* \(#,##0.00\);_(&quot;$&quot;* &quot;-&quot;??_);_(@_)">
                  <c:v>29.001116666666665</c:v>
                </c:pt>
                <c:pt idx="713" formatCode="_(&quot;$&quot;* #,##0.00_);_(&quot;$&quot;* \(#,##0.00\);_(&quot;$&quot;* &quot;-&quot;??_);_(@_)">
                  <c:v>28.714100000000002</c:v>
                </c:pt>
                <c:pt idx="714" formatCode="_(&quot;$&quot;* #,##0.00_);_(&quot;$&quot;* \(#,##0.00\);_(&quot;$&quot;* &quot;-&quot;??_);_(@_)">
                  <c:v>28.47465</c:v>
                </c:pt>
                <c:pt idx="715" formatCode="_(&quot;$&quot;* #,##0.00_);_(&quot;$&quot;* \(#,##0.00\);_(&quot;$&quot;* &quot;-&quot;??_);_(@_)">
                  <c:v>28.15433333333333</c:v>
                </c:pt>
                <c:pt idx="716" formatCode="_(&quot;$&quot;* #,##0.00_);_(&quot;$&quot;* \(#,##0.00\);_(&quot;$&quot;* &quot;-&quot;??_);_(@_)">
                  <c:v>27.742033333333335</c:v>
                </c:pt>
                <c:pt idx="717" formatCode="_(&quot;$&quot;* #,##0.00_);_(&quot;$&quot;* \(#,##0.00\);_(&quot;$&quot;* &quot;-&quot;??_);_(@_)">
                  <c:v>27.611999999999998</c:v>
                </c:pt>
                <c:pt idx="718" formatCode="_(&quot;$&quot;* #,##0.00_);_(&quot;$&quot;* \(#,##0.00\);_(&quot;$&quot;* &quot;-&quot;??_);_(@_)">
                  <c:v>27.435983333333336</c:v>
                </c:pt>
                <c:pt idx="719" formatCode="_(&quot;$&quot;* #,##0.00_);_(&quot;$&quot;* \(#,##0.00\);_(&quot;$&quot;* &quot;-&quot;??_);_(@_)">
                  <c:v>27.22666666666667</c:v>
                </c:pt>
                <c:pt idx="720" formatCode="_(&quot;$&quot;* #,##0.00_);_(&quot;$&quot;* \(#,##0.00\);_(&quot;$&quot;* &quot;-&quot;??_);_(@_)">
                  <c:v>26.866716666666665</c:v>
                </c:pt>
                <c:pt idx="721" formatCode="_(&quot;$&quot;* #,##0.00_);_(&quot;$&quot;* \(#,##0.00\);_(&quot;$&quot;* &quot;-&quot;??_);_(@_)">
                  <c:v>26.462366666666668</c:v>
                </c:pt>
                <c:pt idx="722" formatCode="_(&quot;$&quot;* #,##0.00_);_(&quot;$&quot;* \(#,##0.00\);_(&quot;$&quot;* &quot;-&quot;??_);_(@_)">
                  <c:v>26.172183333333333</c:v>
                </c:pt>
                <c:pt idx="723" formatCode="_(&quot;$&quot;* #,##0.00_);_(&quot;$&quot;* \(#,##0.00\);_(&quot;$&quot;* &quot;-&quot;??_);_(@_)">
                  <c:v>25.840783333333334</c:v>
                </c:pt>
                <c:pt idx="724" formatCode="_(&quot;$&quot;* #,##0.00_);_(&quot;$&quot;* \(#,##0.00\);_(&quot;$&quot;* &quot;-&quot;??_);_(@_)">
                  <c:v>25.476066666666668</c:v>
                </c:pt>
                <c:pt idx="725" formatCode="_(&quot;$&quot;* #,##0.00_);_(&quot;$&quot;* \(#,##0.00\);_(&quot;$&quot;* &quot;-&quot;??_);_(@_)">
                  <c:v>25.388850000000001</c:v>
                </c:pt>
                <c:pt idx="726" formatCode="_(&quot;$&quot;* #,##0.00_);_(&quot;$&quot;* \(#,##0.00\);_(&quot;$&quot;* &quot;-&quot;??_);_(@_)">
                  <c:v>25.5046</c:v>
                </c:pt>
                <c:pt idx="727" formatCode="_(&quot;$&quot;* #,##0.00_);_(&quot;$&quot;* \(#,##0.00\);_(&quot;$&quot;* &quot;-&quot;??_);_(@_)">
                  <c:v>25.623533333333331</c:v>
                </c:pt>
                <c:pt idx="728" formatCode="_(&quot;$&quot;* #,##0.00_);_(&quot;$&quot;* \(#,##0.00\);_(&quot;$&quot;* &quot;-&quot;??_);_(@_)">
                  <c:v>25.631466666666668</c:v>
                </c:pt>
                <c:pt idx="729" formatCode="_(&quot;$&quot;* #,##0.00_);_(&quot;$&quot;* \(#,##0.00\);_(&quot;$&quot;* &quot;-&quot;??_);_(@_)">
                  <c:v>25.526799999999998</c:v>
                </c:pt>
                <c:pt idx="730" formatCode="_(&quot;$&quot;* #,##0.00_);_(&quot;$&quot;* \(#,##0.00\);_(&quot;$&quot;* &quot;-&quot;??_);_(@_)">
                  <c:v>25.436416666666663</c:v>
                </c:pt>
                <c:pt idx="731" formatCode="_(&quot;$&quot;* #,##0.00_);_(&quot;$&quot;* \(#,##0.00\);_(&quot;$&quot;* &quot;-&quot;??_);_(@_)">
                  <c:v>25.130383333333331</c:v>
                </c:pt>
                <c:pt idx="732" formatCode="_(&quot;$&quot;* #,##0.00_);_(&quot;$&quot;* \(#,##0.00\);_(&quot;$&quot;* &quot;-&quot;??_);_(@_)">
                  <c:v>24.754583333333329</c:v>
                </c:pt>
                <c:pt idx="733" formatCode="_(&quot;$&quot;* #,##0.00_);_(&quot;$&quot;* \(#,##0.00\);_(&quot;$&quot;* &quot;-&quot;??_);_(@_)">
                  <c:v>24.561116666666667</c:v>
                </c:pt>
                <c:pt idx="734" formatCode="_(&quot;$&quot;* #,##0.00_);_(&quot;$&quot;* \(#,##0.00\);_(&quot;$&quot;* &quot;-&quot;??_);_(@_)">
                  <c:v>24.359733333333335</c:v>
                </c:pt>
                <c:pt idx="735" formatCode="_(&quot;$&quot;* #,##0.00_);_(&quot;$&quot;* \(#,##0.00\);_(&quot;$&quot;* &quot;-&quot;??_);_(@_)">
                  <c:v>24.470733333333332</c:v>
                </c:pt>
                <c:pt idx="736" formatCode="_(&quot;$&quot;* #,##0.00_);_(&quot;$&quot;* \(#,##0.00\);_(&quot;$&quot;* &quot;-&quot;??_);_(@_)">
                  <c:v>24.576966666666664</c:v>
                </c:pt>
                <c:pt idx="737" formatCode="_(&quot;$&quot;* #,##0.00_);_(&quot;$&quot;* \(#,##0.00\);_(&quot;$&quot;* &quot;-&quot;??_);_(@_)">
                  <c:v>24.729183333333335</c:v>
                </c:pt>
                <c:pt idx="738" formatCode="_(&quot;$&quot;* #,##0.00_);_(&quot;$&quot;* \(#,##0.00\);_(&quot;$&quot;* &quot;-&quot;??_);_(@_)">
                  <c:v>24.848100000000002</c:v>
                </c:pt>
                <c:pt idx="739" formatCode="_(&quot;$&quot;* #,##0.00_);_(&quot;$&quot;* \(#,##0.00\);_(&quot;$&quot;* &quot;-&quot;??_);_(@_)">
                  <c:v>24.935316666666665</c:v>
                </c:pt>
                <c:pt idx="740" formatCode="_(&quot;$&quot;* #,##0.00_);_(&quot;$&quot;* \(#,##0.00\);_(&quot;$&quot;* &quot;-&quot;??_);_(@_)">
                  <c:v>25.136700000000001</c:v>
                </c:pt>
                <c:pt idx="741" formatCode="_(&quot;$&quot;* #,##0.00_);_(&quot;$&quot;* \(#,##0.00\);_(&quot;$&quot;* &quot;-&quot;??_);_(@_)">
                  <c:v>25.29368333333333</c:v>
                </c:pt>
                <c:pt idx="742" formatCode="_(&quot;$&quot;* #,##0.00_);_(&quot;$&quot;* \(#,##0.00\);_(&quot;$&quot;* &quot;-&quot;??_);_(@_)">
                  <c:v>25.506166666666662</c:v>
                </c:pt>
                <c:pt idx="743" formatCode="_(&quot;$&quot;* #,##0.00_);_(&quot;$&quot;* \(#,##0.00\);_(&quot;$&quot;* &quot;-&quot;??_);_(@_)">
                  <c:v>25.548983333333329</c:v>
                </c:pt>
                <c:pt idx="744" formatCode="_(&quot;$&quot;* #,##0.00_);_(&quot;$&quot;* \(#,##0.00\);_(&quot;$&quot;* &quot;-&quot;??_);_(@_)">
                  <c:v>26.02311666666667</c:v>
                </c:pt>
                <c:pt idx="745" formatCode="_(&quot;$&quot;* #,##0.00_);_(&quot;$&quot;* \(#,##0.00\);_(&quot;$&quot;* &quot;-&quot;??_);_(@_)">
                  <c:v>26.254633333333334</c:v>
                </c:pt>
                <c:pt idx="746" formatCode="_(&quot;$&quot;* #,##0.00_);_(&quot;$&quot;* \(#,##0.00\);_(&quot;$&quot;* &quot;-&quot;??_);_(@_)">
                  <c:v>26.432233333333333</c:v>
                </c:pt>
                <c:pt idx="747" formatCode="_(&quot;$&quot;* #,##0.00_);_(&quot;$&quot;* \(#,##0.00\);_(&quot;$&quot;* &quot;-&quot;??_);_(@_)">
                  <c:v>26.433833333333336</c:v>
                </c:pt>
                <c:pt idx="748" formatCode="_(&quot;$&quot;* #,##0.00_);_(&quot;$&quot;* \(#,##0.00\);_(&quot;$&quot;* &quot;-&quot;??_);_(@_)">
                  <c:v>26.462383333333332</c:v>
                </c:pt>
                <c:pt idx="749" formatCode="_(&quot;$&quot;* #,##0.00_);_(&quot;$&quot;* \(#,##0.00\);_(&quot;$&quot;* &quot;-&quot;??_);_(@_)">
                  <c:v>26.828816666666665</c:v>
                </c:pt>
                <c:pt idx="750" formatCode="_(&quot;$&quot;* #,##0.00_);_(&quot;$&quot;* \(#,##0.00\);_(&quot;$&quot;* &quot;-&quot;??_);_(@_)">
                  <c:v>26.785000000000007</c:v>
                </c:pt>
                <c:pt idx="751" formatCode="_(&quot;$&quot;* #,##0.00_);_(&quot;$&quot;* \(#,##0.00\);_(&quot;$&quot;* &quot;-&quot;??_);_(@_)">
                  <c:v>26.853916666666667</c:v>
                </c:pt>
                <c:pt idx="752" formatCode="_(&quot;$&quot;* #,##0.00_);_(&quot;$&quot;* \(#,##0.00\);_(&quot;$&quot;* &quot;-&quot;??_);_(@_)">
                  <c:v>26.78916666666667</c:v>
                </c:pt>
                <c:pt idx="753" formatCode="_(&quot;$&quot;* #,##0.00_);_(&quot;$&quot;* \(#,##0.00\);_(&quot;$&quot;* &quot;-&quot;??_);_(@_)">
                  <c:v>27.223949999999999</c:v>
                </c:pt>
                <c:pt idx="754" formatCode="_(&quot;$&quot;* #,##0.00_);_(&quot;$&quot;* \(#,##0.00\);_(&quot;$&quot;* &quot;-&quot;??_);_(@_)">
                  <c:v>27.77118333333333</c:v>
                </c:pt>
                <c:pt idx="755" formatCode="_(&quot;$&quot;* #,##0.00_);_(&quot;$&quot;* \(#,##0.00\);_(&quot;$&quot;* &quot;-&quot;??_);_(@_)">
                  <c:v>28.116716666666662</c:v>
                </c:pt>
                <c:pt idx="756" formatCode="_(&quot;$&quot;* #,##0.00_);_(&quot;$&quot;* \(#,##0.00\);_(&quot;$&quot;* &quot;-&quot;??_);_(@_)">
                  <c:v>28.486366666666669</c:v>
                </c:pt>
                <c:pt idx="757" formatCode="_(&quot;$&quot;* #,##0.00_);_(&quot;$&quot;* \(#,##0.00\);_(&quot;$&quot;* &quot;-&quot;??_);_(@_)">
                  <c:v>28.655116666666668</c:v>
                </c:pt>
                <c:pt idx="758" formatCode="_(&quot;$&quot;* #,##0.00_);_(&quot;$&quot;* \(#,##0.00\);_(&quot;$&quot;* &quot;-&quot;??_);_(@_)">
                  <c:v>29.036016666666665</c:v>
                </c:pt>
                <c:pt idx="759" formatCode="_(&quot;$&quot;* #,##0.00_);_(&quot;$&quot;* \(#,##0.00\);_(&quot;$&quot;* &quot;-&quot;??_);_(@_)">
                  <c:v>29.053700000000003</c:v>
                </c:pt>
                <c:pt idx="760" formatCode="_(&quot;$&quot;* #,##0.00_);_(&quot;$&quot;* \(#,##0.00\);_(&quot;$&quot;* &quot;-&quot;??_);_(@_)">
                  <c:v>28.814233333333334</c:v>
                </c:pt>
                <c:pt idx="761" formatCode="_(&quot;$&quot;* #,##0.00_);_(&quot;$&quot;* \(#,##0.00\);_(&quot;$&quot;* &quot;-&quot;??_);_(@_)">
                  <c:v>28.729066666666665</c:v>
                </c:pt>
                <c:pt idx="762" formatCode="_(&quot;$&quot;* #,##0.00_);_(&quot;$&quot;* \(#,##0.00\);_(&quot;$&quot;* &quot;-&quot;??_);_(@_)">
                  <c:v>28.561916666666662</c:v>
                </c:pt>
                <c:pt idx="763" formatCode="_(&quot;$&quot;* #,##0.00_);_(&quot;$&quot;* \(#,##0.00\);_(&quot;$&quot;* &quot;-&quot;??_);_(@_)">
                  <c:v>28.531383333333334</c:v>
                </c:pt>
                <c:pt idx="764" formatCode="_(&quot;$&quot;* #,##0.00_);_(&quot;$&quot;* \(#,##0.00\);_(&quot;$&quot;* &quot;-&quot;??_);_(@_)">
                  <c:v>28.344949999999997</c:v>
                </c:pt>
                <c:pt idx="765" formatCode="_(&quot;$&quot;* #,##0.00_);_(&quot;$&quot;* \(#,##0.00\);_(&quot;$&quot;* &quot;-&quot;??_);_(@_)">
                  <c:v>28.189050000000005</c:v>
                </c:pt>
                <c:pt idx="766" formatCode="_(&quot;$&quot;* #,##0.00_);_(&quot;$&quot;* \(#,##0.00\);_(&quot;$&quot;* &quot;-&quot;??_);_(@_)">
                  <c:v>28.370650000000001</c:v>
                </c:pt>
                <c:pt idx="767" formatCode="_(&quot;$&quot;* #,##0.00_);_(&quot;$&quot;* \(#,##0.00\);_(&quot;$&quot;* &quot;-&quot;??_);_(@_)">
                  <c:v>28.372249999999998</c:v>
                </c:pt>
                <c:pt idx="768" formatCode="_(&quot;$&quot;* #,##0.00_);_(&quot;$&quot;* \(#,##0.00\);_(&quot;$&quot;* &quot;-&quot;??_);_(@_)">
                  <c:v>28.330466666666666</c:v>
                </c:pt>
                <c:pt idx="769" formatCode="_(&quot;$&quot;* #,##0.00_);_(&quot;$&quot;* \(#,##0.00\);_(&quot;$&quot;* &quot;-&quot;??_);_(@_)">
                  <c:v>28.303149999999999</c:v>
                </c:pt>
                <c:pt idx="770" formatCode="_(&quot;$&quot;* #,##0.00_);_(&quot;$&quot;* \(#,##0.00\);_(&quot;$&quot;* &quot;-&quot;??_);_(@_)">
                  <c:v>28.282250000000005</c:v>
                </c:pt>
                <c:pt idx="771" formatCode="_(&quot;$&quot;* #,##0.00_);_(&quot;$&quot;* \(#,##0.00\);_(&quot;$&quot;* &quot;-&quot;??_);_(@_)">
                  <c:v>28.190650000000002</c:v>
                </c:pt>
                <c:pt idx="772" formatCode="_(&quot;$&quot;* #,##0.00_);_(&quot;$&quot;* \(#,##0.00\);_(&quot;$&quot;* &quot;-&quot;??_);_(@_)">
                  <c:v>27.928700000000003</c:v>
                </c:pt>
                <c:pt idx="773" formatCode="_(&quot;$&quot;* #,##0.00_);_(&quot;$&quot;* \(#,##0.00\);_(&quot;$&quot;* &quot;-&quot;??_);_(@_)">
                  <c:v>27.673166666666663</c:v>
                </c:pt>
                <c:pt idx="774" formatCode="_(&quot;$&quot;* #,##0.00_);_(&quot;$&quot;* \(#,##0.00\);_(&quot;$&quot;* &quot;-&quot;??_);_(@_)">
                  <c:v>27.557449999999999</c:v>
                </c:pt>
                <c:pt idx="775" formatCode="_(&quot;$&quot;* #,##0.00_);_(&quot;$&quot;* \(#,##0.00\);_(&quot;$&quot;* &quot;-&quot;??_);_(@_)">
                  <c:v>27.486733333333333</c:v>
                </c:pt>
                <c:pt idx="776" formatCode="_(&quot;$&quot;* #,##0.00_);_(&quot;$&quot;* \(#,##0.00\);_(&quot;$&quot;* &quot;-&quot;??_);_(@_)">
                  <c:v>27.432099999999995</c:v>
                </c:pt>
                <c:pt idx="777" formatCode="_(&quot;$&quot;* #,##0.00_);_(&quot;$&quot;* \(#,##0.00\);_(&quot;$&quot;* &quot;-&quot;??_);_(@_)">
                  <c:v>27.242450000000002</c:v>
                </c:pt>
                <c:pt idx="778" formatCode="_(&quot;$&quot;* #,##0.00_);_(&quot;$&quot;* \(#,##0.00\);_(&quot;$&quot;* &quot;-&quot;??_);_(@_)">
                  <c:v>26.998166666666666</c:v>
                </c:pt>
                <c:pt idx="779" formatCode="_(&quot;$&quot;* #,##0.00_);_(&quot;$&quot;* \(#,##0.00\);_(&quot;$&quot;* &quot;-&quot;??_);_(@_)">
                  <c:v>26.765133333333335</c:v>
                </c:pt>
                <c:pt idx="780" formatCode="_(&quot;$&quot;* #,##0.00_);_(&quot;$&quot;* \(#,##0.00\);_(&quot;$&quot;* &quot;-&quot;??_);_(@_)">
                  <c:v>26.403533333333332</c:v>
                </c:pt>
                <c:pt idx="781" formatCode="_(&quot;$&quot;* #,##0.00_);_(&quot;$&quot;* \(#,##0.00\);_(&quot;$&quot;* &quot;-&quot;??_);_(@_)">
                  <c:v>26.098183333333335</c:v>
                </c:pt>
                <c:pt idx="782" formatCode="_(&quot;$&quot;* #,##0.00_);_(&quot;$&quot;* \(#,##0.00\);_(&quot;$&quot;* &quot;-&quot;??_);_(@_)">
                  <c:v>25.730149999999998</c:v>
                </c:pt>
                <c:pt idx="783" formatCode="_(&quot;$&quot;* #,##0.00_);_(&quot;$&quot;* \(#,##0.00\);_(&quot;$&quot;* &quot;-&quot;??_);_(@_)">
                  <c:v>25.559800000000006</c:v>
                </c:pt>
                <c:pt idx="784" formatCode="_(&quot;$&quot;* #,##0.00_);_(&quot;$&quot;* \(#,##0.00\);_(&quot;$&quot;* &quot;-&quot;??_);_(@_)">
                  <c:v>25.402299999999997</c:v>
                </c:pt>
                <c:pt idx="785" formatCode="_(&quot;$&quot;* #,##0.00_);_(&quot;$&quot;* \(#,##0.00\);_(&quot;$&quot;* &quot;-&quot;??_);_(@_)">
                  <c:v>25.20141666666667</c:v>
                </c:pt>
                <c:pt idx="786" formatCode="_(&quot;$&quot;* #,##0.00_);_(&quot;$&quot;* \(#,##0.00\);_(&quot;$&quot;* &quot;-&quot;??_);_(@_)">
                  <c:v>25.164450000000002</c:v>
                </c:pt>
                <c:pt idx="787" formatCode="_(&quot;$&quot;* #,##0.00_);_(&quot;$&quot;* \(#,##0.00\);_(&quot;$&quot;* &quot;-&quot;??_);_(@_)">
                  <c:v>25.100166666666667</c:v>
                </c:pt>
                <c:pt idx="788" formatCode="_(&quot;$&quot;* #,##0.00_);_(&quot;$&quot;* \(#,##0.00\);_(&quot;$&quot;* &quot;-&quot;??_);_(@_)">
                  <c:v>25.222300000000004</c:v>
                </c:pt>
                <c:pt idx="789" formatCode="_(&quot;$&quot;* #,##0.00_);_(&quot;$&quot;* \(#,##0.00\);_(&quot;$&quot;* &quot;-&quot;??_);_(@_)">
                  <c:v>25.477833333333333</c:v>
                </c:pt>
                <c:pt idx="790" formatCode="_(&quot;$&quot;* #,##0.00_);_(&quot;$&quot;* \(#,##0.00\);_(&quot;$&quot;* &quot;-&quot;??_);_(@_)">
                  <c:v>25.738183333333335</c:v>
                </c:pt>
                <c:pt idx="791" formatCode="_(&quot;$&quot;* #,##0.00_);_(&quot;$&quot;* \(#,##0.00\);_(&quot;$&quot;* &quot;-&quot;??_);_(@_)">
                  <c:v>26.25085</c:v>
                </c:pt>
                <c:pt idx="792" formatCode="_(&quot;$&quot;* #,##0.00_);_(&quot;$&quot;* \(#,##0.00\);_(&quot;$&quot;* &quot;-&quot;??_);_(@_)">
                  <c:v>26.749066666666668</c:v>
                </c:pt>
                <c:pt idx="793" formatCode="_(&quot;$&quot;* #,##0.00_);_(&quot;$&quot;* \(#,##0.00\);_(&quot;$&quot;* &quot;-&quot;??_);_(@_)">
                  <c:v>27.232799999999997</c:v>
                </c:pt>
                <c:pt idx="794" formatCode="_(&quot;$&quot;* #,##0.00_);_(&quot;$&quot;* \(#,##0.00\);_(&quot;$&quot;* &quot;-&quot;??_);_(@_)">
                  <c:v>27.734233333333336</c:v>
                </c:pt>
                <c:pt idx="795" formatCode="_(&quot;$&quot;* #,##0.00_);_(&quot;$&quot;* \(#,##0.00\);_(&quot;$&quot;* &quot;-&quot;??_);_(@_)">
                  <c:v>28.153700000000001</c:v>
                </c:pt>
                <c:pt idx="796" formatCode="_(&quot;$&quot;* #,##0.00_);_(&quot;$&quot;* \(#,##0.00\);_(&quot;$&quot;* &quot;-&quot;??_);_(@_)">
                  <c:v>28.563516666666668</c:v>
                </c:pt>
                <c:pt idx="797" formatCode="_(&quot;$&quot;* #,##0.00_);_(&quot;$&quot;* \(#,##0.00\);_(&quot;$&quot;* &quot;-&quot;??_);_(@_)">
                  <c:v>28.703333333333333</c:v>
                </c:pt>
                <c:pt idx="798" formatCode="_(&quot;$&quot;* #,##0.00_);_(&quot;$&quot;* \(#,##0.00\);_(&quot;$&quot;* &quot;-&quot;??_);_(@_)">
                  <c:v>28.622966666666667</c:v>
                </c:pt>
                <c:pt idx="799" formatCode="_(&quot;$&quot;* #,##0.00_);_(&quot;$&quot;* \(#,##0.00\);_(&quot;$&quot;* &quot;-&quot;??_);_(@_)">
                  <c:v>28.459050000000001</c:v>
                </c:pt>
                <c:pt idx="800" formatCode="_(&quot;$&quot;* #,##0.00_);_(&quot;$&quot;* \(#,##0.00\);_(&quot;$&quot;* &quot;-&quot;??_);_(@_)">
                  <c:v>28.357799999999997</c:v>
                </c:pt>
                <c:pt idx="801" formatCode="_(&quot;$&quot;* #,##0.00_);_(&quot;$&quot;* \(#,##0.00\);_(&quot;$&quot;* &quot;-&quot;??_);_(@_)">
                  <c:v>28.354583333333334</c:v>
                </c:pt>
                <c:pt idx="802" formatCode="_(&quot;$&quot;* #,##0.00_);_(&quot;$&quot;* \(#,##0.00\);_(&quot;$&quot;* &quot;-&quot;??_);_(@_)">
                  <c:v>28.324050000000003</c:v>
                </c:pt>
                <c:pt idx="803" formatCode="_(&quot;$&quot;* #,##0.00_);_(&quot;$&quot;* \(#,##0.00\);_(&quot;$&quot;* &quot;-&quot;??_);_(@_)">
                  <c:v>28.34011666666667</c:v>
                </c:pt>
                <c:pt idx="804" formatCode="_(&quot;$&quot;* #,##0.00_);_(&quot;$&quot;* \(#,##0.00\);_(&quot;$&quot;* &quot;-&quot;??_);_(@_)">
                  <c:v>28.545833333333334</c:v>
                </c:pt>
                <c:pt idx="805" formatCode="_(&quot;$&quot;* #,##0.00_);_(&quot;$&quot;* \(#,##0.00\);_(&quot;$&quot;* &quot;-&quot;??_);_(@_)">
                  <c:v>28.504050000000003</c:v>
                </c:pt>
                <c:pt idx="806" formatCode="_(&quot;$&quot;* #,##0.00_);_(&quot;$&quot;* \(#,##0.00\);_(&quot;$&quot;* &quot;-&quot;??_);_(@_)">
                  <c:v>28.299949999999995</c:v>
                </c:pt>
                <c:pt idx="807" formatCode="_(&quot;$&quot;* #,##0.00_);_(&quot;$&quot;* \(#,##0.00\);_(&quot;$&quot;* &quot;-&quot;??_);_(@_)">
                  <c:v>27.976916666666664</c:v>
                </c:pt>
                <c:pt idx="808" formatCode="_(&quot;$&quot;* #,##0.00_);_(&quot;$&quot;* \(#,##0.00\);_(&quot;$&quot;* &quot;-&quot;??_);_(@_)">
                  <c:v>27.840316666666666</c:v>
                </c:pt>
                <c:pt idx="809" formatCode="_(&quot;$&quot;* #,##0.00_);_(&quot;$&quot;* \(#,##0.00\);_(&quot;$&quot;* &quot;-&quot;??_);_(@_)">
                  <c:v>27.919066666666669</c:v>
                </c:pt>
                <c:pt idx="810" formatCode="_(&quot;$&quot;* #,##0.00_);_(&quot;$&quot;* \(#,##0.00\);_(&quot;$&quot;* &quot;-&quot;??_);_(@_)">
                  <c:v>27.956033333333334</c:v>
                </c:pt>
                <c:pt idx="811" formatCode="_(&quot;$&quot;* #,##0.00_);_(&quot;$&quot;* \(#,##0.00\);_(&quot;$&quot;* &quot;-&quot;??_);_(@_)">
                  <c:v>28.09738333333333</c:v>
                </c:pt>
                <c:pt idx="812" formatCode="_(&quot;$&quot;* #,##0.00_);_(&quot;$&quot;* \(#,##0.00\);_(&quot;$&quot;* &quot;-&quot;??_);_(@_)">
                  <c:v>28.331049999999994</c:v>
                </c:pt>
                <c:pt idx="813" formatCode="_(&quot;$&quot;* #,##0.00_);_(&quot;$&quot;* \(#,##0.00\);_(&quot;$&quot;* &quot;-&quot;??_);_(@_)">
                  <c:v>28.38313333333333</c:v>
                </c:pt>
                <c:pt idx="814" formatCode="_(&quot;$&quot;* #,##0.00_);_(&quot;$&quot;* \(#,##0.00\);_(&quot;$&quot;* &quot;-&quot;??_);_(@_)">
                  <c:v>28.222066666666667</c:v>
                </c:pt>
                <c:pt idx="815" formatCode="_(&quot;$&quot;* #,##0.00_);_(&quot;$&quot;* \(#,##0.00\);_(&quot;$&quot;* &quot;-&quot;??_);_(@_)">
                  <c:v>27.892416666666666</c:v>
                </c:pt>
                <c:pt idx="816" formatCode="_(&quot;$&quot;* #,##0.00_);_(&quot;$&quot;* \(#,##0.00\);_(&quot;$&quot;* &quot;-&quot;??_);_(@_)">
                  <c:v>27.663866666666667</c:v>
                </c:pt>
                <c:pt idx="817" formatCode="_(&quot;$&quot;* #,##0.00_);_(&quot;$&quot;* \(#,##0.00\);_(&quot;$&quot;* &quot;-&quot;??_);_(@_)">
                  <c:v>27.65573333333333</c:v>
                </c:pt>
                <c:pt idx="818" formatCode="_(&quot;$&quot;* #,##0.00_);_(&quot;$&quot;* \(#,##0.00\);_(&quot;$&quot;* &quot;-&quot;??_);_(@_)">
                  <c:v>27.623199999999997</c:v>
                </c:pt>
                <c:pt idx="819" formatCode="_(&quot;$&quot;* #,##0.00_);_(&quot;$&quot;* \(#,##0.00\);_(&quot;$&quot;* &quot;-&quot;??_);_(@_)">
                  <c:v>27.616699999999998</c:v>
                </c:pt>
                <c:pt idx="820" formatCode="_(&quot;$&quot;* #,##0.00_);_(&quot;$&quot;* \(#,##0.00\);_(&quot;$&quot;* &quot;-&quot;??_);_(@_)">
                  <c:v>27.597183333333334</c:v>
                </c:pt>
                <c:pt idx="821" formatCode="_(&quot;$&quot;* #,##0.00_);_(&quot;$&quot;* \(#,##0.00\);_(&quot;$&quot;* &quot;-&quot;??_);_(@_)">
                  <c:v>27.314133333333334</c:v>
                </c:pt>
                <c:pt idx="822" formatCode="_(&quot;$&quot;* #,##0.00_);_(&quot;$&quot;* \(#,##0.00\);_(&quot;$&quot;* &quot;-&quot;??_);_(@_)">
                  <c:v>26.813100000000002</c:v>
                </c:pt>
                <c:pt idx="823" formatCode="_(&quot;$&quot;* #,##0.00_);_(&quot;$&quot;* \(#,##0.00\);_(&quot;$&quot;* &quot;-&quot;??_);_(@_)">
                  <c:v>26.320216666666663</c:v>
                </c:pt>
                <c:pt idx="824" formatCode="_(&quot;$&quot;* #,##0.00_);_(&quot;$&quot;* \(#,##0.00\);_(&quot;$&quot;* &quot;-&quot;??_);_(@_)">
                  <c:v>25.716699999999999</c:v>
                </c:pt>
                <c:pt idx="825" formatCode="_(&quot;$&quot;* #,##0.00_);_(&quot;$&quot;* \(#,##0.00\);_(&quot;$&quot;* &quot;-&quot;??_);_(@_)">
                  <c:v>25.179883333333333</c:v>
                </c:pt>
                <c:pt idx="826" formatCode="_(&quot;$&quot;* #,##0.00_);_(&quot;$&quot;* \(#,##0.00\);_(&quot;$&quot;* &quot;-&quot;??_);_(@_)">
                  <c:v>24.743933333333334</c:v>
                </c:pt>
                <c:pt idx="827" formatCode="_(&quot;$&quot;* #,##0.00_);_(&quot;$&quot;* \(#,##0.00\);_(&quot;$&quot;* &quot;-&quot;??_);_(@_)">
                  <c:v>24.625183333333336</c:v>
                </c:pt>
                <c:pt idx="828" formatCode="_(&quot;$&quot;* #,##0.00_);_(&quot;$&quot;* \(#,##0.00\);_(&quot;$&quot;* &quot;-&quot;??_);_(@_)">
                  <c:v>24.743933333333334</c:v>
                </c:pt>
                <c:pt idx="829" formatCode="_(&quot;$&quot;* #,##0.00_);_(&quot;$&quot;* \(#,##0.00\);_(&quot;$&quot;* &quot;-&quot;??_);_(@_)">
                  <c:v>24.872433333333333</c:v>
                </c:pt>
                <c:pt idx="830" formatCode="_(&quot;$&quot;* #,##0.00_);_(&quot;$&quot;* \(#,##0.00\);_(&quot;$&quot;* &quot;-&quot;??_);_(@_)">
                  <c:v>25.010716666666667</c:v>
                </c:pt>
                <c:pt idx="831" formatCode="_(&quot;$&quot;* #,##0.00_);_(&quot;$&quot;* \(#,##0.00\);_(&quot;$&quot;* &quot;-&quot;??_);_(@_)">
                  <c:v>25.113200000000003</c:v>
                </c:pt>
                <c:pt idx="832" formatCode="_(&quot;$&quot;* #,##0.00_);_(&quot;$&quot;* \(#,##0.00\);_(&quot;$&quot;* &quot;-&quot;??_);_(@_)">
                  <c:v>25.284000000000002</c:v>
                </c:pt>
                <c:pt idx="833" formatCode="_(&quot;$&quot;* #,##0.00_);_(&quot;$&quot;* \(#,##0.00\);_(&quot;$&quot;* &quot;-&quot;??_);_(@_)">
                  <c:v>25.464566666666666</c:v>
                </c:pt>
                <c:pt idx="834" formatCode="_(&quot;$&quot;* #,##0.00_);_(&quot;$&quot;* \(#,##0.00\);_(&quot;$&quot;* &quot;-&quot;??_);_(@_)">
                  <c:v>25.630500000000001</c:v>
                </c:pt>
                <c:pt idx="835" formatCode="_(&quot;$&quot;* #,##0.00_);_(&quot;$&quot;* \(#,##0.00\);_(&quot;$&quot;* &quot;-&quot;??_);_(@_)">
                  <c:v>25.719966666666668</c:v>
                </c:pt>
                <c:pt idx="836" formatCode="_(&quot;$&quot;* #,##0.00_);_(&quot;$&quot;* \(#,##0.00\);_(&quot;$&quot;* &quot;-&quot;??_);_(@_)">
                  <c:v>26.048550000000002</c:v>
                </c:pt>
                <c:pt idx="837" formatCode="_(&quot;$&quot;* #,##0.00_);_(&quot;$&quot;* \(#,##0.00\);_(&quot;$&quot;* &quot;-&quot;??_);_(@_)">
                  <c:v>26.517033333333334</c:v>
                </c:pt>
                <c:pt idx="838" formatCode="_(&quot;$&quot;* #,##0.00_);_(&quot;$&quot;* \(#,##0.00\);_(&quot;$&quot;* &quot;-&quot;??_);_(@_)">
                  <c:v>27.20025</c:v>
                </c:pt>
                <c:pt idx="839" formatCode="_(&quot;$&quot;* #,##0.00_);_(&quot;$&quot;* \(#,##0.00\);_(&quot;$&quot;* &quot;-&quot;??_);_(@_)">
                  <c:v>27.748450000000002</c:v>
                </c:pt>
                <c:pt idx="840" formatCode="_(&quot;$&quot;* #,##0.00_);_(&quot;$&quot;* \(#,##0.00\);_(&quot;$&quot;* &quot;-&quot;??_);_(@_)">
                  <c:v>28.064033333333338</c:v>
                </c:pt>
                <c:pt idx="841" formatCode="_(&quot;$&quot;* #,##0.00_);_(&quot;$&quot;* \(#,##0.00\);_(&quot;$&quot;* &quot;-&quot;??_);_(@_)">
                  <c:v>28.309666666666669</c:v>
                </c:pt>
                <c:pt idx="842" formatCode="_(&quot;$&quot;* #,##0.00_);_(&quot;$&quot;* \(#,##0.00\);_(&quot;$&quot;* &quot;-&quot;??_);_(@_)">
                  <c:v>28.3292</c:v>
                </c:pt>
                <c:pt idx="843" formatCode="_(&quot;$&quot;* #,##0.00_);_(&quot;$&quot;* \(#,##0.00\);_(&quot;$&quot;* &quot;-&quot;??_);_(@_)">
                  <c:v>28.430066666666665</c:v>
                </c:pt>
                <c:pt idx="844" formatCode="_(&quot;$&quot;* #,##0.00_);_(&quot;$&quot;* \(#,##0.00\);_(&quot;$&quot;* &quot;-&quot;??_);_(@_)">
                  <c:v>28.296683333333334</c:v>
                </c:pt>
                <c:pt idx="845" formatCode="_(&quot;$&quot;* #,##0.00_);_(&quot;$&quot;* \(#,##0.00\);_(&quot;$&quot;* &quot;-&quot;??_);_(@_)">
                  <c:v>28.194200000000006</c:v>
                </c:pt>
                <c:pt idx="846" formatCode="_(&quot;$&quot;* #,##0.00_);_(&quot;$&quot;* \(#,##0.00\);_(&quot;$&quot;* &quot;-&quot;??_);_(@_)">
                  <c:v>28.21533333333333</c:v>
                </c:pt>
                <c:pt idx="847" formatCode="_(&quot;$&quot;* #,##0.00_);_(&quot;$&quot;* \(#,##0.00\);_(&quot;$&quot;* &quot;-&quot;??_);_(@_)">
                  <c:v>28.713116666666664</c:v>
                </c:pt>
                <c:pt idx="848" formatCode="_(&quot;$&quot;* #,##0.00_);_(&quot;$&quot;* \(#,##0.00\);_(&quot;$&quot;* &quot;-&quot;??_);_(@_)">
                  <c:v>29.357283333333331</c:v>
                </c:pt>
                <c:pt idx="849" formatCode="_(&quot;$&quot;* #,##0.00_);_(&quot;$&quot;* \(#,##0.00\);_(&quot;$&quot;* &quot;-&quot;??_);_(@_)">
                  <c:v>29.949399999999997</c:v>
                </c:pt>
                <c:pt idx="850" formatCode="_(&quot;$&quot;* #,##0.00_);_(&quot;$&quot;* \(#,##0.00\);_(&quot;$&quot;* &quot;-&quot;??_);_(@_)">
                  <c:v>30.523616666666669</c:v>
                </c:pt>
                <c:pt idx="851" formatCode="_(&quot;$&quot;* #,##0.00_);_(&quot;$&quot;* \(#,##0.00\);_(&quot;$&quot;* &quot;-&quot;??_);_(@_)">
                  <c:v>31.161283333333333</c:v>
                </c:pt>
                <c:pt idx="852" formatCode="_(&quot;$&quot;* #,##0.00_);_(&quot;$&quot;* \(#,##0.00\);_(&quot;$&quot;* &quot;-&quot;??_);_(@_)">
                  <c:v>31.737150000000003</c:v>
                </c:pt>
                <c:pt idx="853" formatCode="_(&quot;$&quot;* #,##0.00_);_(&quot;$&quot;* \(#,##0.00\);_(&quot;$&quot;* &quot;-&quot;??_);_(@_)">
                  <c:v>31.947000000000003</c:v>
                </c:pt>
                <c:pt idx="854" formatCode="_(&quot;$&quot;* #,##0.00_);_(&quot;$&quot;* \(#,##0.00\);_(&quot;$&quot;* &quot;-&quot;??_);_(@_)">
                  <c:v>32.016950000000001</c:v>
                </c:pt>
                <c:pt idx="855" formatCode="_(&quot;$&quot;* #,##0.00_);_(&quot;$&quot;* \(#,##0.00\);_(&quot;$&quot;* &quot;-&quot;??_);_(@_)">
                  <c:v>31.964899999999997</c:v>
                </c:pt>
                <c:pt idx="856" formatCode="_(&quot;$&quot;* #,##0.00_);_(&quot;$&quot;* \(#,##0.00\);_(&quot;$&quot;* &quot;-&quot;??_);_(@_)">
                  <c:v>31.823383333333336</c:v>
                </c:pt>
                <c:pt idx="857" formatCode="_(&quot;$&quot;* #,##0.00_);_(&quot;$&quot;* \(#,##0.00\);_(&quot;$&quot;* &quot;-&quot;??_);_(@_)">
                  <c:v>31.665599999999998</c:v>
                </c:pt>
                <c:pt idx="858" formatCode="_(&quot;$&quot;* #,##0.00_);_(&quot;$&quot;* \(#,##0.00\);_(&quot;$&quot;* &quot;-&quot;??_);_(@_)">
                  <c:v>31.512683333333332</c:v>
                </c:pt>
                <c:pt idx="859" formatCode="_(&quot;$&quot;* #,##0.00_);_(&quot;$&quot;* \(#,##0.00\);_(&quot;$&quot;* &quot;-&quot;??_);_(@_)">
                  <c:v>31.40368333333333</c:v>
                </c:pt>
                <c:pt idx="860" formatCode="_(&quot;$&quot;* #,##0.00_);_(&quot;$&quot;* \(#,##0.00\);_(&quot;$&quot;* &quot;-&quot;??_);_(@_)">
                  <c:v>31.291450000000001</c:v>
                </c:pt>
                <c:pt idx="861" formatCode="_(&quot;$&quot;* #,##0.00_);_(&quot;$&quot;* \(#,##0.00\);_(&quot;$&quot;* &quot;-&quot;??_);_(@_)">
                  <c:v>31.096250000000001</c:v>
                </c:pt>
                <c:pt idx="862" formatCode="_(&quot;$&quot;* #,##0.00_);_(&quot;$&quot;* \(#,##0.00\);_(&quot;$&quot;* &quot;-&quot;??_);_(@_)">
                  <c:v>30.907550000000001</c:v>
                </c:pt>
                <c:pt idx="863" formatCode="_(&quot;$&quot;* #,##0.00_);_(&quot;$&quot;* \(#,##0.00\);_(&quot;$&quot;* &quot;-&quot;??_);_(@_)">
                  <c:v>30.609849999999998</c:v>
                </c:pt>
                <c:pt idx="864" formatCode="_(&quot;$&quot;* #,##0.00_);_(&quot;$&quot;* \(#,##0.00\);_(&quot;$&quot;* &quot;-&quot;??_);_(@_)">
                  <c:v>30.2471</c:v>
                </c:pt>
                <c:pt idx="865" formatCode="_(&quot;$&quot;* #,##0.00_);_(&quot;$&quot;* \(#,##0.00\);_(&quot;$&quot;* &quot;-&quot;??_);_(@_)">
                  <c:v>29.716800000000003</c:v>
                </c:pt>
                <c:pt idx="866" formatCode="_(&quot;$&quot;* #,##0.00_);_(&quot;$&quot;* \(#,##0.00\);_(&quot;$&quot;* &quot;-&quot;??_);_(@_)">
                  <c:v>29.264566666666667</c:v>
                </c:pt>
                <c:pt idx="867" formatCode="_(&quot;$&quot;* #,##0.00_);_(&quot;$&quot;* \(#,##0.00\);_(&quot;$&quot;* &quot;-&quot;??_);_(@_)">
                  <c:v>29.054716666666668</c:v>
                </c:pt>
                <c:pt idx="868" formatCode="_(&quot;$&quot;* #,##0.00_);_(&quot;$&quot;* \(#,##0.00\);_(&quot;$&quot;* &quot;-&quot;??_);_(@_)">
                  <c:v>29.087250000000001</c:v>
                </c:pt>
                <c:pt idx="869" formatCode="_(&quot;$&quot;* #,##0.00_);_(&quot;$&quot;* \(#,##0.00\);_(&quot;$&quot;* &quot;-&quot;??_);_(@_)">
                  <c:v>29.087250000000001</c:v>
                </c:pt>
                <c:pt idx="870" formatCode="_(&quot;$&quot;* #,##0.00_);_(&quot;$&quot;* \(#,##0.00\);_(&quot;$&quot;* &quot;-&quot;??_);_(@_)">
                  <c:v>29.105133333333331</c:v>
                </c:pt>
                <c:pt idx="871" formatCode="_(&quot;$&quot;* #,##0.00_);_(&quot;$&quot;* \(#,##0.00\);_(&quot;$&quot;* &quot;-&quot;??_);_(@_)">
                  <c:v>29.393049999999999</c:v>
                </c:pt>
                <c:pt idx="872" formatCode="_(&quot;$&quot;* #,##0.00_);_(&quot;$&quot;* \(#,##0.00\);_(&quot;$&quot;* &quot;-&quot;??_);_(@_)">
                  <c:v>29.770116666666667</c:v>
                </c:pt>
                <c:pt idx="873" formatCode="_(&quot;$&quot;* #,##0.00_);_(&quot;$&quot;* \(#,##0.00\);_(&quot;$&quot;* &quot;-&quot;??_);_(@_)">
                  <c:v>29.974583333333332</c:v>
                </c:pt>
                <c:pt idx="874" formatCode="_(&quot;$&quot;* #,##0.00_);_(&quot;$&quot;* \(#,##0.00\);_(&quot;$&quot;* &quot;-&quot;??_);_(@_)">
                  <c:v>29.947900000000001</c:v>
                </c:pt>
                <c:pt idx="875" formatCode="_(&quot;$&quot;* #,##0.00_);_(&quot;$&quot;* \(#,##0.00\);_(&quot;$&quot;* &quot;-&quot;??_);_(@_)">
                  <c:v>29.935416666666669</c:v>
                </c:pt>
                <c:pt idx="876" formatCode="_(&quot;$&quot;* #,##0.00_);_(&quot;$&quot;* \(#,##0.00\);_(&quot;$&quot;* &quot;-&quot;??_);_(@_)">
                  <c:v>29.987916666666663</c:v>
                </c:pt>
                <c:pt idx="877" formatCode="_(&quot;$&quot;* #,##0.00_);_(&quot;$&quot;* \(#,##0.00\);_(&quot;$&quot;* &quot;-&quot;??_);_(@_)">
                  <c:v>29.715966666666663</c:v>
                </c:pt>
                <c:pt idx="878" formatCode="_(&quot;$&quot;* #,##0.00_);_(&quot;$&quot;* \(#,##0.00\);_(&quot;$&quot;* &quot;-&quot;??_);_(@_)">
                  <c:v>29.341916666666666</c:v>
                </c:pt>
                <c:pt idx="879" formatCode="_(&quot;$&quot;* #,##0.00_);_(&quot;$&quot;* \(#,##0.00\);_(&quot;$&quot;* &quot;-&quot;??_);_(@_)">
                  <c:v>29.147533333333332</c:v>
                </c:pt>
                <c:pt idx="880" formatCode="_(&quot;$&quot;* #,##0.00_);_(&quot;$&quot;* \(#,##0.00\);_(&quot;$&quot;* &quot;-&quot;??_);_(@_)">
                  <c:v>28.89436666666667</c:v>
                </c:pt>
                <c:pt idx="881" formatCode="_(&quot;$&quot;* #,##0.00_);_(&quot;$&quot;* \(#,##0.00\);_(&quot;$&quot;* &quot;-&quot;??_);_(@_)">
                  <c:v>28.693466666666666</c:v>
                </c:pt>
                <c:pt idx="882" formatCode="_(&quot;$&quot;* #,##0.00_);_(&quot;$&quot;* \(#,##0.00\);_(&quot;$&quot;* &quot;-&quot;??_);_(@_)">
                  <c:v>28.646099999999993</c:v>
                </c:pt>
                <c:pt idx="883" formatCode="_(&quot;$&quot;* #,##0.00_);_(&quot;$&quot;* \(#,##0.00\);_(&quot;$&quot;* &quot;-&quot;??_);_(@_)">
                  <c:v>28.820866666666664</c:v>
                </c:pt>
                <c:pt idx="884" formatCode="_(&quot;$&quot;* #,##0.00_);_(&quot;$&quot;* \(#,##0.00\);_(&quot;$&quot;* &quot;-&quot;??_);_(@_)">
                  <c:v>29.038099999999996</c:v>
                </c:pt>
                <c:pt idx="885" formatCode="_(&quot;$&quot;* #,##0.00_);_(&quot;$&quot;* \(#,##0.00\);_(&quot;$&quot;* &quot;-&quot;??_);_(@_)">
                  <c:v>28.990733333333328</c:v>
                </c:pt>
                <c:pt idx="886" formatCode="_(&quot;$&quot;* #,##0.00_);_(&quot;$&quot;* \(#,##0.00\);_(&quot;$&quot;* &quot;-&quot;??_);_(@_)">
                  <c:v>28.954800000000002</c:v>
                </c:pt>
                <c:pt idx="887" formatCode="_(&quot;$&quot;* #,##0.00_);_(&quot;$&quot;* \(#,##0.00\);_(&quot;$&quot;* &quot;-&quot;??_);_(@_)">
                  <c:v>28.714700000000004</c:v>
                </c:pt>
                <c:pt idx="888" formatCode="_(&quot;$&quot;* #,##0.00_);_(&quot;$&quot;* \(#,##0.00\);_(&quot;$&quot;* &quot;-&quot;??_);_(@_)">
                  <c:v>28.603633333333335</c:v>
                </c:pt>
                <c:pt idx="889" formatCode="_(&quot;$&quot;* #,##0.00_);_(&quot;$&quot;* \(#,##0.00\);_(&quot;$&quot;* &quot;-&quot;??_);_(@_)">
                  <c:v>28.613433333333333</c:v>
                </c:pt>
                <c:pt idx="890" formatCode="_(&quot;$&quot;* #,##0.00_);_(&quot;$&quot;* \(#,##0.00\);_(&quot;$&quot;* &quot;-&quot;??_);_(@_)">
                  <c:v>28.802916666666665</c:v>
                </c:pt>
                <c:pt idx="891" formatCode="_(&quot;$&quot;* #,##0.00_);_(&quot;$&quot;* \(#,##0.00\);_(&quot;$&quot;* &quot;-&quot;??_);_(@_)">
                  <c:v>29.06753333333333</c:v>
                </c:pt>
                <c:pt idx="892" formatCode="_(&quot;$&quot;* #,##0.00_);_(&quot;$&quot;* \(#,##0.00\);_(&quot;$&quot;* &quot;-&quot;??_);_(@_)">
                  <c:v>29.444849999999999</c:v>
                </c:pt>
                <c:pt idx="893" formatCode="_(&quot;$&quot;* #,##0.00_);_(&quot;$&quot;* \(#,##0.00\);_(&quot;$&quot;* &quot;-&quot;??_);_(@_)">
                  <c:v>29.846649999999997</c:v>
                </c:pt>
                <c:pt idx="894" formatCode="_(&quot;$&quot;* #,##0.00_);_(&quot;$&quot;* \(#,##0.00\);_(&quot;$&quot;* &quot;-&quot;??_);_(@_)">
                  <c:v>30.166799999999999</c:v>
                </c:pt>
                <c:pt idx="895" formatCode="_(&quot;$&quot;* #,##0.00_);_(&quot;$&quot;* \(#,##0.00\);_(&quot;$&quot;* &quot;-&quot;??_);_(@_)">
                  <c:v>30.377516666666668</c:v>
                </c:pt>
                <c:pt idx="896" formatCode="_(&quot;$&quot;* #,##0.00_);_(&quot;$&quot;* \(#,##0.00\);_(&quot;$&quot;* &quot;-&quot;??_);_(@_)">
                  <c:v>30.439583333333335</c:v>
                </c:pt>
                <c:pt idx="897" formatCode="_(&quot;$&quot;* #,##0.00_);_(&quot;$&quot;* \(#,##0.00\);_(&quot;$&quot;* &quot;-&quot;??_);_(@_)">
                  <c:v>30.473883333333333</c:v>
                </c:pt>
                <c:pt idx="898" formatCode="_(&quot;$&quot;* #,##0.00_);_(&quot;$&quot;* \(#,##0.00\);_(&quot;$&quot;* &quot;-&quot;??_);_(@_)">
                  <c:v>30.761350000000004</c:v>
                </c:pt>
                <c:pt idx="899" formatCode="_(&quot;$&quot;* #,##0.00_);_(&quot;$&quot;* \(#,##0.00\);_(&quot;$&quot;* &quot;-&quot;??_);_(@_)">
                  <c:v>31.422866666666664</c:v>
                </c:pt>
                <c:pt idx="900" formatCode="_(&quot;$&quot;* #,##0.00_);_(&quot;$&quot;* \(#,##0.00\);_(&quot;$&quot;* &quot;-&quot;??_);_(@_)">
                  <c:v>32.177483333333335</c:v>
                </c:pt>
                <c:pt idx="901" formatCode="_(&quot;$&quot;* #,##0.00_);_(&quot;$&quot;* \(#,##0.00\);_(&quot;$&quot;* &quot;-&quot;??_);_(@_)">
                  <c:v>32.919033333333331</c:v>
                </c:pt>
                <c:pt idx="902" formatCode="_(&quot;$&quot;* #,##0.00_);_(&quot;$&quot;* \(#,##0.00\);_(&quot;$&quot;* &quot;-&quot;??_);_(@_)">
                  <c:v>33.662216666666666</c:v>
                </c:pt>
                <c:pt idx="903" formatCode="_(&quot;$&quot;* #,##0.00_);_(&quot;$&quot;* \(#,##0.00\);_(&quot;$&quot;* &quot;-&quot;??_);_(@_)">
                  <c:v>34.260016666666665</c:v>
                </c:pt>
                <c:pt idx="904" formatCode="_(&quot;$&quot;* #,##0.00_);_(&quot;$&quot;* \(#,##0.00\);_(&quot;$&quot;* &quot;-&quot;??_);_(@_)">
                  <c:v>34.232250000000001</c:v>
                </c:pt>
                <c:pt idx="905" formatCode="_(&quot;$&quot;* #,##0.00_);_(&quot;$&quot;* \(#,##0.00\);_(&quot;$&quot;* &quot;-&quot;??_);_(@_)">
                  <c:v>34.036250000000003</c:v>
                </c:pt>
                <c:pt idx="906" formatCode="_(&quot;$&quot;* #,##0.00_);_(&quot;$&quot;* \(#,##0.00\);_(&quot;$&quot;* &quot;-&quot;??_);_(@_)">
                  <c:v>33.614833333333337</c:v>
                </c:pt>
                <c:pt idx="907" formatCode="_(&quot;$&quot;* #,##0.00_);_(&quot;$&quot;* \(#,##0.00\);_(&quot;$&quot;* &quot;-&quot;??_);_(@_)">
                  <c:v>33.20975</c:v>
                </c:pt>
                <c:pt idx="908" formatCode="_(&quot;$&quot;* #,##0.00_);_(&quot;$&quot;* \(#,##0.00\);_(&quot;$&quot;* &quot;-&quot;??_);_(@_)">
                  <c:v>32.838966666666671</c:v>
                </c:pt>
                <c:pt idx="909" formatCode="_(&quot;$&quot;* #,##0.00_);_(&quot;$&quot;* \(#,##0.00\);_(&quot;$&quot;* &quot;-&quot;??_);_(@_)">
                  <c:v>32.605400000000003</c:v>
                </c:pt>
                <c:pt idx="910" formatCode="_(&quot;$&quot;* #,##0.00_);_(&quot;$&quot;* \(#,##0.00\);_(&quot;$&quot;* &quot;-&quot;??_);_(@_)">
                  <c:v>32.607033333333341</c:v>
                </c:pt>
                <c:pt idx="911" formatCode="_(&quot;$&quot;* #,##0.00_);_(&quot;$&quot;* \(#,##0.00\);_(&quot;$&quot;* &quot;-&quot;??_);_(@_)">
                  <c:v>32.726266666666668</c:v>
                </c:pt>
                <c:pt idx="912" formatCode="_(&quot;$&quot;* #,##0.00_);_(&quot;$&quot;* \(#,##0.00\);_(&quot;$&quot;* &quot;-&quot;??_);_(@_)">
                  <c:v>32.827533333333328</c:v>
                </c:pt>
                <c:pt idx="913" formatCode="_(&quot;$&quot;* #,##0.00_);_(&quot;$&quot;* \(#,##0.00\);_(&quot;$&quot;* &quot;-&quot;??_);_(@_)">
                  <c:v>32.691966666666666</c:v>
                </c:pt>
                <c:pt idx="914" formatCode="_(&quot;$&quot;* #,##0.00_);_(&quot;$&quot;* \(#,##0.00\);_(&quot;$&quot;* &quot;-&quot;??_);_(@_)">
                  <c:v>32.34406666666667</c:v>
                </c:pt>
                <c:pt idx="915" formatCode="_(&quot;$&quot;* #,##0.00_);_(&quot;$&quot;* \(#,##0.00\);_(&quot;$&quot;* &quot;-&quot;??_);_(@_)">
                  <c:v>32.063133333333333</c:v>
                </c:pt>
                <c:pt idx="916" formatCode="_(&quot;$&quot;* #,##0.00_);_(&quot;$&quot;* \(#,##0.00\);_(&quot;$&quot;* &quot;-&quot;??_);_(@_)">
                  <c:v>32.035366666666668</c:v>
                </c:pt>
                <c:pt idx="917" formatCode="_(&quot;$&quot;* #,##0.00_);_(&quot;$&quot;* \(#,##0.00\);_(&quot;$&quot;* &quot;-&quot;??_);_(@_)">
                  <c:v>32.012499999999996</c:v>
                </c:pt>
                <c:pt idx="918" formatCode="_(&quot;$&quot;* #,##0.00_);_(&quot;$&quot;* \(#,##0.00\);_(&quot;$&quot;* &quot;-&quot;??_);_(@_)">
                  <c:v>32.071300000000001</c:v>
                </c:pt>
                <c:pt idx="919" formatCode="_(&quot;$&quot;* #,##0.00_);_(&quot;$&quot;* \(#,##0.00\);_(&quot;$&quot;* &quot;-&quot;??_);_(@_)">
                  <c:v>32.293433333333333</c:v>
                </c:pt>
                <c:pt idx="920" formatCode="_(&quot;$&quot;* #,##0.00_);_(&quot;$&quot;* \(#,##0.00\);_(&quot;$&quot;* &quot;-&quot;??_);_(@_)">
                  <c:v>32.486166666666662</c:v>
                </c:pt>
                <c:pt idx="921" formatCode="_(&quot;$&quot;* #,##0.00_);_(&quot;$&quot;* \(#,##0.00\);_(&quot;$&quot;* &quot;-&quot;??_);_(@_)">
                  <c:v>32.897766666666662</c:v>
                </c:pt>
                <c:pt idx="922" formatCode="_(&quot;$&quot;* #,##0.00_);_(&quot;$&quot;* \(#,##0.00\);_(&quot;$&quot;* &quot;-&quot;??_);_(@_)">
                  <c:v>33.185233333333336</c:v>
                </c:pt>
                <c:pt idx="923" formatCode="_(&quot;$&quot;* #,##0.00_);_(&quot;$&quot;* \(#,##0.00\);_(&quot;$&quot;* &quot;-&quot;??_);_(@_)">
                  <c:v>33.374699999999997</c:v>
                </c:pt>
                <c:pt idx="924" formatCode="_(&quot;$&quot;* #,##0.00_);_(&quot;$&quot;* \(#,##0.00\);_(&quot;$&quot;* &quot;-&quot;??_);_(@_)">
                  <c:v>33.275066666666667</c:v>
                </c:pt>
                <c:pt idx="925" formatCode="_(&quot;$&quot;* #,##0.00_);_(&quot;$&quot;* \(#,##0.00\);_(&quot;$&quot;* &quot;-&quot;??_);_(@_)">
                  <c:v>33.299566666666664</c:v>
                </c:pt>
                <c:pt idx="926" formatCode="_(&quot;$&quot;* #,##0.00_);_(&quot;$&quot;* \(#,##0.00\);_(&quot;$&quot;* &quot;-&quot;??_);_(@_)">
                  <c:v>33.377966666666666</c:v>
                </c:pt>
                <c:pt idx="927" formatCode="_(&quot;$&quot;* #,##0.00_);_(&quot;$&quot;* \(#,##0.00\);_(&quot;$&quot;* &quot;-&quot;??_);_(@_)">
                  <c:v>33.333866666666673</c:v>
                </c:pt>
                <c:pt idx="928" formatCode="_(&quot;$&quot;* #,##0.00_);_(&quot;$&quot;* \(#,##0.00\);_(&quot;$&quot;* &quot;-&quot;??_);_(@_)">
                  <c:v>33.311</c:v>
                </c:pt>
                <c:pt idx="929" formatCode="_(&quot;$&quot;* #,##0.00_);_(&quot;$&quot;* \(#,##0.00\);_(&quot;$&quot;* &quot;-&quot;??_);_(@_)">
                  <c:v>33.325700000000005</c:v>
                </c:pt>
                <c:pt idx="930" formatCode="_(&quot;$&quot;* #,##0.00_);_(&quot;$&quot;* \(#,##0.00\);_(&quot;$&quot;* &quot;-&quot;??_);_(@_)">
                  <c:v>33.89085</c:v>
                </c:pt>
                <c:pt idx="931" formatCode="_(&quot;$&quot;* #,##0.00_);_(&quot;$&quot;* \(#,##0.00\);_(&quot;$&quot;* &quot;-&quot;??_);_(@_)">
                  <c:v>34.176700000000004</c:v>
                </c:pt>
                <c:pt idx="932" formatCode="_(&quot;$&quot;* #,##0.00_);_(&quot;$&quot;* \(#,##0.00\);_(&quot;$&quot;* &quot;-&quot;??_);_(@_)">
                  <c:v>34.531150000000004</c:v>
                </c:pt>
                <c:pt idx="933" formatCode="_(&quot;$&quot;* #,##0.00_);_(&quot;$&quot;* \(#,##0.00\);_(&quot;$&quot;* &quot;-&quot;??_);_(@_)">
                  <c:v>34.578516666666665</c:v>
                </c:pt>
                <c:pt idx="934" formatCode="_(&quot;$&quot;* #,##0.00_);_(&quot;$&quot;* \(#,##0.00\);_(&quot;$&quot;* &quot;-&quot;??_);_(@_)">
                  <c:v>34.661816666666674</c:v>
                </c:pt>
                <c:pt idx="935" formatCode="_(&quot;$&quot;* #,##0.00_);_(&quot;$&quot;* \(#,##0.00\);_(&quot;$&quot;* &quot;-&quot;??_);_(@_)">
                  <c:v>34.778833333333338</c:v>
                </c:pt>
                <c:pt idx="936" formatCode="_(&quot;$&quot;* #,##0.00_);_(&quot;$&quot;* \(#,##0.00\);_(&quot;$&quot;* &quot;-&quot;??_);_(@_)">
                  <c:v>34.538199999999996</c:v>
                </c:pt>
                <c:pt idx="937" formatCode="_(&quot;$&quot;* #,##0.00_);_(&quot;$&quot;* \(#,##0.00\);_(&quot;$&quot;* &quot;-&quot;??_);_(@_)">
                  <c:v>34.436266666666661</c:v>
                </c:pt>
                <c:pt idx="938" formatCode="_(&quot;$&quot;* #,##0.00_);_(&quot;$&quot;* \(#,##0.00\);_(&quot;$&quot;* &quot;-&quot;??_);_(@_)">
                  <c:v>34.208133333333329</c:v>
                </c:pt>
                <c:pt idx="939" formatCode="_(&quot;$&quot;* #,##0.00_);_(&quot;$&quot;* \(#,##0.00\);_(&quot;$&quot;* &quot;-&quot;??_);_(@_)">
                  <c:v>34.275883333333333</c:v>
                </c:pt>
                <c:pt idx="940" formatCode="_(&quot;$&quot;* #,##0.00_);_(&quot;$&quot;* \(#,##0.00\);_(&quot;$&quot;* &quot;-&quot;??_);_(@_)">
                  <c:v>34.299666666666667</c:v>
                </c:pt>
                <c:pt idx="941" formatCode="_(&quot;$&quot;* #,##0.00_);_(&quot;$&quot;* \(#,##0.00\);_(&quot;$&quot;* &quot;-&quot;??_);_(@_)">
                  <c:v>34.388200000000005</c:v>
                </c:pt>
                <c:pt idx="942" formatCode="_(&quot;$&quot;* #,##0.00_);_(&quot;$&quot;* \(#,##0.00\);_(&quot;$&quot;* &quot;-&quot;??_);_(@_)">
                  <c:v>34.312783333333336</c:v>
                </c:pt>
                <c:pt idx="943" formatCode="_(&quot;$&quot;* #,##0.00_);_(&quot;$&quot;* \(#,##0.00\);_(&quot;$&quot;* &quot;-&quot;??_);_(@_)">
                  <c:v>34.068533333333328</c:v>
                </c:pt>
                <c:pt idx="944" formatCode="_(&quot;$&quot;* #,##0.00_);_(&quot;$&quot;* \(#,##0.00\);_(&quot;$&quot;* &quot;-&quot;??_);_(@_)">
                  <c:v>33.789866666666661</c:v>
                </c:pt>
                <c:pt idx="945" formatCode="_(&quot;$&quot;* #,##0.00_);_(&quot;$&quot;* \(#,##0.00\);_(&quot;$&quot;* &quot;-&quot;??_);_(@_)">
                  <c:v>33.473500000000001</c:v>
                </c:pt>
                <c:pt idx="946" formatCode="_(&quot;$&quot;* #,##0.00_);_(&quot;$&quot;* \(#,##0.00\);_(&quot;$&quot;* &quot;-&quot;??_);_(@_)">
                  <c:v>33.186633333333333</c:v>
                </c:pt>
                <c:pt idx="947" formatCode="_(&quot;$&quot;* #,##0.00_);_(&quot;$&quot;* \(#,##0.00\);_(&quot;$&quot;* &quot;-&quot;??_);_(@_)">
                  <c:v>32.729283333333335</c:v>
                </c:pt>
                <c:pt idx="948" formatCode="_(&quot;$&quot;* #,##0.00_);_(&quot;$&quot;* \(#,##0.00\);_(&quot;$&quot;* &quot;-&quot;??_);_(@_)">
                  <c:v>32.599783333333328</c:v>
                </c:pt>
                <c:pt idx="949" formatCode="_(&quot;$&quot;* #,##0.00_);_(&quot;$&quot;* \(#,##0.00\);_(&quot;$&quot;* &quot;-&quot;??_);_(@_)">
                  <c:v>32.445699999999995</c:v>
                </c:pt>
                <c:pt idx="950" formatCode="_(&quot;$&quot;* #,##0.00_);_(&quot;$&quot;* \(#,##0.00\);_(&quot;$&quot;* &quot;-&quot;??_);_(@_)">
                  <c:v>32.555516666666669</c:v>
                </c:pt>
                <c:pt idx="951" formatCode="_(&quot;$&quot;* #,##0.00_);_(&quot;$&quot;* \(#,##0.00\);_(&quot;$&quot;* &quot;-&quot;??_);_(@_)">
                  <c:v>32.698133333333338</c:v>
                </c:pt>
                <c:pt idx="952" formatCode="_(&quot;$&quot;* #,##0.00_);_(&quot;$&quot;* \(#,##0.00\);_(&quot;$&quot;* &quot;-&quot;??_);_(@_)">
                  <c:v>32.889916666666672</c:v>
                </c:pt>
                <c:pt idx="953" formatCode="_(&quot;$&quot;* #,##0.00_);_(&quot;$&quot;* \(#,##0.00\);_(&quot;$&quot;* &quot;-&quot;??_);_(@_)">
                  <c:v>33.158749999999998</c:v>
                </c:pt>
                <c:pt idx="954" formatCode="_(&quot;$&quot;* #,##0.00_);_(&quot;$&quot;* \(#,##0.00\);_(&quot;$&quot;* &quot;-&quot;??_);_(@_)">
                  <c:v>33.3489</c:v>
                </c:pt>
                <c:pt idx="955" formatCode="_(&quot;$&quot;* #,##0.00_);_(&quot;$&quot;* \(#,##0.00\);_(&quot;$&quot;* &quot;-&quot;??_);_(@_)">
                  <c:v>34.007883333333332</c:v>
                </c:pt>
                <c:pt idx="956" formatCode="_(&quot;$&quot;* #,##0.00_);_(&quot;$&quot;* \(#,##0.00\);_(&quot;$&quot;* &quot;-&quot;??_);_(@_)">
                  <c:v>34.575066666666665</c:v>
                </c:pt>
                <c:pt idx="957" formatCode="_(&quot;$&quot;* #,##0.00_);_(&quot;$&quot;* \(#,##0.00\);_(&quot;$&quot;* &quot;-&quot;??_);_(@_)">
                  <c:v>35.125850000000007</c:v>
                </c:pt>
                <c:pt idx="958" formatCode="_(&quot;$&quot;* #,##0.00_);_(&quot;$&quot;* \(#,##0.00\);_(&quot;$&quot;* &quot;-&quot;??_);_(@_)">
                  <c:v>35.760233333333332</c:v>
                </c:pt>
                <c:pt idx="959" formatCode="_(&quot;$&quot;* #,##0.00_);_(&quot;$&quot;* \(#,##0.00\);_(&quot;$&quot;* &quot;-&quot;??_);_(@_)">
                  <c:v>36.330683333333333</c:v>
                </c:pt>
                <c:pt idx="960" formatCode="_(&quot;$&quot;* #,##0.00_);_(&quot;$&quot;* \(#,##0.00\);_(&quot;$&quot;* &quot;-&quot;??_);_(@_)">
                  <c:v>36.896233333333335</c:v>
                </c:pt>
                <c:pt idx="961" formatCode="_(&quot;$&quot;* #,##0.00_);_(&quot;$&quot;* \(#,##0.00\);_(&quot;$&quot;* &quot;-&quot;??_);_(@_)">
                  <c:v>37.265066666666662</c:v>
                </c:pt>
                <c:pt idx="962" formatCode="_(&quot;$&quot;* #,##0.00_);_(&quot;$&quot;* \(#,##0.00\);_(&quot;$&quot;* &quot;-&quot;??_);_(@_)">
                  <c:v>37.592916666666667</c:v>
                </c:pt>
                <c:pt idx="963" formatCode="_(&quot;$&quot;* #,##0.00_);_(&quot;$&quot;* \(#,##0.00\);_(&quot;$&quot;* &quot;-&quot;??_);_(@_)">
                  <c:v>37.869949999999996</c:v>
                </c:pt>
                <c:pt idx="964" formatCode="_(&quot;$&quot;* #,##0.00_);_(&quot;$&quot;* \(#,##0.00\);_(&quot;$&quot;* &quot;-&quot;??_);_(@_)">
                  <c:v>37.820783333333331</c:v>
                </c:pt>
                <c:pt idx="965" formatCode="_(&quot;$&quot;* #,##0.00_);_(&quot;$&quot;* \(#,##0.00\);_(&quot;$&quot;* &quot;-&quot;??_);_(@_)">
                  <c:v>37.81751666666667</c:v>
                </c:pt>
                <c:pt idx="966" formatCode="_(&quot;$&quot;* #,##0.00_);_(&quot;$&quot;* \(#,##0.00\);_(&quot;$&quot;* &quot;-&quot;??_);_(@_)">
                  <c:v>37.448683333333335</c:v>
                </c:pt>
                <c:pt idx="967" formatCode="_(&quot;$&quot;* #,##0.00_);_(&quot;$&quot;* \(#,##0.00\);_(&quot;$&quot;* &quot;-&quot;??_);_(@_)">
                  <c:v>36.765100000000004</c:v>
                </c:pt>
                <c:pt idx="968" formatCode="_(&quot;$&quot;* #,##0.00_);_(&quot;$&quot;* \(#,##0.00\);_(&quot;$&quot;* &quot;-&quot;??_);_(@_)">
                  <c:v>36.099566666666668</c:v>
                </c:pt>
                <c:pt idx="969" formatCode="_(&quot;$&quot;* #,##0.00_);_(&quot;$&quot;* \(#,##0.00\);_(&quot;$&quot;* &quot;-&quot;??_);_(@_)">
                  <c:v>35.363533333333329</c:v>
                </c:pt>
                <c:pt idx="970" formatCode="_(&quot;$&quot;* #,##0.00_);_(&quot;$&quot;* \(#,##0.00\);_(&quot;$&quot;* &quot;-&quot;??_);_(@_)">
                  <c:v>34.775033333333333</c:v>
                </c:pt>
                <c:pt idx="971" formatCode="_(&quot;$&quot;* #,##0.00_);_(&quot;$&quot;* \(#,##0.00\);_(&quot;$&quot;* &quot;-&quot;??_);_(@_)">
                  <c:v>34.0931</c:v>
                </c:pt>
                <c:pt idx="972" formatCode="_(&quot;$&quot;* #,##0.00_);_(&quot;$&quot;* \(#,##0.00\);_(&quot;$&quot;* &quot;-&quot;??_);_(@_)">
                  <c:v>33.809516666666667</c:v>
                </c:pt>
                <c:pt idx="973" formatCode="_(&quot;$&quot;* #,##0.00_);_(&quot;$&quot;* \(#,##0.00\);_(&quot;$&quot;* &quot;-&quot;??_);_(@_)">
                  <c:v>33.889850000000003</c:v>
                </c:pt>
                <c:pt idx="974" formatCode="_(&quot;$&quot;* #,##0.00_);_(&quot;$&quot;* \(#,##0.00\);_(&quot;$&quot;* &quot;-&quot;??_);_(@_)">
                  <c:v>34.037383333333338</c:v>
                </c:pt>
                <c:pt idx="975" formatCode="_(&quot;$&quot;* #,##0.00_);_(&quot;$&quot;* \(#,##0.00\);_(&quot;$&quot;* &quot;-&quot;??_);_(@_)">
                  <c:v>34.247216666666667</c:v>
                </c:pt>
                <c:pt idx="976" formatCode="_(&quot;$&quot;* #,##0.00_);_(&quot;$&quot;* \(#,##0.00\);_(&quot;$&quot;* &quot;-&quot;??_);_(@_)">
                  <c:v>34.476716666666668</c:v>
                </c:pt>
                <c:pt idx="977" formatCode="_(&quot;$&quot;* #,##0.00_);_(&quot;$&quot;* \(#,##0.00\);_(&quot;$&quot;* &quot;-&quot;??_);_(@_)">
                  <c:v>34.820966666666671</c:v>
                </c:pt>
                <c:pt idx="978" formatCode="_(&quot;$&quot;* #,##0.00_);_(&quot;$&quot;* \(#,##0.00\);_(&quot;$&quot;* &quot;-&quot;??_);_(@_)">
                  <c:v>35.030783333333332</c:v>
                </c:pt>
                <c:pt idx="979" formatCode="_(&quot;$&quot;* #,##0.00_);_(&quot;$&quot;* \(#,##0.00\);_(&quot;$&quot;* &quot;-&quot;??_);_(@_)">
                  <c:v>35.196350000000002</c:v>
                </c:pt>
                <c:pt idx="980" formatCode="_(&quot;$&quot;* #,##0.00_);_(&quot;$&quot;* \(#,##0.00\);_(&quot;$&quot;* &quot;-&quot;??_);_(@_)">
                  <c:v>35.279949999999999</c:v>
                </c:pt>
                <c:pt idx="981" formatCode="_(&quot;$&quot;* #,##0.00_);_(&quot;$&quot;* \(#,##0.00\);_(&quot;$&quot;* &quot;-&quot;??_);_(@_)">
                  <c:v>35.438950000000006</c:v>
                </c:pt>
                <c:pt idx="982" formatCode="_(&quot;$&quot;* #,##0.00_);_(&quot;$&quot;* \(#,##0.00\);_(&quot;$&quot;* &quot;-&quot;??_);_(@_)">
                  <c:v>35.634016666666668</c:v>
                </c:pt>
                <c:pt idx="983" formatCode="_(&quot;$&quot;* #,##0.00_);_(&quot;$&quot;* \(#,##0.00\);_(&quot;$&quot;* &quot;-&quot;??_);_(@_)">
                  <c:v>35.783183333333334</c:v>
                </c:pt>
                <c:pt idx="984" formatCode="_(&quot;$&quot;* #,##0.00_);_(&quot;$&quot;* \(#,##0.00\);_(&quot;$&quot;* &quot;-&quot;??_);_(@_)">
                  <c:v>35.796300000000002</c:v>
                </c:pt>
                <c:pt idx="985" formatCode="_(&quot;$&quot;* #,##0.00_);_(&quot;$&quot;* \(#,##0.00\);_(&quot;$&quot;* &quot;-&quot;??_);_(@_)">
                  <c:v>35.856949999999998</c:v>
                </c:pt>
                <c:pt idx="986" formatCode="_(&quot;$&quot;* #,##0.00_);_(&quot;$&quot;* \(#,##0.00\);_(&quot;$&quot;* &quot;-&quot;??_);_(@_)">
                  <c:v>35.856949999999998</c:v>
                </c:pt>
                <c:pt idx="987" formatCode="_(&quot;$&quot;* #,##0.00_);_(&quot;$&quot;* \(#,##0.00\);_(&quot;$&quot;* &quot;-&quot;??_);_(@_)">
                  <c:v>35.727449999999997</c:v>
                </c:pt>
                <c:pt idx="988" formatCode="_(&quot;$&quot;* #,##0.00_);_(&quot;$&quot;* \(#,##0.00\);_(&quot;$&quot;* &quot;-&quot;??_);_(@_)">
                  <c:v>35.5291</c:v>
                </c:pt>
                <c:pt idx="989" formatCode="_(&quot;$&quot;* #,##0.00_);_(&quot;$&quot;* \(#,##0.00\);_(&quot;$&quot;* &quot;-&quot;??_);_(@_)">
                  <c:v>35.214366666666663</c:v>
                </c:pt>
                <c:pt idx="990" formatCode="_(&quot;$&quot;* #,##0.00_);_(&quot;$&quot;* \(#,##0.00\);_(&quot;$&quot;* &quot;-&quot;??_);_(@_)">
                  <c:v>34.866849999999999</c:v>
                </c:pt>
                <c:pt idx="991" formatCode="_(&quot;$&quot;* #,##0.00_);_(&quot;$&quot;* \(#,##0.00\);_(&quot;$&quot;* &quot;-&quot;??_);_(@_)">
                  <c:v>34.543916666666668</c:v>
                </c:pt>
                <c:pt idx="992" formatCode="_(&quot;$&quot;* #,##0.00_);_(&quot;$&quot;* \(#,##0.00\);_(&quot;$&quot;* &quot;-&quot;??_);_(@_)">
                  <c:v>34.014449999999997</c:v>
                </c:pt>
                <c:pt idx="993" formatCode="_(&quot;$&quot;* #,##0.00_);_(&quot;$&quot;* \(#,##0.00\);_(&quot;$&quot;* &quot;-&quot;??_);_(@_)">
                  <c:v>33.502999999999993</c:v>
                </c:pt>
                <c:pt idx="994" formatCode="_(&quot;$&quot;* #,##0.00_);_(&quot;$&quot;* \(#,##0.00\);_(&quot;$&quot;* &quot;-&quot;??_);_(@_)">
                  <c:v>33.481699999999996</c:v>
                </c:pt>
                <c:pt idx="995" formatCode="_(&quot;$&quot;* #,##0.00_);_(&quot;$&quot;* \(#,##0.00\);_(&quot;$&quot;* &quot;-&quot;??_);_(@_)">
                  <c:v>33.607916666666668</c:v>
                </c:pt>
                <c:pt idx="996" formatCode="_(&quot;$&quot;* #,##0.00_);_(&quot;$&quot;* \(#,##0.00\);_(&quot;$&quot;* &quot;-&quot;??_);_(@_)">
                  <c:v>34.042316666666665</c:v>
                </c:pt>
                <c:pt idx="997" formatCode="_(&quot;$&quot;* #,##0.00_);_(&quot;$&quot;* \(#,##0.00\);_(&quot;$&quot;* &quot;-&quot;??_);_(@_)">
                  <c:v>34.48491666666667</c:v>
                </c:pt>
                <c:pt idx="998" formatCode="_(&quot;$&quot;* #,##0.00_);_(&quot;$&quot;* \(#,##0.00\);_(&quot;$&quot;* &quot;-&quot;??_);_(@_)">
                  <c:v>35.283216666666668</c:v>
                </c:pt>
                <c:pt idx="999" formatCode="_(&quot;$&quot;* #,##0.00_);_(&quot;$&quot;* \(#,##0.00\);_(&quot;$&quot;* &quot;-&quot;??_);_(@_)">
                  <c:v>36.204483333333336</c:v>
                </c:pt>
                <c:pt idx="1000" formatCode="_(&quot;$&quot;* #,##0.00_);_(&quot;$&quot;* \(#,##0.00\);_(&quot;$&quot;* &quot;-&quot;??_);_(@_)">
                  <c:v>36.619999999999997</c:v>
                </c:pt>
                <c:pt idx="1001" formatCode="_(&quot;$&quot;* #,##0.00_);_(&quot;$&quot;* \(#,##0.00\);_(&quot;$&quot;* &quot;-&quot;??_);_(@_)">
                  <c:v>37.145783333333334</c:v>
                </c:pt>
                <c:pt idx="1002" formatCode="_(&quot;$&quot;* #,##0.00_);_(&quot;$&quot;* \(#,##0.00\);_(&quot;$&quot;* &quot;-&quot;??_);_(@_)">
                  <c:v>37.399000000000001</c:v>
                </c:pt>
                <c:pt idx="1003" formatCode="_(&quot;$&quot;* #,##0.00_);_(&quot;$&quot;* \(#,##0.00\);_(&quot;$&quot;* &quot;-&quot;??_);_(@_)">
                  <c:v>37.502966666666666</c:v>
                </c:pt>
                <c:pt idx="1004" formatCode="_(&quot;$&quot;* #,##0.00_);_(&quot;$&quot;* \(#,##0.00\);_(&quot;$&quot;* &quot;-&quot;??_);_(@_)">
                  <c:v>37.714066666666668</c:v>
                </c:pt>
                <c:pt idx="1005" formatCode="_(&quot;$&quot;* #,##0.00_);_(&quot;$&quot;* \(#,##0.00\);_(&quot;$&quot;* &quot;-&quot;??_);_(@_)">
                  <c:v>37.749433333333336</c:v>
                </c:pt>
                <c:pt idx="1006" formatCode="_(&quot;$&quot;* #,##0.00_);_(&quot;$&quot;* \(#,##0.00\);_(&quot;$&quot;* &quot;-&quot;??_);_(@_)">
                  <c:v>37.989550000000008</c:v>
                </c:pt>
                <c:pt idx="1007" formatCode="_(&quot;$&quot;* #,##0.00_);_(&quot;$&quot;* \(#,##0.00\);_(&quot;$&quot;* &quot;-&quot;??_);_(@_)">
                  <c:v>38.292166666666674</c:v>
                </c:pt>
                <c:pt idx="1008" formatCode="_(&quot;$&quot;* #,##0.00_);_(&quot;$&quot;* \(#,##0.00\);_(&quot;$&quot;* &quot;-&quot;??_);_(@_)">
                  <c:v>39.185200000000002</c:v>
                </c:pt>
                <c:pt idx="1009" formatCode="_(&quot;$&quot;* #,##0.00_);_(&quot;$&quot;* \(#,##0.00\);_(&quot;$&quot;* &quot;-&quot;??_);_(@_)">
                  <c:v>40.173633333333335</c:v>
                </c:pt>
                <c:pt idx="1010" formatCode="_(&quot;$&quot;* #,##0.00_);_(&quot;$&quot;* \(#,##0.00\);_(&quot;$&quot;* &quot;-&quot;??_);_(@_)">
                  <c:v>41.140683333333335</c:v>
                </c:pt>
                <c:pt idx="1011" formatCode="_(&quot;$&quot;* #,##0.00_);_(&quot;$&quot;* \(#,##0.00\);_(&quot;$&quot;* &quot;-&quot;??_);_(@_)">
                  <c:v>42.030433333333328</c:v>
                </c:pt>
                <c:pt idx="1012" formatCode="_(&quot;$&quot;* #,##0.00_);_(&quot;$&quot;* \(#,##0.00\);_(&quot;$&quot;* &quot;-&quot;??_);_(@_)">
                  <c:v>42.731050000000003</c:v>
                </c:pt>
                <c:pt idx="1013" formatCode="_(&quot;$&quot;* #,##0.00_);_(&quot;$&quot;* \(#,##0.00\);_(&quot;$&quot;* &quot;-&quot;??_);_(@_)">
                  <c:v>43.282000000000004</c:v>
                </c:pt>
                <c:pt idx="1014" formatCode="_(&quot;$&quot;* #,##0.00_);_(&quot;$&quot;* \(#,##0.00\);_(&quot;$&quot;* &quot;-&quot;??_);_(@_)">
                  <c:v>43.402049999999996</c:v>
                </c:pt>
                <c:pt idx="1015" formatCode="_(&quot;$&quot;* #,##0.00_);_(&quot;$&quot;* \(#,##0.00\);_(&quot;$&quot;* &quot;-&quot;??_);_(@_)">
                  <c:v>43.47113333333332</c:v>
                </c:pt>
                <c:pt idx="1016" formatCode="_(&quot;$&quot;* #,##0.00_);_(&quot;$&quot;* \(#,##0.00\);_(&quot;$&quot;* &quot;-&quot;??_);_(@_)">
                  <c:v>43.504033333333332</c:v>
                </c:pt>
                <c:pt idx="1017" formatCode="_(&quot;$&quot;* #,##0.00_);_(&quot;$&quot;* \(#,##0.00\);_(&quot;$&quot;* &quot;-&quot;??_);_(@_)">
                  <c:v>43.678366666666669</c:v>
                </c:pt>
                <c:pt idx="1018" formatCode="_(&quot;$&quot;* #,##0.00_);_(&quot;$&quot;* \(#,##0.00\);_(&quot;$&quot;* &quot;-&quot;??_);_(@_)">
                  <c:v>43.68986666666666</c:v>
                </c:pt>
                <c:pt idx="1019" formatCode="_(&quot;$&quot;* #,##0.00_);_(&quot;$&quot;* \(#,##0.00\);_(&quot;$&quot;* &quot;-&quot;??_);_(@_)">
                  <c:v>43.425083333333333</c:v>
                </c:pt>
                <c:pt idx="1020" formatCode="_(&quot;$&quot;* #,##0.00_);_(&quot;$&quot;* \(#,##0.00\);_(&quot;$&quot;* &quot;-&quot;??_);_(@_)">
                  <c:v>43.069850000000002</c:v>
                </c:pt>
                <c:pt idx="1021" formatCode="_(&quot;$&quot;* #,##0.00_);_(&quot;$&quot;* \(#,##0.00\);_(&quot;$&quot;* &quot;-&quot;??_);_(@_)">
                  <c:v>42.583033333333333</c:v>
                </c:pt>
                <c:pt idx="1022" formatCode="_(&quot;$&quot;* #,##0.00_);_(&quot;$&quot;* \(#,##0.00\);_(&quot;$&quot;* &quot;-&quot;??_);_(@_)">
                  <c:v>42.124183333333342</c:v>
                </c:pt>
                <c:pt idx="1023" formatCode="_(&quot;$&quot;* #,##0.00_);_(&quot;$&quot;* \(#,##0.00\);_(&quot;$&quot;* &quot;-&quot;??_);_(@_)">
                  <c:v>41.795250000000003</c:v>
                </c:pt>
                <c:pt idx="1024" formatCode="_(&quot;$&quot;* #,##0.00_);_(&quot;$&quot;* \(#,##0.00\);_(&quot;$&quot;* &quot;-&quot;??_);_(@_)">
                  <c:v>41.926833333333335</c:v>
                </c:pt>
                <c:pt idx="1025" formatCode="_(&quot;$&quot;* #,##0.00_);_(&quot;$&quot;* \(#,##0.00\);_(&quot;$&quot;* &quot;-&quot;??_);_(@_)">
                  <c:v>42.204783333333332</c:v>
                </c:pt>
                <c:pt idx="1026" formatCode="_(&quot;$&quot;* #,##0.00_);_(&quot;$&quot;* \(#,##0.00\);_(&quot;$&quot;* &quot;-&quot;??_);_(@_)">
                  <c:v>42.640616666666666</c:v>
                </c:pt>
                <c:pt idx="1027" formatCode="_(&quot;$&quot;* #,##0.00_);_(&quot;$&quot;* \(#,##0.00\);_(&quot;$&quot;* &quot;-&quot;??_);_(@_)">
                  <c:v>43.283666666666669</c:v>
                </c:pt>
                <c:pt idx="1028" formatCode="_(&quot;$&quot;* #,##0.00_);_(&quot;$&quot;* \(#,##0.00\);_(&quot;$&quot;* &quot;-&quot;??_);_(@_)">
                  <c:v>43.943166666666663</c:v>
                </c:pt>
                <c:pt idx="1029" formatCode="_(&quot;$&quot;* #,##0.00_);_(&quot;$&quot;* \(#,##0.00\);_(&quot;$&quot;* &quot;-&quot;??_);_(@_)">
                  <c:v>44.434916666666673</c:v>
                </c:pt>
                <c:pt idx="1030" formatCode="_(&quot;$&quot;* #,##0.00_);_(&quot;$&quot;* \(#,##0.00\);_(&quot;$&quot;* &quot;-&quot;??_);_(@_)">
                  <c:v>44.783566666666665</c:v>
                </c:pt>
                <c:pt idx="1031" formatCode="_(&quot;$&quot;* #,##0.00_);_(&quot;$&quot;* \(#,##0.00\);_(&quot;$&quot;* &quot;-&quot;??_);_(@_)">
                  <c:v>45.066433333333329</c:v>
                </c:pt>
                <c:pt idx="1032" formatCode="_(&quot;$&quot;* #,##0.00_);_(&quot;$&quot;* \(#,##0.00\);_(&quot;$&quot;* &quot;-&quot;??_);_(@_)">
                  <c:v>45.479233333333333</c:v>
                </c:pt>
                <c:pt idx="1033" formatCode="_(&quot;$&quot;* #,##0.00_);_(&quot;$&quot;* \(#,##0.00\);_(&quot;$&quot;* &quot;-&quot;??_);_(@_)">
                  <c:v>45.943016666666665</c:v>
                </c:pt>
                <c:pt idx="1034" formatCode="_(&quot;$&quot;* #,##0.00_);_(&quot;$&quot;* \(#,##0.00\);_(&quot;$&quot;* &quot;-&quot;??_);_(@_)">
                  <c:v>46.65678333333333</c:v>
                </c:pt>
                <c:pt idx="1035" formatCode="_(&quot;$&quot;* #,##0.00_);_(&quot;$&quot;* \(#,##0.00\);_(&quot;$&quot;* &quot;-&quot;??_);_(@_)">
                  <c:v>47.490616666666661</c:v>
                </c:pt>
                <c:pt idx="1036" formatCode="_(&quot;$&quot;* #,##0.00_);_(&quot;$&quot;* \(#,##0.00\);_(&quot;$&quot;* &quot;-&quot;??_);_(@_)">
                  <c:v>48.104083333333335</c:v>
                </c:pt>
                <c:pt idx="1037" formatCode="_(&quot;$&quot;* #,##0.00_);_(&quot;$&quot;* \(#,##0.00\);_(&quot;$&quot;* &quot;-&quot;??_);_(@_)">
                  <c:v>48.842533333333336</c:v>
                </c:pt>
                <c:pt idx="1038" formatCode="_(&quot;$&quot;* #,##0.00_);_(&quot;$&quot;* \(#,##0.00\);_(&quot;$&quot;* &quot;-&quot;??_);_(@_)">
                  <c:v>48.960949999999997</c:v>
                </c:pt>
                <c:pt idx="1039" formatCode="_(&quot;$&quot;* #,##0.00_);_(&quot;$&quot;* \(#,##0.00\);_(&quot;$&quot;* &quot;-&quot;??_);_(@_)">
                  <c:v>48.804716666666671</c:v>
                </c:pt>
                <c:pt idx="1040" formatCode="_(&quot;$&quot;* #,##0.00_);_(&quot;$&quot;* \(#,##0.00\);_(&quot;$&quot;* &quot;-&quot;??_);_(@_)">
                  <c:v>48.20771666666667</c:v>
                </c:pt>
                <c:pt idx="1041" formatCode="_(&quot;$&quot;* #,##0.00_);_(&quot;$&quot;* \(#,##0.00\);_(&quot;$&quot;* &quot;-&quot;??_);_(@_)">
                  <c:v>47.571233333333332</c:v>
                </c:pt>
                <c:pt idx="1042" formatCode="_(&quot;$&quot;* #,##0.00_);_(&quot;$&quot;* \(#,##0.00\);_(&quot;$&quot;* &quot;-&quot;??_);_(@_)">
                  <c:v>47.25216666666666</c:v>
                </c:pt>
                <c:pt idx="1043" formatCode="_(&quot;$&quot;* #,##0.00_);_(&quot;$&quot;* \(#,##0.00\);_(&quot;$&quot;* &quot;-&quot;??_);_(@_)">
                  <c:v>46.890349999999991</c:v>
                </c:pt>
                <c:pt idx="1044" formatCode="_(&quot;$&quot;* #,##0.00_);_(&quot;$&quot;* \(#,##0.00\);_(&quot;$&quot;* &quot;-&quot;??_);_(@_)">
                  <c:v>46.83606666666666</c:v>
                </c:pt>
                <c:pt idx="1045" formatCode="_(&quot;$&quot;* #,##0.00_);_(&quot;$&quot;* \(#,##0.00\);_(&quot;$&quot;* &quot;-&quot;??_);_(@_)">
                  <c:v>46.933099999999996</c:v>
                </c:pt>
                <c:pt idx="1046" formatCode="_(&quot;$&quot;* #,##0.00_);_(&quot;$&quot;* \(#,##0.00\);_(&quot;$&quot;* &quot;-&quot;??_);_(@_)">
                  <c:v>46.974216666666671</c:v>
                </c:pt>
                <c:pt idx="1047" formatCode="_(&quot;$&quot;* #,##0.00_);_(&quot;$&quot;* \(#,##0.00\);_(&quot;$&quot;* &quot;-&quot;??_);_(@_)">
                  <c:v>47.002183333333335</c:v>
                </c:pt>
                <c:pt idx="1048" formatCode="_(&quot;$&quot;* #,##0.00_);_(&quot;$&quot;* \(#,##0.00\);_(&quot;$&quot;* &quot;-&quot;??_);_(@_)">
                  <c:v>46.609116666666665</c:v>
                </c:pt>
                <c:pt idx="1049" formatCode="_(&quot;$&quot;* #,##0.00_);_(&quot;$&quot;* \(#,##0.00\);_(&quot;$&quot;* &quot;-&quot;??_);_(@_)">
                  <c:v>46.393666666666668</c:v>
                </c:pt>
                <c:pt idx="1050" formatCode="_(&quot;$&quot;* #,##0.00_);_(&quot;$&quot;* \(#,##0.00\);_(&quot;$&quot;* &quot;-&quot;??_);_(@_)">
                  <c:v>46.505516666666665</c:v>
                </c:pt>
                <c:pt idx="1051" formatCode="_(&quot;$&quot;* #,##0.00_);_(&quot;$&quot;* \(#,##0.00\);_(&quot;$&quot;* &quot;-&quot;??_);_(@_)">
                  <c:v>46.600900000000003</c:v>
                </c:pt>
                <c:pt idx="1052" formatCode="_(&quot;$&quot;* #,##0.00_);_(&quot;$&quot;* \(#,##0.00\);_(&quot;$&quot;* &quot;-&quot;??_);_(@_)">
                  <c:v>46.891999999999996</c:v>
                </c:pt>
                <c:pt idx="1053" formatCode="_(&quot;$&quot;* #,##0.00_);_(&quot;$&quot;* \(#,##0.00\);_(&quot;$&quot;* &quot;-&quot;??_);_(@_)">
                  <c:v>47.225850000000001</c:v>
                </c:pt>
                <c:pt idx="1054" formatCode="_(&quot;$&quot;* #,##0.00_);_(&quot;$&quot;* \(#,##0.00\);_(&quot;$&quot;* &quot;-&quot;??_);_(@_)">
                  <c:v>47.799833333333339</c:v>
                </c:pt>
                <c:pt idx="1055" formatCode="_(&quot;$&quot;* #,##0.00_);_(&quot;$&quot;* \(#,##0.00\);_(&quot;$&quot;* &quot;-&quot;??_);_(@_)">
                  <c:v>47.291633333333344</c:v>
                </c:pt>
                <c:pt idx="1056" formatCode="_(&quot;$&quot;* #,##0.00_);_(&quot;$&quot;* \(#,##0.00\);_(&quot;$&quot;* &quot;-&quot;??_);_(@_)">
                  <c:v>46.582783333333339</c:v>
                </c:pt>
                <c:pt idx="1057" formatCode="_(&quot;$&quot;* #,##0.00_);_(&quot;$&quot;* \(#,##0.00\);_(&quot;$&quot;* &quot;-&quot;??_);_(@_)">
                  <c:v>45.711133333333343</c:v>
                </c:pt>
                <c:pt idx="1058" formatCode="_(&quot;$&quot;* #,##0.00_);_(&quot;$&quot;* \(#,##0.00\);_(&quot;$&quot;* &quot;-&quot;??_);_(@_)">
                  <c:v>44.755599999999994</c:v>
                </c:pt>
                <c:pt idx="1059" formatCode="_(&quot;$&quot;* #,##0.00_);_(&quot;$&quot;* \(#,##0.00\);_(&quot;$&quot;* &quot;-&quot;??_);_(@_)">
                  <c:v>43.813233333333329</c:v>
                </c:pt>
                <c:pt idx="1060" formatCode="_(&quot;$&quot;* #,##0.00_);_(&quot;$&quot;* \(#,##0.00\);_(&quot;$&quot;* &quot;-&quot;??_);_(@_)">
                  <c:v>42.670200000000001</c:v>
                </c:pt>
                <c:pt idx="1061" formatCode="_(&quot;$&quot;* #,##0.00_);_(&quot;$&quot;* \(#,##0.00\);_(&quot;$&quot;* &quot;-&quot;??_);_(@_)">
                  <c:v>42.525483333333334</c:v>
                </c:pt>
                <c:pt idx="1062" formatCode="_(&quot;$&quot;* #,##0.00_);_(&quot;$&quot;* \(#,##0.00\);_(&quot;$&quot;* &quot;-&quot;??_);_(@_)">
                  <c:v>42.365183333333334</c:v>
                </c:pt>
                <c:pt idx="1063" formatCode="_(&quot;$&quot;* #,##0.00_);_(&quot;$&quot;* \(#,##0.00\);_(&quot;$&quot;* &quot;-&quot;??_);_(@_)">
                  <c:v>42.362783333333333</c:v>
                </c:pt>
                <c:pt idx="1064" formatCode="_(&quot;$&quot;* #,##0.00_);_(&quot;$&quot;* \(#,##0.00\);_(&quot;$&quot;* &quot;-&quot;??_);_(@_)">
                  <c:v>42.287883333333333</c:v>
                </c:pt>
                <c:pt idx="1065" formatCode="_(&quot;$&quot;* #,##0.00_);_(&quot;$&quot;* \(#,##0.00\);_(&quot;$&quot;* &quot;-&quot;??_);_(@_)">
                  <c:v>42.300533333333327</c:v>
                </c:pt>
                <c:pt idx="1066" formatCode="_(&quot;$&quot;* #,##0.00_);_(&quot;$&quot;* \(#,##0.00\);_(&quot;$&quot;* &quot;-&quot;??_);_(@_)">
                  <c:v>42.556950000000001</c:v>
                </c:pt>
                <c:pt idx="1067" formatCode="_(&quot;$&quot;* #,##0.00_);_(&quot;$&quot;* \(#,##0.00\);_(&quot;$&quot;* &quot;-&quot;??_);_(@_)">
                  <c:v>42.64188333333334</c:v>
                </c:pt>
                <c:pt idx="1068" formatCode="_(&quot;$&quot;* #,##0.00_);_(&quot;$&quot;* \(#,##0.00\);_(&quot;$&quot;* &quot;-&quot;??_);_(@_)">
                  <c:v>42.881049999999995</c:v>
                </c:pt>
                <c:pt idx="1069" formatCode="_(&quot;$&quot;* #,##0.00_);_(&quot;$&quot;* \(#,##0.00\);_(&quot;$&quot;* &quot;-&quot;??_);_(@_)">
                  <c:v>43.090533333333333</c:v>
                </c:pt>
                <c:pt idx="1070" formatCode="_(&quot;$&quot;* #,##0.00_);_(&quot;$&quot;* \(#,##0.00\);_(&quot;$&quot;* &quot;-&quot;??_);_(@_)">
                  <c:v>43.257116666666668</c:v>
                </c:pt>
                <c:pt idx="1071" formatCode="_(&quot;$&quot;* #,##0.00_);_(&quot;$&quot;* \(#,##0.00\);_(&quot;$&quot;* &quot;-&quot;??_);_(@_)">
                  <c:v>43.456700000000005</c:v>
                </c:pt>
                <c:pt idx="1072" formatCode="_(&quot;$&quot;* #,##0.00_);_(&quot;$&quot;* \(#,##0.00\);_(&quot;$&quot;* &quot;-&quot;??_);_(@_)">
                  <c:v>43.364316666666667</c:v>
                </c:pt>
                <c:pt idx="1073" formatCode="_(&quot;$&quot;* #,##0.00_);_(&quot;$&quot;* \(#,##0.00\);_(&quot;$&quot;* &quot;-&quot;??_);_(@_)">
                  <c:v>43.334633333333336</c:v>
                </c:pt>
                <c:pt idx="1074" formatCode="_(&quot;$&quot;* #,##0.00_);_(&quot;$&quot;* \(#,##0.00\);_(&quot;$&quot;* &quot;-&quot;??_);_(@_)">
                  <c:v>43.136699999999998</c:v>
                </c:pt>
                <c:pt idx="1075" formatCode="_(&quot;$&quot;* #,##0.00_);_(&quot;$&quot;* \(#,##0.00\);_(&quot;$&quot;* &quot;-&quot;??_);_(@_)">
                  <c:v>42.961849999999998</c:v>
                </c:pt>
                <c:pt idx="1076" formatCode="_(&quot;$&quot;* #,##0.00_);_(&quot;$&quot;* \(#,##0.00\);_(&quot;$&quot;* &quot;-&quot;??_);_(@_)">
                  <c:v>42.833200000000005</c:v>
                </c:pt>
                <c:pt idx="1077" formatCode="_(&quot;$&quot;* #,##0.00_);_(&quot;$&quot;* \(#,##0.00\);_(&quot;$&quot;* &quot;-&quot;??_);_(@_)">
                  <c:v>42.415883333333333</c:v>
                </c:pt>
                <c:pt idx="1078" formatCode="_(&quot;$&quot;* #,##0.00_);_(&quot;$&quot;* \(#,##0.00\);_(&quot;$&quot;* &quot;-&quot;??_);_(@_)">
                  <c:v>42.346616666666669</c:v>
                </c:pt>
                <c:pt idx="1079" formatCode="_(&quot;$&quot;* #,##0.00_);_(&quot;$&quot;* \(#,##0.00\);_(&quot;$&quot;* &quot;-&quot;??_);_(@_)">
                  <c:v>42.485166666666665</c:v>
                </c:pt>
                <c:pt idx="1080" formatCode="_(&quot;$&quot;* #,##0.00_);_(&quot;$&quot;* \(#,##0.00\);_(&quot;$&quot;* &quot;-&quot;??_);_(@_)">
                  <c:v>42.917316666666665</c:v>
                </c:pt>
                <c:pt idx="1081" formatCode="_(&quot;$&quot;* #,##0.00_);_(&quot;$&quot;* \(#,##0.00\);_(&quot;$&quot;* &quot;-&quot;??_);_(@_)">
                  <c:v>42.945349999999998</c:v>
                </c:pt>
                <c:pt idx="1082" formatCode="_(&quot;$&quot;* #,##0.00_);_(&quot;$&quot;* \(#,##0.00\);_(&quot;$&quot;* &quot;-&quot;??_);_(@_)">
                  <c:v>43.23895000000001</c:v>
                </c:pt>
                <c:pt idx="1083" formatCode="_(&quot;$&quot;* #,##0.00_);_(&quot;$&quot;* \(#,##0.00\);_(&quot;$&quot;* &quot;-&quot;??_);_(@_)">
                  <c:v>43.925133333333342</c:v>
                </c:pt>
                <c:pt idx="1084" formatCode="_(&quot;$&quot;* #,##0.00_);_(&quot;$&quot;* \(#,##0.00\);_(&quot;$&quot;* &quot;-&quot;??_);_(@_)">
                  <c:v>44.081833333333329</c:v>
                </c:pt>
                <c:pt idx="1085" formatCode="_(&quot;$&quot;* #,##0.00_);_(&quot;$&quot;* \(#,##0.00\);_(&quot;$&quot;* &quot;-&quot;??_);_(@_)">
                  <c:v>44.253383333333339</c:v>
                </c:pt>
                <c:pt idx="1086" formatCode="_(&quot;$&quot;* #,##0.00_);_(&quot;$&quot;* \(#,##0.00\);_(&quot;$&quot;* &quot;-&quot;??_);_(@_)">
                  <c:v>44.192366666666679</c:v>
                </c:pt>
                <c:pt idx="1087" formatCode="_(&quot;$&quot;* #,##0.00_);_(&quot;$&quot;* \(#,##0.00\);_(&quot;$&quot;* &quot;-&quot;??_);_(@_)">
                  <c:v>44.203916666666665</c:v>
                </c:pt>
                <c:pt idx="1088" formatCode="_(&quot;$&quot;* #,##0.00_);_(&quot;$&quot;* \(#,##0.00\);_(&quot;$&quot;* &quot;-&quot;??_);_(@_)">
                  <c:v>43.913616666666677</c:v>
                </c:pt>
                <c:pt idx="1089" formatCode="_(&quot;$&quot;* #,##0.00_);_(&quot;$&quot;* \(#,##0.00\);_(&quot;$&quot;* &quot;-&quot;??_);_(@_)">
                  <c:v>43.334650000000003</c:v>
                </c:pt>
                <c:pt idx="1090" formatCode="_(&quot;$&quot;* #,##0.00_);_(&quot;$&quot;* \(#,##0.00\);_(&quot;$&quot;* &quot;-&quot;??_);_(@_)">
                  <c:v>43.121866666666676</c:v>
                </c:pt>
                <c:pt idx="1091" formatCode="_(&quot;$&quot;* #,##0.00_);_(&quot;$&quot;* \(#,##0.00\);_(&quot;$&quot;* &quot;-&quot;??_);_(@_)">
                  <c:v>42.658366666666673</c:v>
                </c:pt>
                <c:pt idx="1092" formatCode="_(&quot;$&quot;* #,##0.00_);_(&quot;$&quot;* \(#,##0.00\);_(&quot;$&quot;* &quot;-&quot;??_);_(@_)">
                  <c:v>42.156933333333335</c:v>
                </c:pt>
                <c:pt idx="1093" formatCode="_(&quot;$&quot;* #,##0.00_);_(&quot;$&quot;* \(#,##0.00\);_(&quot;$&quot;* &quot;-&quot;??_);_(@_)">
                  <c:v>42.023333333333333</c:v>
                </c:pt>
                <c:pt idx="1094" formatCode="_(&quot;$&quot;* #,##0.00_);_(&quot;$&quot;* \(#,##0.00\);_(&quot;$&quot;* &quot;-&quot;??_);_(@_)">
                  <c:v>41.993633333333328</c:v>
                </c:pt>
                <c:pt idx="1095" formatCode="_(&quot;$&quot;* #,##0.00_);_(&quot;$&quot;* \(#,##0.00\);_(&quot;$&quot;* &quot;-&quot;??_);_(@_)">
                  <c:v>41.860033333333334</c:v>
                </c:pt>
                <c:pt idx="1096" formatCode="_(&quot;$&quot;* #,##0.00_);_(&quot;$&quot;* \(#,##0.00\);_(&quot;$&quot;* &quot;-&quot;??_);_(@_)">
                  <c:v>41.741266666666668</c:v>
                </c:pt>
                <c:pt idx="1097" formatCode="_(&quot;$&quot;* #,##0.00_);_(&quot;$&quot;* \(#,##0.00\);_(&quot;$&quot;* &quot;-&quot;??_);_(@_)">
                  <c:v>42.024966666666664</c:v>
                </c:pt>
                <c:pt idx="1098" formatCode="_(&quot;$&quot;* #,##0.00_);_(&quot;$&quot;* \(#,##0.00\);_(&quot;$&quot;* &quot;-&quot;??_);_(@_)">
                  <c:v>42.349899999999998</c:v>
                </c:pt>
                <c:pt idx="1099" formatCode="_(&quot;$&quot;* #,##0.00_);_(&quot;$&quot;* \(#,##0.00\);_(&quot;$&quot;* &quot;-&quot;??_);_(@_)">
                  <c:v>42.696283333333334</c:v>
                </c:pt>
                <c:pt idx="1100" formatCode="_(&quot;$&quot;* #,##0.00_);_(&quot;$&quot;* \(#,##0.00\);_(&quot;$&quot;* &quot;-&quot;??_);_(@_)">
                  <c:v>42.922266666666673</c:v>
                </c:pt>
                <c:pt idx="1101" formatCode="_(&quot;$&quot;* #,##0.00_);_(&quot;$&quot;* \(#,##0.00\);_(&quot;$&quot;* &quot;-&quot;??_);_(@_)">
                  <c:v>42.674849999999999</c:v>
                </c:pt>
                <c:pt idx="1102" formatCode="_(&quot;$&quot;* #,##0.00_);_(&quot;$&quot;* \(#,##0.00\);_(&quot;$&quot;* &quot;-&quot;??_);_(@_)">
                  <c:v>42.302083333333336</c:v>
                </c:pt>
                <c:pt idx="1103" formatCode="_(&quot;$&quot;* #,##0.00_);_(&quot;$&quot;* \(#,##0.00\);_(&quot;$&quot;* &quot;-&quot;??_);_(@_)">
                  <c:v>41.467466666666667</c:v>
                </c:pt>
                <c:pt idx="1104" formatCode="_(&quot;$&quot;* #,##0.00_);_(&quot;$&quot;* \(#,##0.00\);_(&quot;$&quot;* &quot;-&quot;??_);_(@_)">
                  <c:v>40.446449999999999</c:v>
                </c:pt>
                <c:pt idx="1105" formatCode="_(&quot;$&quot;* #,##0.00_);_(&quot;$&quot;* \(#,##0.00\);_(&quot;$&quot;* &quot;-&quot;??_);_(@_)">
                  <c:v>39.425433333333331</c:v>
                </c:pt>
                <c:pt idx="1106" formatCode="_(&quot;$&quot;* #,##0.00_);_(&quot;$&quot;* \(#,##0.00\);_(&quot;$&quot;* &quot;-&quot;??_);_(@_)">
                  <c:v>38.313700000000004</c:v>
                </c:pt>
                <c:pt idx="1107" formatCode="_(&quot;$&quot;* #,##0.00_);_(&quot;$&quot;* \(#,##0.00\);_(&quot;$&quot;* &quot;-&quot;??_);_(@_)">
                  <c:v>37.868333333333332</c:v>
                </c:pt>
                <c:pt idx="1108" formatCode="_(&quot;$&quot;* #,##0.00_);_(&quot;$&quot;* \(#,##0.00\);_(&quot;$&quot;* &quot;-&quot;??_);_(@_)">
                  <c:v>37.201950000000004</c:v>
                </c:pt>
                <c:pt idx="1109" formatCode="_(&quot;$&quot;* #,##0.00_);_(&quot;$&quot;* \(#,##0.00\);_(&quot;$&quot;* &quot;-&quot;??_);_(@_)">
                  <c:v>36.806083333333333</c:v>
                </c:pt>
                <c:pt idx="1110" formatCode="_(&quot;$&quot;* #,##0.00_);_(&quot;$&quot;* \(#,##0.00\);_(&quot;$&quot;* &quot;-&quot;??_);_(@_)">
                  <c:v>36.52238333333333</c:v>
                </c:pt>
                <c:pt idx="1111" formatCode="_(&quot;$&quot;* #,##0.00_);_(&quot;$&quot;* \(#,##0.00\);_(&quot;$&quot;* &quot;-&quot;??_);_(@_)">
                  <c:v>36.085283333333329</c:v>
                </c:pt>
                <c:pt idx="1112" formatCode="_(&quot;$&quot;* #,##0.00_);_(&quot;$&quot;* \(#,##0.00\);_(&quot;$&quot;* &quot;-&quot;??_);_(@_)">
                  <c:v>35.729000000000006</c:v>
                </c:pt>
                <c:pt idx="1113" formatCode="_(&quot;$&quot;* #,##0.00_);_(&quot;$&quot;* \(#,##0.00\);_(&quot;$&quot;* &quot;-&quot;??_);_(@_)">
                  <c:v>35.163233333333338</c:v>
                </c:pt>
                <c:pt idx="1114" formatCode="_(&quot;$&quot;* #,##0.00_);_(&quot;$&quot;* \(#,##0.00\);_(&quot;$&quot;* &quot;-&quot;??_);_(@_)">
                  <c:v>34.952100000000002</c:v>
                </c:pt>
                <c:pt idx="1115" formatCode="_(&quot;$&quot;* #,##0.00_);_(&quot;$&quot;* \(#,##0.00\);_(&quot;$&quot;* &quot;-&quot;??_);_(@_)">
                  <c:v>34.617249999999999</c:v>
                </c:pt>
                <c:pt idx="1116" formatCode="_(&quot;$&quot;* #,##0.00_);_(&quot;$&quot;* \(#,##0.00\);_(&quot;$&quot;* &quot;-&quot;??_);_(@_)">
                  <c:v>34.326933333333336</c:v>
                </c:pt>
                <c:pt idx="1117" formatCode="_(&quot;$&quot;* #,##0.00_);_(&quot;$&quot;* \(#,##0.00\);_(&quot;$&quot;* &quot;-&quot;??_);_(@_)">
                  <c:v>34.232900000000001</c:v>
                </c:pt>
                <c:pt idx="1118" formatCode="_(&quot;$&quot;* #,##0.00_);_(&quot;$&quot;* \(#,##0.00\);_(&quot;$&quot;* &quot;-&quot;??_);_(@_)">
                  <c:v>33.711666666666666</c:v>
                </c:pt>
                <c:pt idx="1119" formatCode="_(&quot;$&quot;* #,##0.00_);_(&quot;$&quot;* \(#,##0.00\);_(&quot;$&quot;* &quot;-&quot;??_);_(@_)">
                  <c:v>33.243233333333329</c:v>
                </c:pt>
                <c:pt idx="1120" formatCode="_(&quot;$&quot;* #,##0.00_);_(&quot;$&quot;* \(#,##0.00\);_(&quot;$&quot;* &quot;-&quot;??_);_(@_)">
                  <c:v>32.593333333333334</c:v>
                </c:pt>
                <c:pt idx="1121" formatCode="_(&quot;$&quot;* #,##0.00_);_(&quot;$&quot;* \(#,##0.00\);_(&quot;$&quot;* &quot;-&quot;??_);_(@_)">
                  <c:v>31.948399999999996</c:v>
                </c:pt>
                <c:pt idx="1122" formatCode="_(&quot;$&quot;* #,##0.00_);_(&quot;$&quot;* \(#,##0.00\);_(&quot;$&quot;* &quot;-&quot;??_);_(@_)">
                  <c:v>31.290266666666668</c:v>
                </c:pt>
                <c:pt idx="1123" formatCode="_(&quot;$&quot;* #,##0.00_);_(&quot;$&quot;* \(#,##0.00\);_(&quot;$&quot;* &quot;-&quot;??_);_(@_)">
                  <c:v>30.595849999999999</c:v>
                </c:pt>
                <c:pt idx="1124" formatCode="_(&quot;$&quot;* #,##0.00_);_(&quot;$&quot;* \(#,##0.00\);_(&quot;$&quot;* &quot;-&quot;??_);_(@_)">
                  <c:v>30.466499999999996</c:v>
                </c:pt>
                <c:pt idx="1125" formatCode="_(&quot;$&quot;* #,##0.00_);_(&quot;$&quot;* \(#,##0.00\);_(&quot;$&quot;* &quot;-&quot;??_);_(@_)">
                  <c:v>30.374883333333333</c:v>
                </c:pt>
                <c:pt idx="1126" formatCode="_(&quot;$&quot;* #,##0.00_);_(&quot;$&quot;* \(#,##0.00\);_(&quot;$&quot;* &quot;-&quot;??_);_(@_)">
                  <c:v>30.317466666666665</c:v>
                </c:pt>
                <c:pt idx="1127" formatCode="_(&quot;$&quot;* #,##0.00_);_(&quot;$&quot;* \(#,##0.00\);_(&quot;$&quot;* &quot;-&quot;??_);_(@_)">
                  <c:v>30.291433333333334</c:v>
                </c:pt>
                <c:pt idx="1128" formatCode="_(&quot;$&quot;* #,##0.00_);_(&quot;$&quot;* \(#,##0.00\);_(&quot;$&quot;* &quot;-&quot;??_);_(@_)">
                  <c:v>30.202566666666669</c:v>
                </c:pt>
                <c:pt idx="1129" formatCode="_(&quot;$&quot;* #,##0.00_);_(&quot;$&quot;* \(#,##0.00\);_(&quot;$&quot;* &quot;-&quot;??_);_(@_)">
                  <c:v>30.158683333333332</c:v>
                </c:pt>
                <c:pt idx="1130" formatCode="_(&quot;$&quot;* #,##0.00_);_(&quot;$&quot;* \(#,##0.00\);_(&quot;$&quot;* &quot;-&quot;??_);_(@_)">
                  <c:v>30.171933333333332</c:v>
                </c:pt>
                <c:pt idx="1131" formatCode="_(&quot;$&quot;* #,##0.00_);_(&quot;$&quot;* \(#,##0.00\);_(&quot;$&quot;* &quot;-&quot;??_);_(@_)">
                  <c:v>30.269650000000002</c:v>
                </c:pt>
                <c:pt idx="1132" formatCode="_(&quot;$&quot;* #,##0.00_);_(&quot;$&quot;* \(#,##0.00\);_(&quot;$&quot;* &quot;-&quot;??_);_(@_)">
                  <c:v>30.60585</c:v>
                </c:pt>
                <c:pt idx="1133" formatCode="_(&quot;$&quot;* #,##0.00_);_(&quot;$&quot;* \(#,##0.00\);_(&quot;$&quot;* &quot;-&quot;??_);_(@_)">
                  <c:v>30.894033333333336</c:v>
                </c:pt>
                <c:pt idx="1134" formatCode="_(&quot;$&quot;* #,##0.00_);_(&quot;$&quot;* \(#,##0.00\);_(&quot;$&quot;* &quot;-&quot;??_);_(@_)">
                  <c:v>31.266683333333333</c:v>
                </c:pt>
                <c:pt idx="1135" formatCode="_(&quot;$&quot;* #,##0.00_);_(&quot;$&quot;* \(#,##0.00\);_(&quot;$&quot;* &quot;-&quot;??_);_(@_)">
                  <c:v>31.470383333333331</c:v>
                </c:pt>
                <c:pt idx="1136" formatCode="_(&quot;$&quot;* #,##0.00_);_(&quot;$&quot;* \(#,##0.00\);_(&quot;$&quot;* &quot;-&quot;??_);_(@_)">
                  <c:v>31.531649999999999</c:v>
                </c:pt>
                <c:pt idx="1137" formatCode="_(&quot;$&quot;* #,##0.00_);_(&quot;$&quot;* \(#,##0.00\);_(&quot;$&quot;* &quot;-&quot;??_);_(@_)">
                  <c:v>31.334566666666664</c:v>
                </c:pt>
                <c:pt idx="1138" formatCode="_(&quot;$&quot;* #,##0.00_);_(&quot;$&quot;* \(#,##0.00\);_(&quot;$&quot;* &quot;-&quot;??_);_(@_)">
                  <c:v>31.117616666666667</c:v>
                </c:pt>
                <c:pt idx="1139" formatCode="_(&quot;$&quot;* #,##0.00_);_(&quot;$&quot;* \(#,##0.00\);_(&quot;$&quot;* &quot;-&quot;??_);_(@_)">
                  <c:v>30.990083333333335</c:v>
                </c:pt>
                <c:pt idx="1140" formatCode="_(&quot;$&quot;* #,##0.00_);_(&quot;$&quot;* \(#,##0.00\);_(&quot;$&quot;* &quot;-&quot;??_);_(@_)">
                  <c:v>30.663816666666666</c:v>
                </c:pt>
                <c:pt idx="1141" formatCode="_(&quot;$&quot;* #,##0.00_);_(&quot;$&quot;* \(#,##0.00\);_(&quot;$&quot;* &quot;-&quot;??_);_(@_)">
                  <c:v>30.407116666666663</c:v>
                </c:pt>
                <c:pt idx="1142" formatCode="_(&quot;$&quot;* #,##0.00_);_(&quot;$&quot;* \(#,##0.00\);_(&quot;$&quot;* &quot;-&quot;??_);_(@_)">
                  <c:v>30.312716666666663</c:v>
                </c:pt>
                <c:pt idx="1143" formatCode="_(&quot;$&quot;* #,##0.00_);_(&quot;$&quot;* \(#,##0.00\);_(&quot;$&quot;* &quot;-&quot;??_);_(@_)">
                  <c:v>30.3475</c:v>
                </c:pt>
                <c:pt idx="1144" formatCode="_(&quot;$&quot;* #,##0.00_);_(&quot;$&quot;* \(#,##0.00\);_(&quot;$&quot;* &quot;-&quot;??_);_(@_)">
                  <c:v>30.233216666666667</c:v>
                </c:pt>
                <c:pt idx="1145" formatCode="_(&quot;$&quot;* #,##0.00_);_(&quot;$&quot;* \(#,##0.00\);_(&quot;$&quot;* &quot;-&quot;??_);_(@_)">
                  <c:v>30.186850000000003</c:v>
                </c:pt>
                <c:pt idx="1146" formatCode="_(&quot;$&quot;* #,##0.00_);_(&quot;$&quot;* \(#,##0.00\);_(&quot;$&quot;* &quot;-&quot;??_);_(@_)">
                  <c:v>30.234866666666665</c:v>
                </c:pt>
                <c:pt idx="1147" formatCode="_(&quot;$&quot;* #,##0.00_);_(&quot;$&quot;* \(#,##0.00\);_(&quot;$&quot;* &quot;-&quot;??_);_(@_)">
                  <c:v>30.325949999999995</c:v>
                </c:pt>
                <c:pt idx="1148" formatCode="_(&quot;$&quot;* #,##0.00_);_(&quot;$&quot;* \(#,##0.00\);_(&quot;$&quot;* &quot;-&quot;??_);_(@_)">
                  <c:v>30.335900000000006</c:v>
                </c:pt>
                <c:pt idx="1149" formatCode="_(&quot;$&quot;* #,##0.00_);_(&quot;$&quot;* \(#,##0.00\);_(&quot;$&quot;* &quot;-&quot;??_);_(@_)">
                  <c:v>30.440233333333335</c:v>
                </c:pt>
                <c:pt idx="1150" formatCode="_(&quot;$&quot;* #,##0.00_);_(&quot;$&quot;* \(#,##0.00\);_(&quot;$&quot;* &quot;-&quot;??_);_(@_)">
                  <c:v>30.561133333333334</c:v>
                </c:pt>
                <c:pt idx="1151" formatCode="_(&quot;$&quot;* #,##0.00_);_(&quot;$&quot;* \(#,##0.00\);_(&quot;$&quot;* &quot;-&quot;??_);_(@_)">
                  <c:v>30.508133333333333</c:v>
                </c:pt>
                <c:pt idx="1152" formatCode="_(&quot;$&quot;* #,##0.00_);_(&quot;$&quot;* \(#,##0.00\);_(&quot;$&quot;* &quot;-&quot;??_);_(@_)">
                  <c:v>30.513116666666662</c:v>
                </c:pt>
                <c:pt idx="1153" formatCode="_(&quot;$&quot;* #,##0.00_);_(&quot;$&quot;* \(#,##0.00\);_(&quot;$&quot;* &quot;-&quot;??_);_(@_)">
                  <c:v>30.55286666666667</c:v>
                </c:pt>
                <c:pt idx="1154" formatCode="_(&quot;$&quot;* #,##0.00_);_(&quot;$&quot;* \(#,##0.00\);_(&quot;$&quot;* &quot;-&quot;??_);_(@_)">
                  <c:v>30.506483333333335</c:v>
                </c:pt>
                <c:pt idx="1155" formatCode="_(&quot;$&quot;* #,##0.00_);_(&quot;$&quot;* \(#,##0.00\);_(&quot;$&quot;* &quot;-&quot;??_);_(@_)">
                  <c:v>30.456799999999998</c:v>
                </c:pt>
                <c:pt idx="1156" formatCode="_(&quot;$&quot;* #,##0.00_);_(&quot;$&quot;* \(#,##0.00\);_(&quot;$&quot;* &quot;-&quot;??_);_(@_)">
                  <c:v>30.51145</c:v>
                </c:pt>
                <c:pt idx="1157" formatCode="_(&quot;$&quot;* #,##0.00_);_(&quot;$&quot;* \(#,##0.00\);_(&quot;$&quot;* &quot;-&quot;??_);_(@_)">
                  <c:v>30.529666666666667</c:v>
                </c:pt>
                <c:pt idx="1158" formatCode="_(&quot;$&quot;* #,##0.00_);_(&quot;$&quot;* \(#,##0.00\);_(&quot;$&quot;* &quot;-&quot;??_);_(@_)">
                  <c:v>30.577683333333329</c:v>
                </c:pt>
                <c:pt idx="1159" formatCode="_(&quot;$&quot;* #,##0.00_);_(&quot;$&quot;* \(#,##0.00\);_(&quot;$&quot;* &quot;-&quot;??_);_(@_)">
                  <c:v>30.504816666666667</c:v>
                </c:pt>
                <c:pt idx="1160" formatCode="_(&quot;$&quot;* #,##0.00_);_(&quot;$&quot;* \(#,##0.00\);_(&quot;$&quot;* &quot;-&quot;??_);_(@_)">
                  <c:v>30.498200000000001</c:v>
                </c:pt>
                <c:pt idx="1161" formatCode="_(&quot;$&quot;* #,##0.00_);_(&quot;$&quot;* \(#,##0.00\);_(&quot;$&quot;* &quot;-&quot;??_);_(@_)">
                  <c:v>30.556166666666666</c:v>
                </c:pt>
                <c:pt idx="1162" formatCode="_(&quot;$&quot;* #,##0.00_);_(&quot;$&quot;* \(#,##0.00\);_(&quot;$&quot;* &quot;-&quot;??_);_(@_)">
                  <c:v>30.514766666666663</c:v>
                </c:pt>
                <c:pt idx="1163" formatCode="_(&quot;$&quot;* #,##0.00_);_(&quot;$&quot;* \(#,##0.00\);_(&quot;$&quot;* &quot;-&quot;??_);_(@_)">
                  <c:v>30.597566666666665</c:v>
                </c:pt>
                <c:pt idx="1164" formatCode="_(&quot;$&quot;* #,##0.00_);_(&quot;$&quot;* \(#,##0.00\);_(&quot;$&quot;* &quot;-&quot;??_);_(@_)">
                  <c:v>30.678716666666663</c:v>
                </c:pt>
                <c:pt idx="1165" formatCode="_(&quot;$&quot;* #,##0.00_);_(&quot;$&quot;* \(#,##0.00\);_(&quot;$&quot;* &quot;-&quot;??_);_(@_)">
                  <c:v>30.923833333333331</c:v>
                </c:pt>
                <c:pt idx="1166" formatCode="_(&quot;$&quot;* #,##0.00_);_(&quot;$&quot;* \(#,##0.00\);_(&quot;$&quot;* &quot;-&quot;??_);_(@_)">
                  <c:v>31.486916666666669</c:v>
                </c:pt>
                <c:pt idx="1167" formatCode="_(&quot;$&quot;* #,##0.00_);_(&quot;$&quot;* \(#,##0.00\);_(&quot;$&quot;* &quot;-&quot;??_);_(@_)">
                  <c:v>32.086450000000006</c:v>
                </c:pt>
                <c:pt idx="1168" formatCode="_(&quot;$&quot;* #,##0.00_);_(&quot;$&quot;* \(#,##0.00\);_(&quot;$&quot;* &quot;-&quot;??_);_(@_)">
                  <c:v>32.753883333333334</c:v>
                </c:pt>
                <c:pt idx="1169" formatCode="_(&quot;$&quot;* #,##0.00_);_(&quot;$&quot;* \(#,##0.00\);_(&quot;$&quot;* &quot;-&quot;??_);_(@_)">
                  <c:v>33.156333333333336</c:v>
                </c:pt>
                <c:pt idx="1170" formatCode="_(&quot;$&quot;* #,##0.00_);_(&quot;$&quot;* \(#,##0.00\);_(&quot;$&quot;* &quot;-&quot;??_);_(@_)">
                  <c:v>33.696249999999999</c:v>
                </c:pt>
                <c:pt idx="1171" formatCode="_(&quot;$&quot;* #,##0.00_);_(&quot;$&quot;* \(#,##0.00\);_(&quot;$&quot;* &quot;-&quot;??_);_(@_)">
                  <c:v>34.100349999999999</c:v>
                </c:pt>
                <c:pt idx="1172" formatCode="_(&quot;$&quot;* #,##0.00_);_(&quot;$&quot;* \(#,##0.00\);_(&quot;$&quot;* &quot;-&quot;??_);_(@_)">
                  <c:v>34.158316666666664</c:v>
                </c:pt>
                <c:pt idx="1173" formatCode="_(&quot;$&quot;* #,##0.00_);_(&quot;$&quot;* \(#,##0.00\);_(&quot;$&quot;* &quot;-&quot;??_);_(@_)">
                  <c:v>34.136783333333334</c:v>
                </c:pt>
                <c:pt idx="1174" formatCode="_(&quot;$&quot;* #,##0.00_);_(&quot;$&quot;* \(#,##0.00\);_(&quot;$&quot;* &quot;-&quot;??_);_(@_)">
                  <c:v>34.136783333333334</c:v>
                </c:pt>
                <c:pt idx="1175" formatCode="_(&quot;$&quot;* #,##0.00_);_(&quot;$&quot;* \(#,##0.00\);_(&quot;$&quot;* &quot;-&quot;??_);_(@_)">
                  <c:v>34.050666666666665</c:v>
                </c:pt>
                <c:pt idx="1176" formatCode="_(&quot;$&quot;* #,##0.00_);_(&quot;$&quot;* \(#,##0.00\);_(&quot;$&quot;* &quot;-&quot;??_);_(@_)">
                  <c:v>33.86516666666666</c:v>
                </c:pt>
                <c:pt idx="1177" formatCode="_(&quot;$&quot;* #,##0.00_);_(&quot;$&quot;* \(#,##0.00\);_(&quot;$&quot;* &quot;-&quot;??_);_(@_)">
                  <c:v>33.615083333333331</c:v>
                </c:pt>
                <c:pt idx="1178" formatCode="_(&quot;$&quot;* #,##0.00_);_(&quot;$&quot;* \(#,##0.00\);_(&quot;$&quot;* &quot;-&quot;??_);_(@_)">
                  <c:v>33.177866666666667</c:v>
                </c:pt>
                <c:pt idx="1179" formatCode="_(&quot;$&quot;* #,##0.00_);_(&quot;$&quot;* \(#,##0.00\);_(&quot;$&quot;* &quot;-&quot;??_);_(@_)">
                  <c:v>32.621400000000001</c:v>
                </c:pt>
                <c:pt idx="1180" formatCode="_(&quot;$&quot;* #,##0.00_);_(&quot;$&quot;* \(#,##0.00\);_(&quot;$&quot;* &quot;-&quot;??_);_(@_)">
                  <c:v>32.038433333333337</c:v>
                </c:pt>
                <c:pt idx="1181" formatCode="_(&quot;$&quot;* #,##0.00_);_(&quot;$&quot;* \(#,##0.00\);_(&quot;$&quot;* &quot;-&quot;??_);_(@_)">
                  <c:v>31.682366666666667</c:v>
                </c:pt>
                <c:pt idx="1182" formatCode="_(&quot;$&quot;* #,##0.00_);_(&quot;$&quot;* \(#,##0.00\);_(&quot;$&quot;* &quot;-&quot;??_);_(@_)">
                  <c:v>31.14578333333333</c:v>
                </c:pt>
                <c:pt idx="1183" formatCode="_(&quot;$&quot;* #,##0.00_);_(&quot;$&quot;* \(#,##0.00\);_(&quot;$&quot;* &quot;-&quot;??_);_(@_)">
                  <c:v>30.779766666666671</c:v>
                </c:pt>
                <c:pt idx="1184" formatCode="_(&quot;$&quot;* #,##0.00_);_(&quot;$&quot;* \(#,##0.00\);_(&quot;$&quot;* &quot;-&quot;??_);_(@_)">
                  <c:v>30.340883333333334</c:v>
                </c:pt>
                <c:pt idx="1185" formatCode="_(&quot;$&quot;* #,##0.00_);_(&quot;$&quot;* \(#,##0.00\);_(&quot;$&quot;* &quot;-&quot;??_);_(@_)">
                  <c:v>28.747650000000004</c:v>
                </c:pt>
                <c:pt idx="1186" formatCode="_(&quot;$&quot;* #,##0.00_);_(&quot;$&quot;* \(#,##0.00\);_(&quot;$&quot;* &quot;-&quot;??_);_(@_)">
                  <c:v>26.88611666666667</c:v>
                </c:pt>
                <c:pt idx="1187" formatCode="_(&quot;$&quot;* #,##0.00_);_(&quot;$&quot;* \(#,##0.00\);_(&quot;$&quot;* &quot;-&quot;??_);_(@_)">
                  <c:v>25.064333333333337</c:v>
                </c:pt>
                <c:pt idx="1188" formatCode="_(&quot;$&quot;* #,##0.00_);_(&quot;$&quot;* \(#,##0.00\);_(&quot;$&quot;* &quot;-&quot;??_);_(@_)">
                  <c:v>23.239316666666667</c:v>
                </c:pt>
                <c:pt idx="1189" formatCode="_(&quot;$&quot;* #,##0.00_);_(&quot;$&quot;* \(#,##0.00\);_(&quot;$&quot;* &quot;-&quot;??_);_(@_)">
                  <c:v>21.563283333333331</c:v>
                </c:pt>
                <c:pt idx="1190" formatCode="_(&quot;$&quot;* #,##0.00_);_(&quot;$&quot;* \(#,##0.00\);_(&quot;$&quot;* &quot;-&quot;??_);_(@_)">
                  <c:v>20.03713333333333</c:v>
                </c:pt>
                <c:pt idx="1191" formatCode="_(&quot;$&quot;* #,##0.00_);_(&quot;$&quot;* \(#,##0.00\);_(&quot;$&quot;* &quot;-&quot;??_);_(@_)">
                  <c:v>19.706366666666664</c:v>
                </c:pt>
                <c:pt idx="1192" formatCode="_(&quot;$&quot;* #,##0.00_);_(&quot;$&quot;* \(#,##0.00\);_(&quot;$&quot;* &quot;-&quot;??_);_(@_)">
                  <c:v>19.787499999999998</c:v>
                </c:pt>
                <c:pt idx="1193" formatCode="_(&quot;$&quot;* #,##0.00_);_(&quot;$&quot;* \(#,##0.00\);_(&quot;$&quot;* &quot;-&quot;??_);_(@_)">
                  <c:v>19.823333333333334</c:v>
                </c:pt>
                <c:pt idx="1194" formatCode="_(&quot;$&quot;* #,##0.00_);_(&quot;$&quot;* \(#,##0.00\);_(&quot;$&quot;* &quot;-&quot;??_);_(@_)">
                  <c:v>20.106666666666666</c:v>
                </c:pt>
                <c:pt idx="1195" formatCode="_(&quot;$&quot;* #,##0.00_);_(&quot;$&quot;* \(#,##0.00\);_(&quot;$&quot;* &quot;-&quot;??_);_(@_)">
                  <c:v>20.170000000000002</c:v>
                </c:pt>
                <c:pt idx="1196" formatCode="_(&quot;$&quot;* #,##0.00_);_(&quot;$&quot;* \(#,##0.00\);_(&quot;$&quot;* &quot;-&quot;??_);_(@_)">
                  <c:v>20.471666666666668</c:v>
                </c:pt>
                <c:pt idx="1197" formatCode="_(&quot;$&quot;* #,##0.00_);_(&quot;$&quot;* \(#,##0.00\);_(&quot;$&quot;* &quot;-&quot;??_);_(@_)">
                  <c:v>20.743333333333332</c:v>
                </c:pt>
                <c:pt idx="1198" formatCode="_(&quot;$&quot;* #,##0.00_);_(&quot;$&quot;* \(#,##0.00\);_(&quot;$&quot;* &quot;-&quot;??_);_(@_)">
                  <c:v>20.9</c:v>
                </c:pt>
                <c:pt idx="1199" formatCode="_(&quot;$&quot;* #,##0.00_);_(&quot;$&quot;* \(#,##0.00\);_(&quot;$&quot;* &quot;-&quot;??_);_(@_)">
                  <c:v>20.929999999999996</c:v>
                </c:pt>
                <c:pt idx="1200" formatCode="_(&quot;$&quot;* #,##0.00_);_(&quot;$&quot;* \(#,##0.00\);_(&quot;$&quot;* &quot;-&quot;??_);_(@_)">
                  <c:v>20.904999999999998</c:v>
                </c:pt>
                <c:pt idx="1201" formatCode="_(&quot;$&quot;* #,##0.00_);_(&quot;$&quot;* \(#,##0.00\);_(&quot;$&quot;* &quot;-&quot;??_);_(@_)">
                  <c:v>20.781666666666666</c:v>
                </c:pt>
                <c:pt idx="1202" formatCode="_(&quot;$&quot;* #,##0.00_);_(&quot;$&quot;* \(#,##0.00\);_(&quot;$&quot;* &quot;-&quot;??_);_(@_)">
                  <c:v>20.539999999999996</c:v>
                </c:pt>
                <c:pt idx="1203" formatCode="_(&quot;$&quot;* #,##0.00_);_(&quot;$&quot;* \(#,##0.00\);_(&quot;$&quot;* &quot;-&quot;??_);_(@_)">
                  <c:v>20.309999999999999</c:v>
                </c:pt>
                <c:pt idx="1204" formatCode="_(&quot;$&quot;* #,##0.00_);_(&quot;$&quot;* \(#,##0.00\);_(&quot;$&quot;* &quot;-&quot;??_);_(@_)">
                  <c:v>20.096666666666668</c:v>
                </c:pt>
                <c:pt idx="1205" formatCode="_(&quot;$&quot;* #,##0.00_);_(&quot;$&quot;* \(#,##0.00\);_(&quot;$&quot;* &quot;-&quot;??_);_(@_)">
                  <c:v>20.419999999999998</c:v>
                </c:pt>
                <c:pt idx="1206" formatCode="_(&quot;$&quot;* #,##0.00_);_(&quot;$&quot;* \(#,##0.00\);_(&quot;$&quot;* &quot;-&quot;??_);_(@_)">
                  <c:v>20.346666666666664</c:v>
                </c:pt>
                <c:pt idx="1207" formatCode="_(&quot;$&quot;* #,##0.00_);_(&quot;$&quot;* \(#,##0.00\);_(&quot;$&quot;* &quot;-&quot;??_);_(@_)">
                  <c:v>20.23</c:v>
                </c:pt>
                <c:pt idx="1208" formatCode="_(&quot;$&quot;* #,##0.00_);_(&quot;$&quot;* \(#,##0.00\);_(&quot;$&quot;* &quot;-&quot;??_);_(@_)">
                  <c:v>20.118333333333336</c:v>
                </c:pt>
                <c:pt idx="1209" formatCode="_(&quot;$&quot;* #,##0.00_);_(&quot;$&quot;* \(#,##0.00\);_(&quot;$&quot;* &quot;-&quot;??_);_(@_)">
                  <c:v>19.998333333333331</c:v>
                </c:pt>
                <c:pt idx="1210" formatCode="_(&quot;$&quot;* #,##0.00_);_(&quot;$&quot;* \(#,##0.00\);_(&quot;$&quot;* &quot;-&quot;??_);_(@_)">
                  <c:v>19.821666666666669</c:v>
                </c:pt>
                <c:pt idx="1211" formatCode="_(&quot;$&quot;* #,##0.00_);_(&quot;$&quot;* \(#,##0.00\);_(&quot;$&quot;* &quot;-&quot;??_);_(@_)">
                  <c:v>19.311666666666664</c:v>
                </c:pt>
                <c:pt idx="1212" formatCode="_(&quot;$&quot;* #,##0.00_);_(&quot;$&quot;* \(#,##0.00\);_(&quot;$&quot;* &quot;-&quot;??_);_(@_)">
                  <c:v>19.234999999999999</c:v>
                </c:pt>
                <c:pt idx="1213" formatCode="_(&quot;$&quot;* #,##0.00_);_(&quot;$&quot;* \(#,##0.00\);_(&quot;$&quot;* &quot;-&quot;??_);_(@_)">
                  <c:v>19.223333333333333</c:v>
                </c:pt>
                <c:pt idx="1214" formatCode="_(&quot;$&quot;* #,##0.00_);_(&quot;$&quot;* \(#,##0.00\);_(&quot;$&quot;* &quot;-&quot;??_);_(@_)">
                  <c:v>19.266666666666666</c:v>
                </c:pt>
                <c:pt idx="1215" formatCode="_(&quot;$&quot;* #,##0.00_);_(&quot;$&quot;* \(#,##0.00\);_(&quot;$&quot;* &quot;-&quot;??_);_(@_)">
                  <c:v>19.603333333333332</c:v>
                </c:pt>
                <c:pt idx="1216" formatCode="_(&quot;$&quot;* #,##0.00_);_(&quot;$&quot;* \(#,##0.00\);_(&quot;$&quot;* &quot;-&quot;??_);_(@_)">
                  <c:v>20.003333333333334</c:v>
                </c:pt>
                <c:pt idx="1217" formatCode="_(&quot;$&quot;* #,##0.00_);_(&quot;$&quot;* \(#,##0.00\);_(&quot;$&quot;* &quot;-&quot;??_);_(@_)">
                  <c:v>20.301666666666666</c:v>
                </c:pt>
                <c:pt idx="1218" formatCode="_(&quot;$&quot;* #,##0.00_);_(&quot;$&quot;* \(#,##0.00\);_(&quot;$&quot;* &quot;-&quot;??_);_(@_)">
                  <c:v>20.551666666666666</c:v>
                </c:pt>
                <c:pt idx="1219" formatCode="_(&quot;$&quot;* #,##0.00_);_(&quot;$&quot;* \(#,##0.00\);_(&quot;$&quot;* &quot;-&quot;??_);_(@_)">
                  <c:v>20.965</c:v>
                </c:pt>
                <c:pt idx="1220" formatCode="_(&quot;$&quot;* #,##0.00_);_(&quot;$&quot;* \(#,##0.00\);_(&quot;$&quot;* &quot;-&quot;??_);_(@_)">
                  <c:v>21.448333333333334</c:v>
                </c:pt>
                <c:pt idx="1221" formatCode="_(&quot;$&quot;* #,##0.00_);_(&quot;$&quot;* \(#,##0.00\);_(&quot;$&quot;* &quot;-&quot;??_);_(@_)">
                  <c:v>21.765000000000001</c:v>
                </c:pt>
                <c:pt idx="1222" formatCode="_(&quot;$&quot;* #,##0.00_);_(&quot;$&quot;* \(#,##0.00\);_(&quot;$&quot;* &quot;-&quot;??_);_(@_)">
                  <c:v>22.11</c:v>
                </c:pt>
                <c:pt idx="1223" formatCode="_(&quot;$&quot;* #,##0.00_);_(&quot;$&quot;* \(#,##0.00\);_(&quot;$&quot;* &quot;-&quot;??_);_(@_)">
                  <c:v>22.635000000000002</c:v>
                </c:pt>
                <c:pt idx="1224" formatCode="_(&quot;$&quot;* #,##0.00_);_(&quot;$&quot;* \(#,##0.00\);_(&quot;$&quot;* &quot;-&quot;??_);_(@_)">
                  <c:v>23.096666666666668</c:v>
                </c:pt>
                <c:pt idx="1225" formatCode="_(&quot;$&quot;* #,##0.00_);_(&quot;$&quot;* \(#,##0.00\);_(&quot;$&quot;* &quot;-&quot;??_);_(@_)">
                  <c:v>23.366666666666664</c:v>
                </c:pt>
                <c:pt idx="1226" formatCode="_(&quot;$&quot;* #,##0.00_);_(&quot;$&quot;* \(#,##0.00\);_(&quot;$&quot;* &quot;-&quot;??_);_(@_)">
                  <c:v>23.388333333333332</c:v>
                </c:pt>
                <c:pt idx="1227" formatCode="_(&quot;$&quot;* #,##0.00_);_(&quot;$&quot;* \(#,##0.00\);_(&quot;$&quot;* &quot;-&quot;??_);_(@_)">
                  <c:v>23.318333333333339</c:v>
                </c:pt>
                <c:pt idx="1228" formatCode="_(&quot;$&quot;* #,##0.00_);_(&quot;$&quot;* \(#,##0.00\);_(&quot;$&quot;* &quot;-&quot;??_);_(@_)">
                  <c:v>23.105</c:v>
                </c:pt>
                <c:pt idx="1229" formatCode="_(&quot;$&quot;* #,##0.00_);_(&quot;$&quot;* \(#,##0.00\);_(&quot;$&quot;* &quot;-&quot;??_);_(@_)">
                  <c:v>22.883333333333336</c:v>
                </c:pt>
                <c:pt idx="1230" formatCode="_(&quot;$&quot;* #,##0.00_);_(&quot;$&quot;* \(#,##0.00\);_(&quot;$&quot;* &quot;-&quot;??_);_(@_)">
                  <c:v>22.628333333333334</c:v>
                </c:pt>
                <c:pt idx="1231" formatCode="_(&quot;$&quot;* #,##0.00_);_(&quot;$&quot;* \(#,##0.00\);_(&quot;$&quot;* &quot;-&quot;??_);_(@_)">
                  <c:v>22.605</c:v>
                </c:pt>
                <c:pt idx="1232" formatCode="_(&quot;$&quot;* #,##0.00_);_(&quot;$&quot;* \(#,##0.00\);_(&quot;$&quot;* &quot;-&quot;??_);_(@_)">
                  <c:v>22.733333333333334</c:v>
                </c:pt>
                <c:pt idx="1233" formatCode="_(&quot;$&quot;* #,##0.00_);_(&quot;$&quot;* \(#,##0.00\);_(&quot;$&quot;* &quot;-&quot;??_);_(@_)">
                  <c:v>22.87166666666667</c:v>
                </c:pt>
                <c:pt idx="1234" formatCode="_(&quot;$&quot;* #,##0.00_);_(&quot;$&quot;* \(#,##0.00\);_(&quot;$&quot;* &quot;-&quot;??_);_(@_)">
                  <c:v>23.088333333333335</c:v>
                </c:pt>
                <c:pt idx="1235" formatCode="_(&quot;$&quot;* #,##0.00_);_(&quot;$&quot;* \(#,##0.00\);_(&quot;$&quot;* &quot;-&quot;??_);_(@_)">
                  <c:v>23.23</c:v>
                </c:pt>
                <c:pt idx="1236" formatCode="_(&quot;$&quot;* #,##0.00_);_(&quot;$&quot;* \(#,##0.00\);_(&quot;$&quot;* &quot;-&quot;??_);_(@_)">
                  <c:v>23.276666666666667</c:v>
                </c:pt>
                <c:pt idx="1237" formatCode="_(&quot;$&quot;* #,##0.00_);_(&quot;$&quot;* \(#,##0.00\);_(&quot;$&quot;* &quot;-&quot;??_);_(@_)">
                  <c:v>23.108333333333331</c:v>
                </c:pt>
                <c:pt idx="1238" formatCode="_(&quot;$&quot;* #,##0.00_);_(&quot;$&quot;* \(#,##0.00\);_(&quot;$&quot;* &quot;-&quot;??_);_(@_)">
                  <c:v>22.938333333333333</c:v>
                </c:pt>
                <c:pt idx="1239" formatCode="_(&quot;$&quot;* #,##0.00_);_(&quot;$&quot;* \(#,##0.00\);_(&quot;$&quot;* &quot;-&quot;??_);_(@_)">
                  <c:v>22.863333333333333</c:v>
                </c:pt>
                <c:pt idx="1240" formatCode="_(&quot;$&quot;* #,##0.00_);_(&quot;$&quot;* \(#,##0.00\);_(&quot;$&quot;* &quot;-&quot;??_);_(@_)">
                  <c:v>22.743333333333329</c:v>
                </c:pt>
                <c:pt idx="1241" formatCode="_(&quot;$&quot;* #,##0.00_);_(&quot;$&quot;* \(#,##0.00\);_(&quot;$&quot;* &quot;-&quot;??_);_(@_)">
                  <c:v>22.569999999999997</c:v>
                </c:pt>
                <c:pt idx="1242" formatCode="_(&quot;$&quot;* #,##0.00_);_(&quot;$&quot;* \(#,##0.00\);_(&quot;$&quot;* &quot;-&quot;??_);_(@_)">
                  <c:v>22.456666666666663</c:v>
                </c:pt>
                <c:pt idx="1243" formatCode="_(&quot;$&quot;* #,##0.00_);_(&quot;$&quot;* \(#,##0.00\);_(&quot;$&quot;* &quot;-&quot;??_);_(@_)">
                  <c:v>22.461666666666662</c:v>
                </c:pt>
                <c:pt idx="1244" formatCode="_(&quot;$&quot;* #,##0.00_);_(&quot;$&quot;* \(#,##0.00\);_(&quot;$&quot;* &quot;-&quot;??_);_(@_)">
                  <c:v>22.501666666666665</c:v>
                </c:pt>
                <c:pt idx="1245" formatCode="_(&quot;$&quot;* #,##0.00_);_(&quot;$&quot;* \(#,##0.00\);_(&quot;$&quot;* &quot;-&quot;??_);_(@_)">
                  <c:v>22.526666666666671</c:v>
                </c:pt>
                <c:pt idx="1246" formatCode="_(&quot;$&quot;* #,##0.00_);_(&quot;$&quot;* \(#,##0.00\);_(&quot;$&quot;* &quot;-&quot;??_);_(@_)">
                  <c:v>22.536666666666665</c:v>
                </c:pt>
                <c:pt idx="1247" formatCode="_(&quot;$&quot;* #,##0.00_);_(&quot;$&quot;* \(#,##0.00\);_(&quot;$&quot;* &quot;-&quot;??_);_(@_)">
                  <c:v>22.52</c:v>
                </c:pt>
                <c:pt idx="1248" formatCode="_(&quot;$&quot;* #,##0.00_);_(&quot;$&quot;* \(#,##0.00\);_(&quot;$&quot;* &quot;-&quot;??_);_(@_)">
                  <c:v>22.443333333333332</c:v>
                </c:pt>
                <c:pt idx="1249" formatCode="_(&quot;$&quot;* #,##0.00_);_(&quot;$&quot;* \(#,##0.00\);_(&quot;$&quot;* &quot;-&quot;??_);_(@_)">
                  <c:v>22.586666666666662</c:v>
                </c:pt>
                <c:pt idx="1250" formatCode="_(&quot;$&quot;* #,##0.00_);_(&quot;$&quot;* \(#,##0.00\);_(&quot;$&quot;* &quot;-&quot;??_);_(@_)">
                  <c:v>22.560000000000002</c:v>
                </c:pt>
                <c:pt idx="1251" formatCode="_(&quot;$&quot;* #,##0.00_);_(&quot;$&quot;* \(#,##0.00\);_(&quot;$&quot;* &quot;-&quot;??_);_(@_)">
                  <c:v>22.626666666666665</c:v>
                </c:pt>
                <c:pt idx="1252" formatCode="_(&quot;$&quot;* #,##0.00_);_(&quot;$&quot;* \(#,##0.00\);_(&quot;$&quot;* &quot;-&quot;??_);_(@_)">
                  <c:v>22.984999999999999</c:v>
                </c:pt>
                <c:pt idx="1253" formatCode="_(&quot;$&quot;* #,##0.00_);_(&quot;$&quot;* \(#,##0.00\);_(&quot;$&quot;* &quot;-&quot;??_);_(@_)">
                  <c:v>23.64</c:v>
                </c:pt>
                <c:pt idx="1254" formatCode="_(&quot;$&quot;* #,##0.00_);_(&quot;$&quot;* \(#,##0.00\);_(&quot;$&quot;* &quot;-&quot;??_);_(@_)">
                  <c:v>24.419999999999998</c:v>
                </c:pt>
                <c:pt idx="1255" formatCode="_(&quot;$&quot;* #,##0.00_);_(&quot;$&quot;* \(#,##0.00\);_(&quot;$&quot;* &quot;-&quot;??_);_(@_)">
                  <c:v>24.728333333333335</c:v>
                </c:pt>
                <c:pt idx="1256" formatCode="_(&quot;$&quot;* #,##0.00_);_(&quot;$&quot;* \(#,##0.00\);_(&quot;$&quot;* &quot;-&quot;??_);_(@_)">
                  <c:v>25.001666666666669</c:v>
                </c:pt>
                <c:pt idx="1257" formatCode="_(&quot;$&quot;* #,##0.00_);_(&quot;$&quot;* \(#,##0.00\);_(&quot;$&quot;* &quot;-&quot;??_);_(@_)">
                  <c:v>25.268333333333334</c:v>
                </c:pt>
                <c:pt idx="1258" formatCode="_(&quot;$&quot;* #,##0.00_);_(&quot;$&quot;* \(#,##0.00\);_(&quot;$&quot;* &quot;-&quot;??_);_(@_)">
                  <c:v>25.312000000000001</c:v>
                </c:pt>
                <c:pt idx="1259" formatCode="_(&quot;$&quot;* #,##0.00_);_(&quot;$&quot;* \(#,##0.00\);_(&quot;$&quot;* &quot;-&quot;??_);_(@_)">
                  <c:v>25.0825</c:v>
                </c:pt>
                <c:pt idx="1260" formatCode="_(&quot;$&quot;* #,##0.00_);_(&quot;$&quot;* \(#,##0.00\);_(&quot;$&quot;* &quot;-&quot;??_);_(@_)">
                  <c:v>24.709999999999997</c:v>
                </c:pt>
                <c:pt idx="1261" formatCode="_(&quot;$&quot;* #,##0.00_);_(&quot;$&quot;* \(#,##0.00\);_(&quot;$&quot;* &quot;-&quot;??_);_(@_)">
                  <c:v>24.54</c:v>
                </c:pt>
                <c:pt idx="1262" formatCode="_(&quot;$&quot;* #,##0.00_);_(&quot;$&quot;* \(#,##0.00\);_(&quot;$&quot;* &quot;-&quot;??_);_(@_)">
                  <c:v>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E-4DAB-9A7A-D2EF2EE7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528320"/>
        <c:axId val="1246525920"/>
      </c:lineChart>
      <c:dateAx>
        <c:axId val="12465283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5920"/>
        <c:crosses val="autoZero"/>
        <c:auto val="1"/>
        <c:lblOffset val="100"/>
        <c:baseTimeUnit val="days"/>
      </c:dateAx>
      <c:valAx>
        <c:axId val="124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</a:t>
            </a:r>
            <a:r>
              <a:rPr lang="vi-VN" sz="24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Forecast</a:t>
            </a:r>
            <a:endParaRPr lang="en-US" sz="2400" b="1" i="0" u="none" strike="noStrike" kern="1200" baseline="0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'3b. Exponential Smoothing'!$C$2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'3b.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'3b. Exponential Smoothing'!$C$3:$C$1260</c:f>
              <c:numCache>
                <c:formatCode>General</c:formatCode>
                <c:ptCount val="1258"/>
                <c:pt idx="0">
                  <c:v>50.993699999999997</c:v>
                </c:pt>
                <c:pt idx="1">
                  <c:v>51.125999999999998</c:v>
                </c:pt>
                <c:pt idx="2">
                  <c:v>51.381900000000002</c:v>
                </c:pt>
                <c:pt idx="3">
                  <c:v>51.470100000000002</c:v>
                </c:pt>
                <c:pt idx="4">
                  <c:v>51.073099999999997</c:v>
                </c:pt>
                <c:pt idx="5">
                  <c:v>51.355400000000003</c:v>
                </c:pt>
                <c:pt idx="6">
                  <c:v>50.817300000000003</c:v>
                </c:pt>
                <c:pt idx="7">
                  <c:v>51.875799999999998</c:v>
                </c:pt>
                <c:pt idx="8">
                  <c:v>51.955199999999998</c:v>
                </c:pt>
                <c:pt idx="9">
                  <c:v>51.611199999999997</c:v>
                </c:pt>
                <c:pt idx="10">
                  <c:v>51.205399999999997</c:v>
                </c:pt>
                <c:pt idx="11">
                  <c:v>50.861400000000003</c:v>
                </c:pt>
                <c:pt idx="12">
                  <c:v>49.4589</c:v>
                </c:pt>
                <c:pt idx="13">
                  <c:v>49.4148</c:v>
                </c:pt>
                <c:pt idx="14">
                  <c:v>49.467700000000001</c:v>
                </c:pt>
                <c:pt idx="15">
                  <c:v>50.111600000000003</c:v>
                </c:pt>
                <c:pt idx="16">
                  <c:v>49.864600000000003</c:v>
                </c:pt>
                <c:pt idx="17">
                  <c:v>49.9176</c:v>
                </c:pt>
                <c:pt idx="18">
                  <c:v>50.341000000000001</c:v>
                </c:pt>
                <c:pt idx="19">
                  <c:v>50.764400000000002</c:v>
                </c:pt>
                <c:pt idx="20">
                  <c:v>50.976100000000002</c:v>
                </c:pt>
                <c:pt idx="21">
                  <c:v>50.896700000000003</c:v>
                </c:pt>
                <c:pt idx="22">
                  <c:v>50.543900000000001</c:v>
                </c:pt>
                <c:pt idx="23">
                  <c:v>50.429200000000002</c:v>
                </c:pt>
                <c:pt idx="24">
                  <c:v>51.125999999999998</c:v>
                </c:pt>
                <c:pt idx="25">
                  <c:v>51.999299999999998</c:v>
                </c:pt>
                <c:pt idx="26">
                  <c:v>52.246299999999998</c:v>
                </c:pt>
                <c:pt idx="27">
                  <c:v>52.405099999999997</c:v>
                </c:pt>
                <c:pt idx="28">
                  <c:v>52.7667</c:v>
                </c:pt>
                <c:pt idx="29">
                  <c:v>52.996099999999998</c:v>
                </c:pt>
                <c:pt idx="30">
                  <c:v>52.590299999999999</c:v>
                </c:pt>
                <c:pt idx="31">
                  <c:v>52.793199999999999</c:v>
                </c:pt>
                <c:pt idx="32">
                  <c:v>53.666499999999999</c:v>
                </c:pt>
                <c:pt idx="33">
                  <c:v>53.0137</c:v>
                </c:pt>
                <c:pt idx="34">
                  <c:v>52.863799999999998</c:v>
                </c:pt>
                <c:pt idx="35">
                  <c:v>51.981699999999996</c:v>
                </c:pt>
                <c:pt idx="36">
                  <c:v>52.017000000000003</c:v>
                </c:pt>
                <c:pt idx="37">
                  <c:v>52.308</c:v>
                </c:pt>
                <c:pt idx="38">
                  <c:v>51.990499999999997</c:v>
                </c:pt>
                <c:pt idx="39">
                  <c:v>52.563899999999997</c:v>
                </c:pt>
                <c:pt idx="40">
                  <c:v>52.422699999999999</c:v>
                </c:pt>
                <c:pt idx="41">
                  <c:v>51.990499999999997</c:v>
                </c:pt>
                <c:pt idx="42">
                  <c:v>52.625599999999999</c:v>
                </c:pt>
                <c:pt idx="43">
                  <c:v>52.572699999999998</c:v>
                </c:pt>
                <c:pt idx="44">
                  <c:v>53.410699999999999</c:v>
                </c:pt>
                <c:pt idx="45">
                  <c:v>55.333599999999997</c:v>
                </c:pt>
                <c:pt idx="46">
                  <c:v>55.854100000000003</c:v>
                </c:pt>
                <c:pt idx="47">
                  <c:v>60.396799999999999</c:v>
                </c:pt>
                <c:pt idx="48">
                  <c:v>57.944600000000001</c:v>
                </c:pt>
                <c:pt idx="49">
                  <c:v>59.373600000000003</c:v>
                </c:pt>
                <c:pt idx="50">
                  <c:v>58.5092</c:v>
                </c:pt>
                <c:pt idx="51">
                  <c:v>58.632599999999996</c:v>
                </c:pt>
                <c:pt idx="52">
                  <c:v>56.392099999999999</c:v>
                </c:pt>
                <c:pt idx="53">
                  <c:v>56.824399999999997</c:v>
                </c:pt>
                <c:pt idx="54">
                  <c:v>57.741700000000002</c:v>
                </c:pt>
                <c:pt idx="55">
                  <c:v>59.400100000000002</c:v>
                </c:pt>
                <c:pt idx="56">
                  <c:v>59.470999999999997</c:v>
                </c:pt>
                <c:pt idx="57">
                  <c:v>58.522500000000001</c:v>
                </c:pt>
                <c:pt idx="58">
                  <c:v>58.850499999999997</c:v>
                </c:pt>
                <c:pt idx="59">
                  <c:v>59.754600000000003</c:v>
                </c:pt>
                <c:pt idx="60">
                  <c:v>59.798999999999999</c:v>
                </c:pt>
                <c:pt idx="61">
                  <c:v>59.781199999999998</c:v>
                </c:pt>
                <c:pt idx="62">
                  <c:v>59.630499999999998</c:v>
                </c:pt>
                <c:pt idx="63">
                  <c:v>58.628900000000002</c:v>
                </c:pt>
                <c:pt idx="64">
                  <c:v>59.488700000000001</c:v>
                </c:pt>
                <c:pt idx="65">
                  <c:v>58.017200000000003</c:v>
                </c:pt>
                <c:pt idx="66">
                  <c:v>57.033299999999997</c:v>
                </c:pt>
                <c:pt idx="67">
                  <c:v>54.746299999999998</c:v>
                </c:pt>
                <c:pt idx="68">
                  <c:v>52.946800000000003</c:v>
                </c:pt>
                <c:pt idx="69">
                  <c:v>52.875900000000001</c:v>
                </c:pt>
                <c:pt idx="70">
                  <c:v>49.489699999999999</c:v>
                </c:pt>
                <c:pt idx="71">
                  <c:v>49.2149</c:v>
                </c:pt>
                <c:pt idx="72">
                  <c:v>51.572800000000001</c:v>
                </c:pt>
                <c:pt idx="73">
                  <c:v>49.613799999999998</c:v>
                </c:pt>
                <c:pt idx="74">
                  <c:v>52.016100000000002</c:v>
                </c:pt>
                <c:pt idx="75">
                  <c:v>50.491399999999999</c:v>
                </c:pt>
                <c:pt idx="76">
                  <c:v>49.436500000000002</c:v>
                </c:pt>
                <c:pt idx="77">
                  <c:v>45.075299999999999</c:v>
                </c:pt>
                <c:pt idx="78">
                  <c:v>47.849800000000002</c:v>
                </c:pt>
                <c:pt idx="79">
                  <c:v>45.793300000000002</c:v>
                </c:pt>
                <c:pt idx="80">
                  <c:v>40.368299999999998</c:v>
                </c:pt>
                <c:pt idx="81">
                  <c:v>48.248699999999999</c:v>
                </c:pt>
                <c:pt idx="82">
                  <c:v>39.543900000000001</c:v>
                </c:pt>
                <c:pt idx="83">
                  <c:v>44.392699999999998</c:v>
                </c:pt>
                <c:pt idx="84">
                  <c:v>42.203200000000002</c:v>
                </c:pt>
                <c:pt idx="85">
                  <c:v>40.722900000000003</c:v>
                </c:pt>
                <c:pt idx="86">
                  <c:v>40.625399999999999</c:v>
                </c:pt>
                <c:pt idx="87">
                  <c:v>43.9495</c:v>
                </c:pt>
                <c:pt idx="88">
                  <c:v>46.449199999999998</c:v>
                </c:pt>
                <c:pt idx="89">
                  <c:v>45.438699999999997</c:v>
                </c:pt>
                <c:pt idx="90">
                  <c:v>49.232700000000001</c:v>
                </c:pt>
                <c:pt idx="91">
                  <c:v>46.422600000000003</c:v>
                </c:pt>
                <c:pt idx="92">
                  <c:v>49.188299999999998</c:v>
                </c:pt>
                <c:pt idx="93">
                  <c:v>47.9739</c:v>
                </c:pt>
                <c:pt idx="94">
                  <c:v>45.988300000000002</c:v>
                </c:pt>
                <c:pt idx="95">
                  <c:v>48.177799999999998</c:v>
                </c:pt>
                <c:pt idx="96">
                  <c:v>47.982799999999997</c:v>
                </c:pt>
                <c:pt idx="97">
                  <c:v>51.794400000000003</c:v>
                </c:pt>
                <c:pt idx="98">
                  <c:v>51.767899999999997</c:v>
                </c:pt>
                <c:pt idx="99">
                  <c:v>52.281999999999996</c:v>
                </c:pt>
                <c:pt idx="100">
                  <c:v>50.6509</c:v>
                </c:pt>
                <c:pt idx="101">
                  <c:v>52.033799999999999</c:v>
                </c:pt>
                <c:pt idx="102">
                  <c:v>53.7712</c:v>
                </c:pt>
                <c:pt idx="103">
                  <c:v>52.1845</c:v>
                </c:pt>
                <c:pt idx="104">
                  <c:v>53.886400000000002</c:v>
                </c:pt>
                <c:pt idx="105">
                  <c:v>53.505299999999998</c:v>
                </c:pt>
                <c:pt idx="106">
                  <c:v>52.459299999999999</c:v>
                </c:pt>
                <c:pt idx="107">
                  <c:v>49.959499999999998</c:v>
                </c:pt>
                <c:pt idx="108">
                  <c:v>53.274799999999999</c:v>
                </c:pt>
                <c:pt idx="109">
                  <c:v>52.3352</c:v>
                </c:pt>
                <c:pt idx="110">
                  <c:v>52.530200000000001</c:v>
                </c:pt>
                <c:pt idx="111">
                  <c:v>52.716299999999997</c:v>
                </c:pt>
                <c:pt idx="112">
                  <c:v>52.078099999999999</c:v>
                </c:pt>
                <c:pt idx="113">
                  <c:v>54.781700000000001</c:v>
                </c:pt>
                <c:pt idx="114">
                  <c:v>53.168399999999998</c:v>
                </c:pt>
                <c:pt idx="115">
                  <c:v>50.9435</c:v>
                </c:pt>
                <c:pt idx="116">
                  <c:v>51.404400000000003</c:v>
                </c:pt>
                <c:pt idx="117">
                  <c:v>52.078099999999999</c:v>
                </c:pt>
                <c:pt idx="118">
                  <c:v>52.755600000000001</c:v>
                </c:pt>
                <c:pt idx="119">
                  <c:v>52.746699999999997</c:v>
                </c:pt>
                <c:pt idx="120">
                  <c:v>53.192399999999999</c:v>
                </c:pt>
                <c:pt idx="121">
                  <c:v>53.602499999999999</c:v>
                </c:pt>
                <c:pt idx="122">
                  <c:v>52.051400000000001</c:v>
                </c:pt>
                <c:pt idx="123">
                  <c:v>51.471899999999998</c:v>
                </c:pt>
                <c:pt idx="124">
                  <c:v>52.666499999999999</c:v>
                </c:pt>
                <c:pt idx="125">
                  <c:v>51.953299999999999</c:v>
                </c:pt>
                <c:pt idx="126">
                  <c:v>53.415300000000002</c:v>
                </c:pt>
                <c:pt idx="127">
                  <c:v>53.745100000000001</c:v>
                </c:pt>
                <c:pt idx="128">
                  <c:v>56.250100000000003</c:v>
                </c:pt>
                <c:pt idx="129">
                  <c:v>55.251600000000003</c:v>
                </c:pt>
                <c:pt idx="130">
                  <c:v>55.501199999999997</c:v>
                </c:pt>
                <c:pt idx="131">
                  <c:v>55.572600000000001</c:v>
                </c:pt>
                <c:pt idx="132">
                  <c:v>56.6601</c:v>
                </c:pt>
                <c:pt idx="133">
                  <c:v>55.002000000000002</c:v>
                </c:pt>
                <c:pt idx="134">
                  <c:v>56.098500000000001</c:v>
                </c:pt>
                <c:pt idx="135">
                  <c:v>55.1447</c:v>
                </c:pt>
                <c:pt idx="136">
                  <c:v>55.376399999999997</c:v>
                </c:pt>
                <c:pt idx="137">
                  <c:v>55.207099999999997</c:v>
                </c:pt>
                <c:pt idx="138">
                  <c:v>56.1342</c:v>
                </c:pt>
                <c:pt idx="139">
                  <c:v>57.355400000000003</c:v>
                </c:pt>
                <c:pt idx="140">
                  <c:v>56.758200000000002</c:v>
                </c:pt>
                <c:pt idx="141">
                  <c:v>56.196599999999997</c:v>
                </c:pt>
                <c:pt idx="142">
                  <c:v>56.936500000000002</c:v>
                </c:pt>
                <c:pt idx="143">
                  <c:v>53.219200000000001</c:v>
                </c:pt>
                <c:pt idx="144">
                  <c:v>52.889299999999999</c:v>
                </c:pt>
                <c:pt idx="145">
                  <c:v>53.575699999999998</c:v>
                </c:pt>
                <c:pt idx="146">
                  <c:v>53.843200000000003</c:v>
                </c:pt>
                <c:pt idx="147">
                  <c:v>53.923400000000001</c:v>
                </c:pt>
                <c:pt idx="148">
                  <c:v>53.557899999999997</c:v>
                </c:pt>
                <c:pt idx="149">
                  <c:v>53.147799999999997</c:v>
                </c:pt>
                <c:pt idx="150">
                  <c:v>53.566800000000001</c:v>
                </c:pt>
                <c:pt idx="151">
                  <c:v>53.415300000000002</c:v>
                </c:pt>
                <c:pt idx="152">
                  <c:v>52.675400000000003</c:v>
                </c:pt>
                <c:pt idx="153">
                  <c:v>52.158299999999997</c:v>
                </c:pt>
                <c:pt idx="154">
                  <c:v>51.258000000000003</c:v>
                </c:pt>
                <c:pt idx="155">
                  <c:v>51.944400000000002</c:v>
                </c:pt>
                <c:pt idx="156">
                  <c:v>53.335000000000001</c:v>
                </c:pt>
                <c:pt idx="157">
                  <c:v>52.425800000000002</c:v>
                </c:pt>
                <c:pt idx="158">
                  <c:v>52.710999999999999</c:v>
                </c:pt>
                <c:pt idx="159">
                  <c:v>53.076500000000003</c:v>
                </c:pt>
                <c:pt idx="160">
                  <c:v>51.98</c:v>
                </c:pt>
                <c:pt idx="161">
                  <c:v>52.247500000000002</c:v>
                </c:pt>
                <c:pt idx="162">
                  <c:v>52.078099999999999</c:v>
                </c:pt>
                <c:pt idx="163">
                  <c:v>53.067599999999999</c:v>
                </c:pt>
                <c:pt idx="164">
                  <c:v>52.220700000000001</c:v>
                </c:pt>
                <c:pt idx="165">
                  <c:v>52.577300000000001</c:v>
                </c:pt>
                <c:pt idx="166">
                  <c:v>52.621899999999997</c:v>
                </c:pt>
                <c:pt idx="167">
                  <c:v>52.719900000000003</c:v>
                </c:pt>
                <c:pt idx="168">
                  <c:v>53.486600000000003</c:v>
                </c:pt>
                <c:pt idx="169">
                  <c:v>54.511699999999998</c:v>
                </c:pt>
                <c:pt idx="170">
                  <c:v>54.110599999999998</c:v>
                </c:pt>
                <c:pt idx="171">
                  <c:v>54.422600000000003</c:v>
                </c:pt>
                <c:pt idx="172">
                  <c:v>53.843200000000003</c:v>
                </c:pt>
                <c:pt idx="173">
                  <c:v>45.098100000000002</c:v>
                </c:pt>
                <c:pt idx="174">
                  <c:v>44.188800000000001</c:v>
                </c:pt>
                <c:pt idx="175">
                  <c:v>43.8947</c:v>
                </c:pt>
                <c:pt idx="176">
                  <c:v>42.851700000000001</c:v>
                </c:pt>
                <c:pt idx="177">
                  <c:v>42.7804</c:v>
                </c:pt>
                <c:pt idx="178">
                  <c:v>42.5486</c:v>
                </c:pt>
                <c:pt idx="179">
                  <c:v>43.056699999999999</c:v>
                </c:pt>
                <c:pt idx="180">
                  <c:v>43.796599999999998</c:v>
                </c:pt>
                <c:pt idx="181">
                  <c:v>43.609400000000001</c:v>
                </c:pt>
                <c:pt idx="182">
                  <c:v>43.591500000000003</c:v>
                </c:pt>
                <c:pt idx="183">
                  <c:v>43.1068</c:v>
                </c:pt>
                <c:pt idx="184">
                  <c:v>44.174799999999998</c:v>
                </c:pt>
                <c:pt idx="185">
                  <c:v>43.250399999999999</c:v>
                </c:pt>
                <c:pt idx="186">
                  <c:v>44.1479</c:v>
                </c:pt>
                <c:pt idx="187">
                  <c:v>43.582500000000003</c:v>
                </c:pt>
                <c:pt idx="188">
                  <c:v>43.878700000000002</c:v>
                </c:pt>
                <c:pt idx="189">
                  <c:v>43.914499999999997</c:v>
                </c:pt>
                <c:pt idx="190">
                  <c:v>43.6633</c:v>
                </c:pt>
                <c:pt idx="191">
                  <c:v>43.375999999999998</c:v>
                </c:pt>
                <c:pt idx="192">
                  <c:v>44.129899999999999</c:v>
                </c:pt>
                <c:pt idx="193">
                  <c:v>44.228700000000003</c:v>
                </c:pt>
                <c:pt idx="194">
                  <c:v>44.103000000000002</c:v>
                </c:pt>
                <c:pt idx="195">
                  <c:v>44.363300000000002</c:v>
                </c:pt>
                <c:pt idx="196">
                  <c:v>44.470999999999997</c:v>
                </c:pt>
                <c:pt idx="197">
                  <c:v>44.336399999999998</c:v>
                </c:pt>
                <c:pt idx="198">
                  <c:v>45.260800000000003</c:v>
                </c:pt>
                <c:pt idx="199">
                  <c:v>45.727499999999999</c:v>
                </c:pt>
                <c:pt idx="200">
                  <c:v>45.5839</c:v>
                </c:pt>
                <c:pt idx="201">
                  <c:v>46.894199999999998</c:v>
                </c:pt>
                <c:pt idx="202">
                  <c:v>45.224899999999998</c:v>
                </c:pt>
                <c:pt idx="203">
                  <c:v>44.9467</c:v>
                </c:pt>
                <c:pt idx="204">
                  <c:v>43.896599999999999</c:v>
                </c:pt>
                <c:pt idx="205">
                  <c:v>44.533799999999999</c:v>
                </c:pt>
                <c:pt idx="206">
                  <c:v>43.941499999999998</c:v>
                </c:pt>
                <c:pt idx="207">
                  <c:v>44.228700000000003</c:v>
                </c:pt>
                <c:pt idx="208">
                  <c:v>44.345300000000002</c:v>
                </c:pt>
                <c:pt idx="209">
                  <c:v>44.874899999999997</c:v>
                </c:pt>
                <c:pt idx="210">
                  <c:v>45.206899999999997</c:v>
                </c:pt>
                <c:pt idx="211">
                  <c:v>45.162100000000002</c:v>
                </c:pt>
                <c:pt idx="212">
                  <c:v>44.7761</c:v>
                </c:pt>
                <c:pt idx="213">
                  <c:v>44.623600000000003</c:v>
                </c:pt>
                <c:pt idx="214">
                  <c:v>44.83</c:v>
                </c:pt>
                <c:pt idx="215">
                  <c:v>43.815800000000003</c:v>
                </c:pt>
                <c:pt idx="216">
                  <c:v>44.121000000000002</c:v>
                </c:pt>
                <c:pt idx="217">
                  <c:v>44.820999999999998</c:v>
                </c:pt>
                <c:pt idx="218">
                  <c:v>46.158299999999997</c:v>
                </c:pt>
                <c:pt idx="219">
                  <c:v>45.942900000000002</c:v>
                </c:pt>
                <c:pt idx="220">
                  <c:v>46.4724</c:v>
                </c:pt>
                <c:pt idx="221">
                  <c:v>46.885300000000001</c:v>
                </c:pt>
                <c:pt idx="222">
                  <c:v>45.781300000000002</c:v>
                </c:pt>
                <c:pt idx="223">
                  <c:v>46.391599999999997</c:v>
                </c:pt>
                <c:pt idx="224">
                  <c:v>46.104399999999998</c:v>
                </c:pt>
                <c:pt idx="225">
                  <c:v>47.2712</c:v>
                </c:pt>
                <c:pt idx="226">
                  <c:v>47.8994</c:v>
                </c:pt>
                <c:pt idx="227">
                  <c:v>47.405799999999999</c:v>
                </c:pt>
                <c:pt idx="228">
                  <c:v>48.357199999999999</c:v>
                </c:pt>
                <c:pt idx="229">
                  <c:v>48.3123</c:v>
                </c:pt>
                <c:pt idx="230">
                  <c:v>48.061</c:v>
                </c:pt>
                <c:pt idx="231">
                  <c:v>48.330199999999998</c:v>
                </c:pt>
                <c:pt idx="232">
                  <c:v>48.608499999999999</c:v>
                </c:pt>
                <c:pt idx="233">
                  <c:v>48.985399999999998</c:v>
                </c:pt>
                <c:pt idx="234">
                  <c:v>47.953299999999999</c:v>
                </c:pt>
                <c:pt idx="235">
                  <c:v>48.016100000000002</c:v>
                </c:pt>
                <c:pt idx="236">
                  <c:v>48.375100000000003</c:v>
                </c:pt>
                <c:pt idx="237">
                  <c:v>43.259399999999999</c:v>
                </c:pt>
                <c:pt idx="238">
                  <c:v>41.931100000000001</c:v>
                </c:pt>
                <c:pt idx="239">
                  <c:v>40.961799999999997</c:v>
                </c:pt>
                <c:pt idx="240">
                  <c:v>39.714300000000001</c:v>
                </c:pt>
                <c:pt idx="241">
                  <c:v>39.5886</c:v>
                </c:pt>
                <c:pt idx="242">
                  <c:v>39.741199999999999</c:v>
                </c:pt>
                <c:pt idx="243">
                  <c:v>39.902700000000003</c:v>
                </c:pt>
                <c:pt idx="244">
                  <c:v>40.252800000000001</c:v>
                </c:pt>
                <c:pt idx="245">
                  <c:v>41.015599999999999</c:v>
                </c:pt>
                <c:pt idx="246">
                  <c:v>41.295900000000003</c:v>
                </c:pt>
                <c:pt idx="247">
                  <c:v>41.033700000000003</c:v>
                </c:pt>
                <c:pt idx="248">
                  <c:v>41.223500000000001</c:v>
                </c:pt>
                <c:pt idx="249">
                  <c:v>41.078899999999997</c:v>
                </c:pt>
                <c:pt idx="250">
                  <c:v>41.901600000000002</c:v>
                </c:pt>
                <c:pt idx="251">
                  <c:v>40.635899999999999</c:v>
                </c:pt>
                <c:pt idx="252">
                  <c:v>41.097000000000001</c:v>
                </c:pt>
                <c:pt idx="253">
                  <c:v>41.756900000000002</c:v>
                </c:pt>
                <c:pt idx="254">
                  <c:v>41.160299999999999</c:v>
                </c:pt>
                <c:pt idx="255">
                  <c:v>40.735399999999998</c:v>
                </c:pt>
                <c:pt idx="256">
                  <c:v>41.241599999999998</c:v>
                </c:pt>
                <c:pt idx="257">
                  <c:v>41.033700000000003</c:v>
                </c:pt>
                <c:pt idx="258">
                  <c:v>41.639400000000002</c:v>
                </c:pt>
                <c:pt idx="259">
                  <c:v>42.498199999999997</c:v>
                </c:pt>
                <c:pt idx="260">
                  <c:v>42.534399999999998</c:v>
                </c:pt>
                <c:pt idx="261">
                  <c:v>42.896000000000001</c:v>
                </c:pt>
                <c:pt idx="262">
                  <c:v>43.709600000000002</c:v>
                </c:pt>
                <c:pt idx="263">
                  <c:v>44.8035</c:v>
                </c:pt>
                <c:pt idx="264">
                  <c:v>45.110900000000001</c:v>
                </c:pt>
                <c:pt idx="265">
                  <c:v>46.096200000000003</c:v>
                </c:pt>
                <c:pt idx="266">
                  <c:v>47.000300000000003</c:v>
                </c:pt>
                <c:pt idx="267">
                  <c:v>45.382100000000001</c:v>
                </c:pt>
                <c:pt idx="268">
                  <c:v>45.825000000000003</c:v>
                </c:pt>
                <c:pt idx="269">
                  <c:v>45.264600000000002</c:v>
                </c:pt>
                <c:pt idx="270">
                  <c:v>45.436300000000003</c:v>
                </c:pt>
                <c:pt idx="271">
                  <c:v>44.9572</c:v>
                </c:pt>
                <c:pt idx="272">
                  <c:v>45.626199999999997</c:v>
                </c:pt>
                <c:pt idx="273">
                  <c:v>45.807000000000002</c:v>
                </c:pt>
                <c:pt idx="274">
                  <c:v>46.213799999999999</c:v>
                </c:pt>
                <c:pt idx="275">
                  <c:v>45.788899999999998</c:v>
                </c:pt>
                <c:pt idx="276">
                  <c:v>42.905000000000001</c:v>
                </c:pt>
                <c:pt idx="277">
                  <c:v>41.910600000000002</c:v>
                </c:pt>
                <c:pt idx="278">
                  <c:v>41.738799999999998</c:v>
                </c:pt>
                <c:pt idx="279">
                  <c:v>42.100499999999997</c:v>
                </c:pt>
                <c:pt idx="280">
                  <c:v>42.552500000000002</c:v>
                </c:pt>
                <c:pt idx="281">
                  <c:v>42.552500000000002</c:v>
                </c:pt>
                <c:pt idx="282">
                  <c:v>44.649799999999999</c:v>
                </c:pt>
                <c:pt idx="283">
                  <c:v>44.071199999999997</c:v>
                </c:pt>
                <c:pt idx="284">
                  <c:v>45.038499999999999</c:v>
                </c:pt>
                <c:pt idx="285">
                  <c:v>44.902900000000002</c:v>
                </c:pt>
                <c:pt idx="286">
                  <c:v>45.752699999999997</c:v>
                </c:pt>
                <c:pt idx="287">
                  <c:v>46.195700000000002</c:v>
                </c:pt>
                <c:pt idx="288">
                  <c:v>47.181100000000001</c:v>
                </c:pt>
                <c:pt idx="289">
                  <c:v>46.692900000000002</c:v>
                </c:pt>
                <c:pt idx="290">
                  <c:v>46.593499999999999</c:v>
                </c:pt>
                <c:pt idx="291">
                  <c:v>48.130299999999998</c:v>
                </c:pt>
                <c:pt idx="292">
                  <c:v>51.484200000000001</c:v>
                </c:pt>
                <c:pt idx="293">
                  <c:v>53.563499999999998</c:v>
                </c:pt>
                <c:pt idx="294">
                  <c:v>52.053800000000003</c:v>
                </c:pt>
                <c:pt idx="295">
                  <c:v>52.424399999999999</c:v>
                </c:pt>
                <c:pt idx="296">
                  <c:v>53.039200000000001</c:v>
                </c:pt>
                <c:pt idx="297">
                  <c:v>56.465400000000002</c:v>
                </c:pt>
                <c:pt idx="298">
                  <c:v>51.222099999999998</c:v>
                </c:pt>
                <c:pt idx="299">
                  <c:v>50.119199999999999</c:v>
                </c:pt>
                <c:pt idx="300">
                  <c:v>49.911200000000001</c:v>
                </c:pt>
                <c:pt idx="301">
                  <c:v>48.4467</c:v>
                </c:pt>
                <c:pt idx="302">
                  <c:v>50.688699999999997</c:v>
                </c:pt>
                <c:pt idx="303">
                  <c:v>50.182400000000001</c:v>
                </c:pt>
                <c:pt idx="304">
                  <c:v>51.249200000000002</c:v>
                </c:pt>
                <c:pt idx="305">
                  <c:v>52.433500000000002</c:v>
                </c:pt>
                <c:pt idx="306">
                  <c:v>52.144199999999998</c:v>
                </c:pt>
                <c:pt idx="307">
                  <c:v>53.470199999999998</c:v>
                </c:pt>
                <c:pt idx="308">
                  <c:v>52.915399999999998</c:v>
                </c:pt>
                <c:pt idx="309">
                  <c:v>53.806800000000003</c:v>
                </c:pt>
                <c:pt idx="310">
                  <c:v>53.461199999999998</c:v>
                </c:pt>
                <c:pt idx="311">
                  <c:v>53.533900000000003</c:v>
                </c:pt>
                <c:pt idx="312">
                  <c:v>55.170999999999999</c:v>
                </c:pt>
                <c:pt idx="313">
                  <c:v>56.216999999999999</c:v>
                </c:pt>
                <c:pt idx="314">
                  <c:v>56.817300000000003</c:v>
                </c:pt>
                <c:pt idx="315">
                  <c:v>56.253399999999999</c:v>
                </c:pt>
                <c:pt idx="316">
                  <c:v>56.0351</c:v>
                </c:pt>
                <c:pt idx="317">
                  <c:v>57.308399999999999</c:v>
                </c:pt>
                <c:pt idx="318">
                  <c:v>55.216500000000003</c:v>
                </c:pt>
                <c:pt idx="319">
                  <c:v>55.589399999999998</c:v>
                </c:pt>
                <c:pt idx="320">
                  <c:v>57.472099999999998</c:v>
                </c:pt>
                <c:pt idx="321">
                  <c:v>54.934600000000003</c:v>
                </c:pt>
                <c:pt idx="322">
                  <c:v>55.280200000000001</c:v>
                </c:pt>
                <c:pt idx="323">
                  <c:v>57.190199999999997</c:v>
                </c:pt>
                <c:pt idx="324">
                  <c:v>55.698599999999999</c:v>
                </c:pt>
                <c:pt idx="325">
                  <c:v>54.479799999999997</c:v>
                </c:pt>
                <c:pt idx="326">
                  <c:v>53.051900000000003</c:v>
                </c:pt>
                <c:pt idx="327">
                  <c:v>55.2438</c:v>
                </c:pt>
                <c:pt idx="328">
                  <c:v>54.4343</c:v>
                </c:pt>
                <c:pt idx="329">
                  <c:v>56.999200000000002</c:v>
                </c:pt>
                <c:pt idx="330">
                  <c:v>56.617199999999997</c:v>
                </c:pt>
                <c:pt idx="331">
                  <c:v>57.581200000000003</c:v>
                </c:pt>
                <c:pt idx="332">
                  <c:v>57.208300000000001</c:v>
                </c:pt>
                <c:pt idx="333">
                  <c:v>58.017800000000001</c:v>
                </c:pt>
                <c:pt idx="334">
                  <c:v>58.918199999999999</c:v>
                </c:pt>
                <c:pt idx="335">
                  <c:v>59.8277</c:v>
                </c:pt>
                <c:pt idx="336">
                  <c:v>57.963200000000001</c:v>
                </c:pt>
                <c:pt idx="337">
                  <c:v>57.990499999999997</c:v>
                </c:pt>
                <c:pt idx="338">
                  <c:v>59.691299999999998</c:v>
                </c:pt>
                <c:pt idx="339">
                  <c:v>57.735900000000001</c:v>
                </c:pt>
                <c:pt idx="340">
                  <c:v>56.426200000000001</c:v>
                </c:pt>
                <c:pt idx="341">
                  <c:v>56.408000000000001</c:v>
                </c:pt>
                <c:pt idx="342">
                  <c:v>59.000100000000003</c:v>
                </c:pt>
                <c:pt idx="343">
                  <c:v>58.663600000000002</c:v>
                </c:pt>
                <c:pt idx="344">
                  <c:v>57.999600000000001</c:v>
                </c:pt>
                <c:pt idx="345">
                  <c:v>58.208799999999997</c:v>
                </c:pt>
                <c:pt idx="346">
                  <c:v>58.709000000000003</c:v>
                </c:pt>
                <c:pt idx="347">
                  <c:v>60.518999999999998</c:v>
                </c:pt>
                <c:pt idx="348">
                  <c:v>59.627699999999997</c:v>
                </c:pt>
                <c:pt idx="349">
                  <c:v>60.255200000000002</c:v>
                </c:pt>
                <c:pt idx="350">
                  <c:v>60.982799999999997</c:v>
                </c:pt>
                <c:pt idx="351">
                  <c:v>62.083300000000001</c:v>
                </c:pt>
                <c:pt idx="352">
                  <c:v>59.491199999999999</c:v>
                </c:pt>
                <c:pt idx="353">
                  <c:v>59.318399999999997</c:v>
                </c:pt>
                <c:pt idx="354">
                  <c:v>58.381599999999999</c:v>
                </c:pt>
                <c:pt idx="355">
                  <c:v>59.136499999999998</c:v>
                </c:pt>
                <c:pt idx="356">
                  <c:v>58.890900000000002</c:v>
                </c:pt>
                <c:pt idx="357">
                  <c:v>57.872300000000003</c:v>
                </c:pt>
                <c:pt idx="358">
                  <c:v>57.026400000000002</c:v>
                </c:pt>
                <c:pt idx="359">
                  <c:v>57.936</c:v>
                </c:pt>
                <c:pt idx="360">
                  <c:v>56.908200000000001</c:v>
                </c:pt>
                <c:pt idx="361">
                  <c:v>53.8795</c:v>
                </c:pt>
                <c:pt idx="362">
                  <c:v>53.442999999999998</c:v>
                </c:pt>
                <c:pt idx="363">
                  <c:v>52.724499999999999</c:v>
                </c:pt>
                <c:pt idx="364">
                  <c:v>52.406100000000002</c:v>
                </c:pt>
                <c:pt idx="365">
                  <c:v>53.006399999999999</c:v>
                </c:pt>
                <c:pt idx="366">
                  <c:v>52.324300000000001</c:v>
                </c:pt>
                <c:pt idx="367">
                  <c:v>52.078699999999998</c:v>
                </c:pt>
                <c:pt idx="368">
                  <c:v>51.751300000000001</c:v>
                </c:pt>
                <c:pt idx="369">
                  <c:v>51.705800000000004</c:v>
                </c:pt>
                <c:pt idx="370">
                  <c:v>52.3354</c:v>
                </c:pt>
                <c:pt idx="371">
                  <c:v>52.774700000000003</c:v>
                </c:pt>
                <c:pt idx="372">
                  <c:v>51.219000000000001</c:v>
                </c:pt>
                <c:pt idx="373">
                  <c:v>50.367899999999999</c:v>
                </c:pt>
                <c:pt idx="374">
                  <c:v>49.068399999999997</c:v>
                </c:pt>
                <c:pt idx="375">
                  <c:v>49.4253</c:v>
                </c:pt>
                <c:pt idx="376">
                  <c:v>50.651600000000002</c:v>
                </c:pt>
                <c:pt idx="377">
                  <c:v>50.633299999999998</c:v>
                </c:pt>
                <c:pt idx="378">
                  <c:v>50.184899999999999</c:v>
                </c:pt>
                <c:pt idx="379">
                  <c:v>50.660699999999999</c:v>
                </c:pt>
                <c:pt idx="380">
                  <c:v>51.200699999999998</c:v>
                </c:pt>
                <c:pt idx="381">
                  <c:v>51.319600000000001</c:v>
                </c:pt>
                <c:pt idx="382">
                  <c:v>52.124899999999997</c:v>
                </c:pt>
                <c:pt idx="383">
                  <c:v>52.0426</c:v>
                </c:pt>
                <c:pt idx="384">
                  <c:v>52.088299999999997</c:v>
                </c:pt>
                <c:pt idx="385">
                  <c:v>52.829599999999999</c:v>
                </c:pt>
                <c:pt idx="386">
                  <c:v>52.271299999999997</c:v>
                </c:pt>
                <c:pt idx="387">
                  <c:v>52.060899999999997</c:v>
                </c:pt>
                <c:pt idx="388">
                  <c:v>52.6008</c:v>
                </c:pt>
                <c:pt idx="389">
                  <c:v>51.466000000000001</c:v>
                </c:pt>
                <c:pt idx="390">
                  <c:v>52.500100000000003</c:v>
                </c:pt>
                <c:pt idx="391">
                  <c:v>52.243899999999996</c:v>
                </c:pt>
                <c:pt idx="392">
                  <c:v>52.161499999999997</c:v>
                </c:pt>
                <c:pt idx="393">
                  <c:v>52.161499999999997</c:v>
                </c:pt>
                <c:pt idx="394">
                  <c:v>52.509300000000003</c:v>
                </c:pt>
                <c:pt idx="395">
                  <c:v>52.939399999999999</c:v>
                </c:pt>
                <c:pt idx="396">
                  <c:v>53.250500000000002</c:v>
                </c:pt>
                <c:pt idx="397">
                  <c:v>53.067500000000003</c:v>
                </c:pt>
                <c:pt idx="398">
                  <c:v>52.3628</c:v>
                </c:pt>
                <c:pt idx="399">
                  <c:v>52.3262</c:v>
                </c:pt>
                <c:pt idx="400">
                  <c:v>50.944400000000002</c:v>
                </c:pt>
                <c:pt idx="401">
                  <c:v>51.127400000000002</c:v>
                </c:pt>
                <c:pt idx="402">
                  <c:v>51.127400000000002</c:v>
                </c:pt>
                <c:pt idx="403">
                  <c:v>50.569200000000002</c:v>
                </c:pt>
                <c:pt idx="404">
                  <c:v>51.310499999999998</c:v>
                </c:pt>
                <c:pt idx="405">
                  <c:v>51.164000000000001</c:v>
                </c:pt>
                <c:pt idx="406">
                  <c:v>52.6008</c:v>
                </c:pt>
                <c:pt idx="407">
                  <c:v>51.932699999999997</c:v>
                </c:pt>
                <c:pt idx="408">
                  <c:v>51.374499999999998</c:v>
                </c:pt>
                <c:pt idx="409">
                  <c:v>51.255600000000001</c:v>
                </c:pt>
                <c:pt idx="410">
                  <c:v>51.941899999999997</c:v>
                </c:pt>
                <c:pt idx="411">
                  <c:v>51.328800000000001</c:v>
                </c:pt>
                <c:pt idx="412">
                  <c:v>51.209800000000001</c:v>
                </c:pt>
                <c:pt idx="413">
                  <c:v>50.688200000000002</c:v>
                </c:pt>
                <c:pt idx="414">
                  <c:v>51.237299999999998</c:v>
                </c:pt>
                <c:pt idx="415">
                  <c:v>51.914400000000001</c:v>
                </c:pt>
                <c:pt idx="416">
                  <c:v>52.0426</c:v>
                </c:pt>
                <c:pt idx="417">
                  <c:v>51.722299999999997</c:v>
                </c:pt>
                <c:pt idx="418">
                  <c:v>51.072499999999998</c:v>
                </c:pt>
                <c:pt idx="419">
                  <c:v>50.303800000000003</c:v>
                </c:pt>
                <c:pt idx="420">
                  <c:v>50.001899999999999</c:v>
                </c:pt>
                <c:pt idx="421">
                  <c:v>50.550899999999999</c:v>
                </c:pt>
                <c:pt idx="422">
                  <c:v>51.456899999999997</c:v>
                </c:pt>
                <c:pt idx="423">
                  <c:v>51.209800000000001</c:v>
                </c:pt>
                <c:pt idx="424">
                  <c:v>48.501100000000001</c:v>
                </c:pt>
                <c:pt idx="425">
                  <c:v>49.6999</c:v>
                </c:pt>
                <c:pt idx="426">
                  <c:v>48.665799999999997</c:v>
                </c:pt>
                <c:pt idx="427">
                  <c:v>48.565100000000001</c:v>
                </c:pt>
                <c:pt idx="428">
                  <c:v>49.141599999999997</c:v>
                </c:pt>
                <c:pt idx="429">
                  <c:v>49.16</c:v>
                </c:pt>
                <c:pt idx="430">
                  <c:v>49.1233</c:v>
                </c:pt>
                <c:pt idx="431">
                  <c:v>49.4711</c:v>
                </c:pt>
                <c:pt idx="432">
                  <c:v>49.3247</c:v>
                </c:pt>
                <c:pt idx="433">
                  <c:v>49.636000000000003</c:v>
                </c:pt>
                <c:pt idx="434">
                  <c:v>49.663600000000002</c:v>
                </c:pt>
                <c:pt idx="435">
                  <c:v>49.7834</c:v>
                </c:pt>
                <c:pt idx="436">
                  <c:v>49.682000000000002</c:v>
                </c:pt>
                <c:pt idx="437">
                  <c:v>49.866199999999999</c:v>
                </c:pt>
                <c:pt idx="438">
                  <c:v>49.313600000000001</c:v>
                </c:pt>
                <c:pt idx="439">
                  <c:v>49.267600000000002</c:v>
                </c:pt>
                <c:pt idx="440">
                  <c:v>49.249099999999999</c:v>
                </c:pt>
                <c:pt idx="441">
                  <c:v>48.530700000000003</c:v>
                </c:pt>
                <c:pt idx="442">
                  <c:v>48.0702</c:v>
                </c:pt>
                <c:pt idx="443">
                  <c:v>48.300400000000003</c:v>
                </c:pt>
                <c:pt idx="444">
                  <c:v>47.904400000000003</c:v>
                </c:pt>
                <c:pt idx="445">
                  <c:v>49.028100000000002</c:v>
                </c:pt>
                <c:pt idx="446">
                  <c:v>49.5623</c:v>
                </c:pt>
                <c:pt idx="447">
                  <c:v>49.5623</c:v>
                </c:pt>
                <c:pt idx="448">
                  <c:v>48.936</c:v>
                </c:pt>
                <c:pt idx="449">
                  <c:v>49.636000000000003</c:v>
                </c:pt>
                <c:pt idx="450">
                  <c:v>49.682000000000002</c:v>
                </c:pt>
                <c:pt idx="451">
                  <c:v>49.7926</c:v>
                </c:pt>
                <c:pt idx="452">
                  <c:v>49.433399999999999</c:v>
                </c:pt>
                <c:pt idx="453">
                  <c:v>49.488599999999998</c:v>
                </c:pt>
                <c:pt idx="454">
                  <c:v>49.286000000000001</c:v>
                </c:pt>
                <c:pt idx="455">
                  <c:v>49.414900000000003</c:v>
                </c:pt>
                <c:pt idx="456">
                  <c:v>49.341299999999997</c:v>
                </c:pt>
                <c:pt idx="457">
                  <c:v>49.184699999999999</c:v>
                </c:pt>
                <c:pt idx="458">
                  <c:v>49.5899</c:v>
                </c:pt>
                <c:pt idx="459">
                  <c:v>50.6492</c:v>
                </c:pt>
                <c:pt idx="460">
                  <c:v>50.216299999999997</c:v>
                </c:pt>
                <c:pt idx="461">
                  <c:v>50.768900000000002</c:v>
                </c:pt>
                <c:pt idx="462">
                  <c:v>50.501800000000003</c:v>
                </c:pt>
                <c:pt idx="463">
                  <c:v>49.976799999999997</c:v>
                </c:pt>
                <c:pt idx="464">
                  <c:v>48.797800000000002</c:v>
                </c:pt>
                <c:pt idx="465">
                  <c:v>48.6965</c:v>
                </c:pt>
                <c:pt idx="466">
                  <c:v>49.276800000000001</c:v>
                </c:pt>
                <c:pt idx="467">
                  <c:v>49.764899999999997</c:v>
                </c:pt>
                <c:pt idx="468">
                  <c:v>49.939900000000002</c:v>
                </c:pt>
                <c:pt idx="469">
                  <c:v>50.345199999999998</c:v>
                </c:pt>
                <c:pt idx="470">
                  <c:v>49.737299999999998</c:v>
                </c:pt>
                <c:pt idx="471">
                  <c:v>49.267600000000002</c:v>
                </c:pt>
                <c:pt idx="472">
                  <c:v>49.074100000000001</c:v>
                </c:pt>
                <c:pt idx="473">
                  <c:v>49.608400000000003</c:v>
                </c:pt>
                <c:pt idx="474">
                  <c:v>49.249099999999999</c:v>
                </c:pt>
                <c:pt idx="475">
                  <c:v>49.691299999999998</c:v>
                </c:pt>
                <c:pt idx="476">
                  <c:v>49.718899999999998</c:v>
                </c:pt>
                <c:pt idx="477">
                  <c:v>49.903100000000002</c:v>
                </c:pt>
                <c:pt idx="478">
                  <c:v>49.5623</c:v>
                </c:pt>
                <c:pt idx="479">
                  <c:v>49.221499999999999</c:v>
                </c:pt>
                <c:pt idx="480">
                  <c:v>48.0518</c:v>
                </c:pt>
                <c:pt idx="481">
                  <c:v>48.134700000000002</c:v>
                </c:pt>
                <c:pt idx="482">
                  <c:v>49.645200000000003</c:v>
                </c:pt>
                <c:pt idx="483">
                  <c:v>50.161000000000001</c:v>
                </c:pt>
                <c:pt idx="484">
                  <c:v>50.170200000000001</c:v>
                </c:pt>
                <c:pt idx="485">
                  <c:v>50.851799999999997</c:v>
                </c:pt>
                <c:pt idx="486">
                  <c:v>50.999200000000002</c:v>
                </c:pt>
                <c:pt idx="487">
                  <c:v>51.5794</c:v>
                </c:pt>
                <c:pt idx="488">
                  <c:v>45.555700000000002</c:v>
                </c:pt>
                <c:pt idx="489">
                  <c:v>45.509599999999999</c:v>
                </c:pt>
                <c:pt idx="490">
                  <c:v>44.468800000000002</c:v>
                </c:pt>
                <c:pt idx="491">
                  <c:v>44.1096</c:v>
                </c:pt>
                <c:pt idx="492">
                  <c:v>44.284599999999998</c:v>
                </c:pt>
                <c:pt idx="493">
                  <c:v>45.131999999999998</c:v>
                </c:pt>
                <c:pt idx="494">
                  <c:v>45.638599999999997</c:v>
                </c:pt>
                <c:pt idx="495">
                  <c:v>45.924100000000003</c:v>
                </c:pt>
                <c:pt idx="496">
                  <c:v>46.412300000000002</c:v>
                </c:pt>
                <c:pt idx="497">
                  <c:v>46.660800000000002</c:v>
                </c:pt>
                <c:pt idx="498">
                  <c:v>47.226599999999998</c:v>
                </c:pt>
                <c:pt idx="499">
                  <c:v>47.810899999999997</c:v>
                </c:pt>
                <c:pt idx="500">
                  <c:v>47.4863</c:v>
                </c:pt>
                <c:pt idx="501">
                  <c:v>47.078200000000002</c:v>
                </c:pt>
                <c:pt idx="502">
                  <c:v>46.864899999999999</c:v>
                </c:pt>
                <c:pt idx="503">
                  <c:v>46.660800000000002</c:v>
                </c:pt>
                <c:pt idx="504">
                  <c:v>46.670099999999998</c:v>
                </c:pt>
                <c:pt idx="505">
                  <c:v>46.939100000000003</c:v>
                </c:pt>
                <c:pt idx="506">
                  <c:v>46.586599999999997</c:v>
                </c:pt>
                <c:pt idx="507">
                  <c:v>46.076500000000003</c:v>
                </c:pt>
                <c:pt idx="508">
                  <c:v>45.928100000000001</c:v>
                </c:pt>
                <c:pt idx="509">
                  <c:v>46.215699999999998</c:v>
                </c:pt>
                <c:pt idx="510">
                  <c:v>45.538600000000002</c:v>
                </c:pt>
                <c:pt idx="511">
                  <c:v>46.150700000000001</c:v>
                </c:pt>
                <c:pt idx="512">
                  <c:v>45.241799999999998</c:v>
                </c:pt>
                <c:pt idx="513">
                  <c:v>46.3733</c:v>
                </c:pt>
                <c:pt idx="514">
                  <c:v>45.631300000000003</c:v>
                </c:pt>
                <c:pt idx="515">
                  <c:v>45.0749</c:v>
                </c:pt>
                <c:pt idx="516">
                  <c:v>45.909599999999998</c:v>
                </c:pt>
                <c:pt idx="517">
                  <c:v>45.677700000000002</c:v>
                </c:pt>
                <c:pt idx="518">
                  <c:v>47.291499999999999</c:v>
                </c:pt>
                <c:pt idx="519">
                  <c:v>48.756900000000002</c:v>
                </c:pt>
                <c:pt idx="520">
                  <c:v>47.996400000000001</c:v>
                </c:pt>
                <c:pt idx="521">
                  <c:v>46.8185</c:v>
                </c:pt>
                <c:pt idx="522">
                  <c:v>46.920499999999997</c:v>
                </c:pt>
                <c:pt idx="523">
                  <c:v>46.3733</c:v>
                </c:pt>
                <c:pt idx="524">
                  <c:v>46.095100000000002</c:v>
                </c:pt>
                <c:pt idx="525">
                  <c:v>46.994700000000002</c:v>
                </c:pt>
                <c:pt idx="526">
                  <c:v>47.143099999999997</c:v>
                </c:pt>
                <c:pt idx="527">
                  <c:v>46.948300000000003</c:v>
                </c:pt>
                <c:pt idx="528">
                  <c:v>46.002299999999998</c:v>
                </c:pt>
                <c:pt idx="529">
                  <c:v>47.087499999999999</c:v>
                </c:pt>
                <c:pt idx="530">
                  <c:v>47.273000000000003</c:v>
                </c:pt>
                <c:pt idx="531">
                  <c:v>47.588299999999997</c:v>
                </c:pt>
                <c:pt idx="532">
                  <c:v>48.172600000000003</c:v>
                </c:pt>
                <c:pt idx="533">
                  <c:v>48.005699999999997</c:v>
                </c:pt>
                <c:pt idx="534">
                  <c:v>48.070599999999999</c:v>
                </c:pt>
                <c:pt idx="535">
                  <c:v>47.987099999999998</c:v>
                </c:pt>
                <c:pt idx="536">
                  <c:v>47.764499999999998</c:v>
                </c:pt>
                <c:pt idx="537">
                  <c:v>49.350499999999997</c:v>
                </c:pt>
                <c:pt idx="538">
                  <c:v>49.285600000000002</c:v>
                </c:pt>
                <c:pt idx="539">
                  <c:v>49.962600000000002</c:v>
                </c:pt>
                <c:pt idx="540">
                  <c:v>50.092500000000001</c:v>
                </c:pt>
                <c:pt idx="541">
                  <c:v>49.563800000000001</c:v>
                </c:pt>
                <c:pt idx="542">
                  <c:v>51.205399999999997</c:v>
                </c:pt>
                <c:pt idx="543">
                  <c:v>51.854599999999998</c:v>
                </c:pt>
                <c:pt idx="544">
                  <c:v>51.697000000000003</c:v>
                </c:pt>
                <c:pt idx="545">
                  <c:v>50.954999999999998</c:v>
                </c:pt>
                <c:pt idx="546">
                  <c:v>51.6599</c:v>
                </c:pt>
                <c:pt idx="547">
                  <c:v>50.7881</c:v>
                </c:pt>
                <c:pt idx="548">
                  <c:v>49.730699999999999</c:v>
                </c:pt>
                <c:pt idx="549">
                  <c:v>48.2654</c:v>
                </c:pt>
                <c:pt idx="550">
                  <c:v>48.2654</c:v>
                </c:pt>
                <c:pt idx="551">
                  <c:v>48.172600000000003</c:v>
                </c:pt>
                <c:pt idx="552">
                  <c:v>47.300800000000002</c:v>
                </c:pt>
                <c:pt idx="553">
                  <c:v>47.9407</c:v>
                </c:pt>
                <c:pt idx="554">
                  <c:v>44.564799999999998</c:v>
                </c:pt>
                <c:pt idx="555">
                  <c:v>44.268000000000001</c:v>
                </c:pt>
                <c:pt idx="556">
                  <c:v>45.2789</c:v>
                </c:pt>
                <c:pt idx="557">
                  <c:v>45.399500000000003</c:v>
                </c:pt>
                <c:pt idx="558">
                  <c:v>45.918900000000001</c:v>
                </c:pt>
                <c:pt idx="559">
                  <c:v>44.778100000000002</c:v>
                </c:pt>
                <c:pt idx="560">
                  <c:v>44.866900000000001</c:v>
                </c:pt>
                <c:pt idx="561">
                  <c:v>45.025700000000001</c:v>
                </c:pt>
                <c:pt idx="562">
                  <c:v>45.6145</c:v>
                </c:pt>
                <c:pt idx="563">
                  <c:v>46.642499999999998</c:v>
                </c:pt>
                <c:pt idx="564">
                  <c:v>45.661200000000001</c:v>
                </c:pt>
                <c:pt idx="565">
                  <c:v>44.511699999999998</c:v>
                </c:pt>
                <c:pt idx="566">
                  <c:v>44.465000000000003</c:v>
                </c:pt>
                <c:pt idx="567">
                  <c:v>45.268700000000003</c:v>
                </c:pt>
                <c:pt idx="568">
                  <c:v>45.072499999999998</c:v>
                </c:pt>
                <c:pt idx="569">
                  <c:v>44.4557</c:v>
                </c:pt>
                <c:pt idx="570">
                  <c:v>42.091299999999997</c:v>
                </c:pt>
                <c:pt idx="571">
                  <c:v>41.764200000000002</c:v>
                </c:pt>
                <c:pt idx="572">
                  <c:v>41.726799999999997</c:v>
                </c:pt>
                <c:pt idx="573">
                  <c:v>43.661299999999997</c:v>
                </c:pt>
                <c:pt idx="574">
                  <c:v>44.586500000000001</c:v>
                </c:pt>
                <c:pt idx="575">
                  <c:v>44.577199999999998</c:v>
                </c:pt>
                <c:pt idx="576">
                  <c:v>43.754800000000003</c:v>
                </c:pt>
                <c:pt idx="577">
                  <c:v>45.6706</c:v>
                </c:pt>
                <c:pt idx="578">
                  <c:v>44.792099999999998</c:v>
                </c:pt>
                <c:pt idx="579">
                  <c:v>44.922899999999998</c:v>
                </c:pt>
                <c:pt idx="580">
                  <c:v>44.558500000000002</c:v>
                </c:pt>
                <c:pt idx="581">
                  <c:v>44.3902</c:v>
                </c:pt>
                <c:pt idx="582">
                  <c:v>44.511699999999998</c:v>
                </c:pt>
                <c:pt idx="583">
                  <c:v>43.605200000000004</c:v>
                </c:pt>
                <c:pt idx="584">
                  <c:v>42.829599999999999</c:v>
                </c:pt>
                <c:pt idx="585">
                  <c:v>41.493200000000002</c:v>
                </c:pt>
                <c:pt idx="586">
                  <c:v>41.876399999999997</c:v>
                </c:pt>
                <c:pt idx="587">
                  <c:v>43.577199999999998</c:v>
                </c:pt>
                <c:pt idx="588">
                  <c:v>44.053800000000003</c:v>
                </c:pt>
                <c:pt idx="589">
                  <c:v>44.343499999999999</c:v>
                </c:pt>
                <c:pt idx="590">
                  <c:v>44.287399999999998</c:v>
                </c:pt>
                <c:pt idx="591">
                  <c:v>45.222000000000001</c:v>
                </c:pt>
                <c:pt idx="592">
                  <c:v>45.1098</c:v>
                </c:pt>
                <c:pt idx="593">
                  <c:v>48.240499999999997</c:v>
                </c:pt>
                <c:pt idx="594">
                  <c:v>48.436799999999998</c:v>
                </c:pt>
                <c:pt idx="595">
                  <c:v>48.137700000000002</c:v>
                </c:pt>
                <c:pt idx="596">
                  <c:v>48.829300000000003</c:v>
                </c:pt>
                <c:pt idx="597">
                  <c:v>48.063000000000002</c:v>
                </c:pt>
                <c:pt idx="598">
                  <c:v>46.315399999999997</c:v>
                </c:pt>
                <c:pt idx="599">
                  <c:v>44.960299999999997</c:v>
                </c:pt>
                <c:pt idx="600">
                  <c:v>45.978999999999999</c:v>
                </c:pt>
                <c:pt idx="601">
                  <c:v>44.978999999999999</c:v>
                </c:pt>
                <c:pt idx="602">
                  <c:v>44.427599999999998</c:v>
                </c:pt>
                <c:pt idx="603">
                  <c:v>44.446300000000001</c:v>
                </c:pt>
                <c:pt idx="604">
                  <c:v>43.941699999999997</c:v>
                </c:pt>
                <c:pt idx="605">
                  <c:v>43.521099999999997</c:v>
                </c:pt>
                <c:pt idx="606">
                  <c:v>43.4557</c:v>
                </c:pt>
                <c:pt idx="607">
                  <c:v>43.932299999999998</c:v>
                </c:pt>
                <c:pt idx="608">
                  <c:v>42.68</c:v>
                </c:pt>
                <c:pt idx="609">
                  <c:v>43.586500000000001</c:v>
                </c:pt>
                <c:pt idx="610">
                  <c:v>44.792099999999998</c:v>
                </c:pt>
                <c:pt idx="611">
                  <c:v>44.960299999999997</c:v>
                </c:pt>
                <c:pt idx="612">
                  <c:v>44.3902</c:v>
                </c:pt>
                <c:pt idx="613">
                  <c:v>43.493099999999998</c:v>
                </c:pt>
                <c:pt idx="614">
                  <c:v>43.979100000000003</c:v>
                </c:pt>
                <c:pt idx="615">
                  <c:v>42.539900000000003</c:v>
                </c:pt>
                <c:pt idx="616">
                  <c:v>42.259500000000003</c:v>
                </c:pt>
                <c:pt idx="617">
                  <c:v>43.773499999999999</c:v>
                </c:pt>
                <c:pt idx="618">
                  <c:v>40.736199999999997</c:v>
                </c:pt>
                <c:pt idx="619">
                  <c:v>42.016500000000001</c:v>
                </c:pt>
                <c:pt idx="620">
                  <c:v>42.11</c:v>
                </c:pt>
                <c:pt idx="621">
                  <c:v>43.493099999999998</c:v>
                </c:pt>
                <c:pt idx="622">
                  <c:v>42.009599999999999</c:v>
                </c:pt>
                <c:pt idx="623">
                  <c:v>41.726999999999997</c:v>
                </c:pt>
                <c:pt idx="624">
                  <c:v>40.568399999999997</c:v>
                </c:pt>
                <c:pt idx="625">
                  <c:v>41.453800000000001</c:v>
                </c:pt>
                <c:pt idx="626">
                  <c:v>40.342399999999998</c:v>
                </c:pt>
                <c:pt idx="627">
                  <c:v>40.351799999999997</c:v>
                </c:pt>
                <c:pt idx="628">
                  <c:v>41.067700000000002</c:v>
                </c:pt>
                <c:pt idx="629">
                  <c:v>40.5779</c:v>
                </c:pt>
                <c:pt idx="630">
                  <c:v>41.821199999999997</c:v>
                </c:pt>
                <c:pt idx="631">
                  <c:v>39.890300000000003</c:v>
                </c:pt>
                <c:pt idx="632">
                  <c:v>39.57</c:v>
                </c:pt>
                <c:pt idx="633">
                  <c:v>39.230899999999998</c:v>
                </c:pt>
                <c:pt idx="634">
                  <c:v>39.560600000000001</c:v>
                </c:pt>
                <c:pt idx="635">
                  <c:v>39.2498</c:v>
                </c:pt>
                <c:pt idx="636">
                  <c:v>39.749000000000002</c:v>
                </c:pt>
                <c:pt idx="637">
                  <c:v>40.954599999999999</c:v>
                </c:pt>
                <c:pt idx="638">
                  <c:v>41.962499999999999</c:v>
                </c:pt>
                <c:pt idx="639">
                  <c:v>41.84</c:v>
                </c:pt>
                <c:pt idx="640">
                  <c:v>41.548000000000002</c:v>
                </c:pt>
                <c:pt idx="641">
                  <c:v>42.235599999999998</c:v>
                </c:pt>
                <c:pt idx="642">
                  <c:v>40.869900000000001</c:v>
                </c:pt>
                <c:pt idx="643">
                  <c:v>40.822800000000001</c:v>
                </c:pt>
                <c:pt idx="644">
                  <c:v>41.0017</c:v>
                </c:pt>
                <c:pt idx="645">
                  <c:v>38.835299999999997</c:v>
                </c:pt>
                <c:pt idx="646">
                  <c:v>37.686199999999999</c:v>
                </c:pt>
                <c:pt idx="647">
                  <c:v>36.904400000000003</c:v>
                </c:pt>
                <c:pt idx="648">
                  <c:v>35.576300000000003</c:v>
                </c:pt>
                <c:pt idx="649">
                  <c:v>35.726999999999997</c:v>
                </c:pt>
                <c:pt idx="650">
                  <c:v>36.405200000000001</c:v>
                </c:pt>
                <c:pt idx="651">
                  <c:v>35.171199999999999</c:v>
                </c:pt>
                <c:pt idx="652">
                  <c:v>34.822699999999998</c:v>
                </c:pt>
                <c:pt idx="653">
                  <c:v>35.538600000000002</c:v>
                </c:pt>
                <c:pt idx="654">
                  <c:v>35.2089</c:v>
                </c:pt>
                <c:pt idx="655">
                  <c:v>35.237200000000001</c:v>
                </c:pt>
                <c:pt idx="656">
                  <c:v>36.3675</c:v>
                </c:pt>
                <c:pt idx="657">
                  <c:v>36.386299999999999</c:v>
                </c:pt>
                <c:pt idx="658">
                  <c:v>35.585700000000003</c:v>
                </c:pt>
                <c:pt idx="659">
                  <c:v>35.124200000000002</c:v>
                </c:pt>
                <c:pt idx="660">
                  <c:v>35.237200000000001</c:v>
                </c:pt>
                <c:pt idx="661">
                  <c:v>34.229300000000002</c:v>
                </c:pt>
                <c:pt idx="662">
                  <c:v>34.558999999999997</c:v>
                </c:pt>
                <c:pt idx="663">
                  <c:v>34.8416</c:v>
                </c:pt>
                <c:pt idx="664">
                  <c:v>35.924799999999998</c:v>
                </c:pt>
                <c:pt idx="665">
                  <c:v>35.783499999999997</c:v>
                </c:pt>
                <c:pt idx="666">
                  <c:v>35.039400000000001</c:v>
                </c:pt>
                <c:pt idx="667">
                  <c:v>35.0488</c:v>
                </c:pt>
                <c:pt idx="668">
                  <c:v>35.0488</c:v>
                </c:pt>
                <c:pt idx="669">
                  <c:v>35.519799999999996</c:v>
                </c:pt>
                <c:pt idx="670">
                  <c:v>36.376899999999999</c:v>
                </c:pt>
                <c:pt idx="671">
                  <c:v>36.4617</c:v>
                </c:pt>
                <c:pt idx="672">
                  <c:v>37.884</c:v>
                </c:pt>
                <c:pt idx="673">
                  <c:v>38.2042</c:v>
                </c:pt>
                <c:pt idx="674">
                  <c:v>38.251300000000001</c:v>
                </c:pt>
                <c:pt idx="675">
                  <c:v>36.923200000000001</c:v>
                </c:pt>
                <c:pt idx="676">
                  <c:v>36.8855</c:v>
                </c:pt>
                <c:pt idx="677">
                  <c:v>36.697200000000002</c:v>
                </c:pt>
                <c:pt idx="678">
                  <c:v>37.846299999999999</c:v>
                </c:pt>
                <c:pt idx="679">
                  <c:v>37.403599999999997</c:v>
                </c:pt>
                <c:pt idx="680">
                  <c:v>34.201099999999997</c:v>
                </c:pt>
                <c:pt idx="681">
                  <c:v>34.813299999999998</c:v>
                </c:pt>
                <c:pt idx="682">
                  <c:v>33.918500000000002</c:v>
                </c:pt>
                <c:pt idx="683">
                  <c:v>34.398899999999998</c:v>
                </c:pt>
                <c:pt idx="684">
                  <c:v>33.927900000000001</c:v>
                </c:pt>
                <c:pt idx="685">
                  <c:v>33.670999999999999</c:v>
                </c:pt>
                <c:pt idx="686">
                  <c:v>33.661499999999997</c:v>
                </c:pt>
                <c:pt idx="687">
                  <c:v>32.843299999999999</c:v>
                </c:pt>
                <c:pt idx="688">
                  <c:v>33.652000000000001</c:v>
                </c:pt>
                <c:pt idx="689">
                  <c:v>33.8613</c:v>
                </c:pt>
                <c:pt idx="690">
                  <c:v>34.356099999999998</c:v>
                </c:pt>
                <c:pt idx="691">
                  <c:v>34.5749</c:v>
                </c:pt>
                <c:pt idx="692">
                  <c:v>34.432200000000002</c:v>
                </c:pt>
                <c:pt idx="693">
                  <c:v>34.042099999999998</c:v>
                </c:pt>
                <c:pt idx="694">
                  <c:v>34.441699999999997</c:v>
                </c:pt>
                <c:pt idx="695">
                  <c:v>33.661499999999997</c:v>
                </c:pt>
                <c:pt idx="696">
                  <c:v>32.196300000000001</c:v>
                </c:pt>
                <c:pt idx="697">
                  <c:v>32.301000000000002</c:v>
                </c:pt>
                <c:pt idx="698">
                  <c:v>32.215299999999999</c:v>
                </c:pt>
                <c:pt idx="699">
                  <c:v>33.195300000000003</c:v>
                </c:pt>
                <c:pt idx="700">
                  <c:v>31.739599999999999</c:v>
                </c:pt>
                <c:pt idx="701">
                  <c:v>31.34</c:v>
                </c:pt>
                <c:pt idx="702">
                  <c:v>30.693100000000001</c:v>
                </c:pt>
                <c:pt idx="703">
                  <c:v>30.369599999999998</c:v>
                </c:pt>
                <c:pt idx="704">
                  <c:v>30.217300000000002</c:v>
                </c:pt>
                <c:pt idx="705">
                  <c:v>29.703600000000002</c:v>
                </c:pt>
                <c:pt idx="706">
                  <c:v>28.885300000000001</c:v>
                </c:pt>
                <c:pt idx="707">
                  <c:v>29.161300000000001</c:v>
                </c:pt>
                <c:pt idx="708">
                  <c:v>29.256399999999999</c:v>
                </c:pt>
                <c:pt idx="709">
                  <c:v>29.931899999999999</c:v>
                </c:pt>
                <c:pt idx="710">
                  <c:v>30.027100000000001</c:v>
                </c:pt>
                <c:pt idx="711">
                  <c:v>27.8673</c:v>
                </c:pt>
                <c:pt idx="712">
                  <c:v>27.762699999999999</c:v>
                </c:pt>
                <c:pt idx="713">
                  <c:v>27.4392</c:v>
                </c:pt>
                <c:pt idx="714">
                  <c:v>27.819700000000001</c:v>
                </c:pt>
                <c:pt idx="715">
                  <c:v>28.01</c:v>
                </c:pt>
                <c:pt idx="716">
                  <c:v>27.5533</c:v>
                </c:pt>
                <c:pt idx="717">
                  <c:v>27.0871</c:v>
                </c:pt>
                <c:pt idx="718">
                  <c:v>26.706600000000002</c:v>
                </c:pt>
                <c:pt idx="719">
                  <c:v>26.183299999999999</c:v>
                </c:pt>
                <c:pt idx="720">
                  <c:v>25.66</c:v>
                </c:pt>
                <c:pt idx="721">
                  <c:v>25.5839</c:v>
                </c:pt>
                <c:pt idx="722">
                  <c:v>25.812200000000001</c:v>
                </c:pt>
                <c:pt idx="723">
                  <c:v>25.098700000000001</c:v>
                </c:pt>
                <c:pt idx="724">
                  <c:v>24.5183</c:v>
                </c:pt>
                <c:pt idx="725">
                  <c:v>25.66</c:v>
                </c:pt>
                <c:pt idx="726">
                  <c:v>26.354500000000002</c:v>
                </c:pt>
                <c:pt idx="727">
                  <c:v>26.297499999999999</c:v>
                </c:pt>
                <c:pt idx="728">
                  <c:v>25.8598</c:v>
                </c:pt>
                <c:pt idx="729">
                  <c:v>24.470700000000001</c:v>
                </c:pt>
                <c:pt idx="730">
                  <c:v>23.975999999999999</c:v>
                </c:pt>
                <c:pt idx="731">
                  <c:v>23.823799999999999</c:v>
                </c:pt>
                <c:pt idx="732">
                  <c:v>24.099699999999999</c:v>
                </c:pt>
                <c:pt idx="733">
                  <c:v>25.136700000000001</c:v>
                </c:pt>
                <c:pt idx="734">
                  <c:v>24.651499999999999</c:v>
                </c:pt>
                <c:pt idx="735">
                  <c:v>25.136700000000001</c:v>
                </c:pt>
                <c:pt idx="736">
                  <c:v>24.613399999999999</c:v>
                </c:pt>
                <c:pt idx="737">
                  <c:v>24.737100000000002</c:v>
                </c:pt>
                <c:pt idx="738">
                  <c:v>24.813199999999998</c:v>
                </c:pt>
                <c:pt idx="739">
                  <c:v>25.66</c:v>
                </c:pt>
                <c:pt idx="740">
                  <c:v>25.8598</c:v>
                </c:pt>
                <c:pt idx="741">
                  <c:v>26.078600000000002</c:v>
                </c:pt>
                <c:pt idx="742">
                  <c:v>25.888300000000001</c:v>
                </c:pt>
                <c:pt idx="743">
                  <c:v>24.994</c:v>
                </c:pt>
                <c:pt idx="744">
                  <c:v>27.658000000000001</c:v>
                </c:pt>
                <c:pt idx="745">
                  <c:v>27.049099999999999</c:v>
                </c:pt>
                <c:pt idx="746">
                  <c:v>26.9254</c:v>
                </c:pt>
                <c:pt idx="747">
                  <c:v>26.088200000000001</c:v>
                </c:pt>
                <c:pt idx="748">
                  <c:v>26.0596</c:v>
                </c:pt>
                <c:pt idx="749">
                  <c:v>27.192599999999999</c:v>
                </c:pt>
                <c:pt idx="750">
                  <c:v>27.395099999999999</c:v>
                </c:pt>
                <c:pt idx="751">
                  <c:v>27.462599999999998</c:v>
                </c:pt>
                <c:pt idx="752">
                  <c:v>26.536899999999999</c:v>
                </c:pt>
                <c:pt idx="753">
                  <c:v>28.696899999999999</c:v>
                </c:pt>
                <c:pt idx="754">
                  <c:v>29.343</c:v>
                </c:pt>
                <c:pt idx="755">
                  <c:v>29.265799999999999</c:v>
                </c:pt>
                <c:pt idx="756">
                  <c:v>29.613</c:v>
                </c:pt>
                <c:pt idx="757">
                  <c:v>28.475100000000001</c:v>
                </c:pt>
                <c:pt idx="758">
                  <c:v>28.822299999999998</c:v>
                </c:pt>
                <c:pt idx="759">
                  <c:v>28.803000000000001</c:v>
                </c:pt>
                <c:pt idx="760">
                  <c:v>27.906199999999998</c:v>
                </c:pt>
                <c:pt idx="761">
                  <c:v>28.754799999999999</c:v>
                </c:pt>
                <c:pt idx="762">
                  <c:v>28.610099999999999</c:v>
                </c:pt>
                <c:pt idx="763">
                  <c:v>28.291899999999998</c:v>
                </c:pt>
                <c:pt idx="764">
                  <c:v>27.703700000000001</c:v>
                </c:pt>
                <c:pt idx="765">
                  <c:v>27.867599999999999</c:v>
                </c:pt>
                <c:pt idx="766">
                  <c:v>28.995799999999999</c:v>
                </c:pt>
                <c:pt idx="767">
                  <c:v>28.764399999999998</c:v>
                </c:pt>
                <c:pt idx="768">
                  <c:v>28.359400000000001</c:v>
                </c:pt>
                <c:pt idx="769">
                  <c:v>28.128</c:v>
                </c:pt>
                <c:pt idx="770">
                  <c:v>27.578299999999999</c:v>
                </c:pt>
                <c:pt idx="771">
                  <c:v>27.318000000000001</c:v>
                </c:pt>
                <c:pt idx="772">
                  <c:v>27.424099999999999</c:v>
                </c:pt>
                <c:pt idx="773">
                  <c:v>27.231200000000001</c:v>
                </c:pt>
                <c:pt idx="774">
                  <c:v>27.665099999999999</c:v>
                </c:pt>
                <c:pt idx="775">
                  <c:v>27.703700000000001</c:v>
                </c:pt>
                <c:pt idx="776">
                  <c:v>27.250499999999999</c:v>
                </c:pt>
                <c:pt idx="777">
                  <c:v>26.180099999999999</c:v>
                </c:pt>
                <c:pt idx="778">
                  <c:v>25.958400000000001</c:v>
                </c:pt>
                <c:pt idx="779">
                  <c:v>25.832999999999998</c:v>
                </c:pt>
                <c:pt idx="780">
                  <c:v>25.4955</c:v>
                </c:pt>
                <c:pt idx="781">
                  <c:v>25.871600000000001</c:v>
                </c:pt>
                <c:pt idx="782">
                  <c:v>25.042300000000001</c:v>
                </c:pt>
                <c:pt idx="783">
                  <c:v>25.158000000000001</c:v>
                </c:pt>
                <c:pt idx="784">
                  <c:v>25.013400000000001</c:v>
                </c:pt>
                <c:pt idx="785">
                  <c:v>24.627700000000001</c:v>
                </c:pt>
                <c:pt idx="786">
                  <c:v>25.273700000000002</c:v>
                </c:pt>
                <c:pt idx="787">
                  <c:v>25.485900000000001</c:v>
                </c:pt>
                <c:pt idx="788">
                  <c:v>25.775099999999998</c:v>
                </c:pt>
                <c:pt idx="789">
                  <c:v>26.691199999999998</c:v>
                </c:pt>
                <c:pt idx="790">
                  <c:v>26.575500000000002</c:v>
                </c:pt>
                <c:pt idx="791">
                  <c:v>27.703700000000001</c:v>
                </c:pt>
                <c:pt idx="792">
                  <c:v>28.263000000000002</c:v>
                </c:pt>
                <c:pt idx="793">
                  <c:v>28.388300000000001</c:v>
                </c:pt>
                <c:pt idx="794">
                  <c:v>28.7837</c:v>
                </c:pt>
                <c:pt idx="795">
                  <c:v>29.207999999999998</c:v>
                </c:pt>
                <c:pt idx="796">
                  <c:v>29.034400000000002</c:v>
                </c:pt>
                <c:pt idx="797">
                  <c:v>28.5426</c:v>
                </c:pt>
                <c:pt idx="798">
                  <c:v>27.780799999999999</c:v>
                </c:pt>
                <c:pt idx="799">
                  <c:v>27.404800000000002</c:v>
                </c:pt>
                <c:pt idx="800">
                  <c:v>28.176200000000001</c:v>
                </c:pt>
                <c:pt idx="801">
                  <c:v>29.188700000000001</c:v>
                </c:pt>
                <c:pt idx="802">
                  <c:v>28.851199999999999</c:v>
                </c:pt>
                <c:pt idx="803">
                  <c:v>28.638999999999999</c:v>
                </c:pt>
                <c:pt idx="804">
                  <c:v>29.0151</c:v>
                </c:pt>
                <c:pt idx="805">
                  <c:v>27.1541</c:v>
                </c:pt>
                <c:pt idx="806">
                  <c:v>26.951599999999999</c:v>
                </c:pt>
                <c:pt idx="807">
                  <c:v>27.250499999999999</c:v>
                </c:pt>
                <c:pt idx="808">
                  <c:v>28.031600000000001</c:v>
                </c:pt>
                <c:pt idx="809">
                  <c:v>29.111499999999999</c:v>
                </c:pt>
                <c:pt idx="810">
                  <c:v>29.236899999999999</c:v>
                </c:pt>
                <c:pt idx="811">
                  <c:v>28.002199999999998</c:v>
                </c:pt>
                <c:pt idx="812">
                  <c:v>28.3536</c:v>
                </c:pt>
                <c:pt idx="813">
                  <c:v>27.562999999999999</c:v>
                </c:pt>
                <c:pt idx="814">
                  <c:v>27.065200000000001</c:v>
                </c:pt>
                <c:pt idx="815">
                  <c:v>27.133600000000001</c:v>
                </c:pt>
                <c:pt idx="816">
                  <c:v>27.865600000000001</c:v>
                </c:pt>
                <c:pt idx="817">
                  <c:v>27.953399999999998</c:v>
                </c:pt>
                <c:pt idx="818">
                  <c:v>28.1584</c:v>
                </c:pt>
                <c:pt idx="819">
                  <c:v>27.524000000000001</c:v>
                </c:pt>
                <c:pt idx="820">
                  <c:v>26.9481</c:v>
                </c:pt>
                <c:pt idx="821">
                  <c:v>25.435300000000002</c:v>
                </c:pt>
                <c:pt idx="822">
                  <c:v>24.859400000000001</c:v>
                </c:pt>
                <c:pt idx="823">
                  <c:v>24.996099999999998</c:v>
                </c:pt>
                <c:pt idx="824">
                  <c:v>24.537299999999998</c:v>
                </c:pt>
                <c:pt idx="825">
                  <c:v>24.303100000000001</c:v>
                </c:pt>
                <c:pt idx="826">
                  <c:v>24.3324</c:v>
                </c:pt>
                <c:pt idx="827">
                  <c:v>24.722799999999999</c:v>
                </c:pt>
                <c:pt idx="828">
                  <c:v>25.571899999999999</c:v>
                </c:pt>
                <c:pt idx="829">
                  <c:v>25.767099999999999</c:v>
                </c:pt>
                <c:pt idx="830">
                  <c:v>25.367000000000001</c:v>
                </c:pt>
                <c:pt idx="831">
                  <c:v>24.917999999999999</c:v>
                </c:pt>
                <c:pt idx="832">
                  <c:v>25.357199999999999</c:v>
                </c:pt>
                <c:pt idx="833">
                  <c:v>25.8062</c:v>
                </c:pt>
                <c:pt idx="834">
                  <c:v>26.567499999999999</c:v>
                </c:pt>
                <c:pt idx="835">
                  <c:v>26.303899999999999</c:v>
                </c:pt>
                <c:pt idx="836">
                  <c:v>27.3385</c:v>
                </c:pt>
                <c:pt idx="837">
                  <c:v>27.728899999999999</c:v>
                </c:pt>
                <c:pt idx="838">
                  <c:v>29.456499999999998</c:v>
                </c:pt>
                <c:pt idx="839">
                  <c:v>29.095400000000001</c:v>
                </c:pt>
                <c:pt idx="840">
                  <c:v>28.460999999999999</c:v>
                </c:pt>
                <c:pt idx="841">
                  <c:v>27.777699999999999</c:v>
                </c:pt>
                <c:pt idx="842">
                  <c:v>27.4557</c:v>
                </c:pt>
                <c:pt idx="843">
                  <c:v>28.334099999999999</c:v>
                </c:pt>
                <c:pt idx="844">
                  <c:v>28.656199999999998</c:v>
                </c:pt>
                <c:pt idx="845">
                  <c:v>28.480499999999999</c:v>
                </c:pt>
                <c:pt idx="846">
                  <c:v>28.587800000000001</c:v>
                </c:pt>
                <c:pt idx="847">
                  <c:v>30.764399999999998</c:v>
                </c:pt>
                <c:pt idx="848">
                  <c:v>31.320699999999999</c:v>
                </c:pt>
                <c:pt idx="849">
                  <c:v>31.886800000000001</c:v>
                </c:pt>
                <c:pt idx="850">
                  <c:v>32.101500000000001</c:v>
                </c:pt>
                <c:pt idx="851">
                  <c:v>32.3065</c:v>
                </c:pt>
                <c:pt idx="852">
                  <c:v>32.042999999999999</c:v>
                </c:pt>
                <c:pt idx="853">
                  <c:v>32.023499999999999</c:v>
                </c:pt>
                <c:pt idx="854">
                  <c:v>31.740400000000001</c:v>
                </c:pt>
                <c:pt idx="855">
                  <c:v>31.5745</c:v>
                </c:pt>
                <c:pt idx="856">
                  <c:v>31.252400000000002</c:v>
                </c:pt>
                <c:pt idx="857">
                  <c:v>31.3598</c:v>
                </c:pt>
                <c:pt idx="858">
                  <c:v>31.125499999999999</c:v>
                </c:pt>
                <c:pt idx="859">
                  <c:v>31.369499999999999</c:v>
                </c:pt>
                <c:pt idx="860">
                  <c:v>31.067</c:v>
                </c:pt>
                <c:pt idx="861">
                  <c:v>30.403300000000002</c:v>
                </c:pt>
                <c:pt idx="862">
                  <c:v>30.120200000000001</c:v>
                </c:pt>
                <c:pt idx="863">
                  <c:v>29.573599999999999</c:v>
                </c:pt>
                <c:pt idx="864">
                  <c:v>28.949000000000002</c:v>
                </c:pt>
                <c:pt idx="865">
                  <c:v>28.1877</c:v>
                </c:pt>
                <c:pt idx="866">
                  <c:v>28.3536</c:v>
                </c:pt>
                <c:pt idx="867">
                  <c:v>29.144200000000001</c:v>
                </c:pt>
                <c:pt idx="868">
                  <c:v>30.3154</c:v>
                </c:pt>
                <c:pt idx="869">
                  <c:v>29.573599999999999</c:v>
                </c:pt>
                <c:pt idx="870">
                  <c:v>29.0563</c:v>
                </c:pt>
                <c:pt idx="871">
                  <c:v>29.915199999999999</c:v>
                </c:pt>
                <c:pt idx="872">
                  <c:v>30.616</c:v>
                </c:pt>
                <c:pt idx="873">
                  <c:v>30.370999999999999</c:v>
                </c:pt>
                <c:pt idx="874">
                  <c:v>30.1553</c:v>
                </c:pt>
                <c:pt idx="875">
                  <c:v>29.498699999999999</c:v>
                </c:pt>
                <c:pt idx="876">
                  <c:v>29.371300000000002</c:v>
                </c:pt>
                <c:pt idx="877">
                  <c:v>28.2835</c:v>
                </c:pt>
                <c:pt idx="878">
                  <c:v>28.371700000000001</c:v>
                </c:pt>
                <c:pt idx="879">
                  <c:v>29.204699999999999</c:v>
                </c:pt>
                <c:pt idx="880">
                  <c:v>28.636299999999999</c:v>
                </c:pt>
                <c:pt idx="881">
                  <c:v>28.293299999999999</c:v>
                </c:pt>
                <c:pt idx="882">
                  <c:v>29.0871</c:v>
                </c:pt>
                <c:pt idx="883">
                  <c:v>29.332100000000001</c:v>
                </c:pt>
                <c:pt idx="884">
                  <c:v>29.6751</c:v>
                </c:pt>
                <c:pt idx="885">
                  <c:v>28.920500000000001</c:v>
                </c:pt>
                <c:pt idx="886">
                  <c:v>28.4207</c:v>
                </c:pt>
                <c:pt idx="887">
                  <c:v>26.852699999999999</c:v>
                </c:pt>
                <c:pt idx="888">
                  <c:v>28.4207</c:v>
                </c:pt>
                <c:pt idx="889">
                  <c:v>29.390899999999998</c:v>
                </c:pt>
                <c:pt idx="890">
                  <c:v>30.812000000000001</c:v>
                </c:pt>
                <c:pt idx="891">
                  <c:v>30.508199999999999</c:v>
                </c:pt>
                <c:pt idx="892">
                  <c:v>30.6846</c:v>
                </c:pt>
                <c:pt idx="893">
                  <c:v>29.263500000000001</c:v>
                </c:pt>
                <c:pt idx="894">
                  <c:v>30.3416</c:v>
                </c:pt>
                <c:pt idx="895">
                  <c:v>30.655200000000001</c:v>
                </c:pt>
                <c:pt idx="896">
                  <c:v>31.1844</c:v>
                </c:pt>
                <c:pt idx="897">
                  <c:v>30.713999999999999</c:v>
                </c:pt>
                <c:pt idx="898">
                  <c:v>32.409399999999998</c:v>
                </c:pt>
                <c:pt idx="899">
                  <c:v>33.232599999999998</c:v>
                </c:pt>
                <c:pt idx="900">
                  <c:v>34.869300000000003</c:v>
                </c:pt>
                <c:pt idx="901">
                  <c:v>35.104500000000002</c:v>
                </c:pt>
                <c:pt idx="902">
                  <c:v>35.643500000000003</c:v>
                </c:pt>
                <c:pt idx="903">
                  <c:v>34.300800000000002</c:v>
                </c:pt>
                <c:pt idx="904">
                  <c:v>32.242800000000003</c:v>
                </c:pt>
                <c:pt idx="905">
                  <c:v>32.056600000000003</c:v>
                </c:pt>
                <c:pt idx="906">
                  <c:v>32.340800000000002</c:v>
                </c:pt>
                <c:pt idx="907">
                  <c:v>32.673999999999999</c:v>
                </c:pt>
                <c:pt idx="908">
                  <c:v>33.418799999999997</c:v>
                </c:pt>
                <c:pt idx="909">
                  <c:v>32.8994</c:v>
                </c:pt>
                <c:pt idx="910">
                  <c:v>32.252600000000001</c:v>
                </c:pt>
                <c:pt idx="911">
                  <c:v>32.771999999999998</c:v>
                </c:pt>
                <c:pt idx="912">
                  <c:v>32.948399999999999</c:v>
                </c:pt>
                <c:pt idx="913">
                  <c:v>31.860600000000002</c:v>
                </c:pt>
                <c:pt idx="914">
                  <c:v>31.331399999999999</c:v>
                </c:pt>
                <c:pt idx="915">
                  <c:v>31.213799999999999</c:v>
                </c:pt>
                <c:pt idx="916">
                  <c:v>32.085999999999999</c:v>
                </c:pt>
                <c:pt idx="917">
                  <c:v>32.634799999999998</c:v>
                </c:pt>
                <c:pt idx="918">
                  <c:v>33.301200000000001</c:v>
                </c:pt>
                <c:pt idx="919">
                  <c:v>33.193399999999997</c:v>
                </c:pt>
                <c:pt idx="920">
                  <c:v>32.4878</c:v>
                </c:pt>
                <c:pt idx="921">
                  <c:v>33.683399999999999</c:v>
                </c:pt>
                <c:pt idx="922">
                  <c:v>33.8108</c:v>
                </c:pt>
                <c:pt idx="923">
                  <c:v>33.771599999999999</c:v>
                </c:pt>
                <c:pt idx="924">
                  <c:v>32.703400000000002</c:v>
                </c:pt>
                <c:pt idx="925">
                  <c:v>33.340400000000002</c:v>
                </c:pt>
                <c:pt idx="926">
                  <c:v>32.958199999999998</c:v>
                </c:pt>
                <c:pt idx="927">
                  <c:v>33.418799999999997</c:v>
                </c:pt>
                <c:pt idx="928">
                  <c:v>33.6736</c:v>
                </c:pt>
                <c:pt idx="929">
                  <c:v>33.8598</c:v>
                </c:pt>
                <c:pt idx="930">
                  <c:v>36.094299999999997</c:v>
                </c:pt>
                <c:pt idx="931">
                  <c:v>35.055500000000002</c:v>
                </c:pt>
                <c:pt idx="932">
                  <c:v>35.084899999999998</c:v>
                </c:pt>
                <c:pt idx="933">
                  <c:v>33.703000000000003</c:v>
                </c:pt>
                <c:pt idx="934">
                  <c:v>34.173400000000001</c:v>
                </c:pt>
                <c:pt idx="935">
                  <c:v>34.561900000000001</c:v>
                </c:pt>
                <c:pt idx="936">
                  <c:v>34.650500000000001</c:v>
                </c:pt>
                <c:pt idx="937">
                  <c:v>34.443899999999999</c:v>
                </c:pt>
                <c:pt idx="938">
                  <c:v>33.716099999999997</c:v>
                </c:pt>
                <c:pt idx="939">
                  <c:v>34.109499999999997</c:v>
                </c:pt>
                <c:pt idx="940">
                  <c:v>34.316099999999999</c:v>
                </c:pt>
                <c:pt idx="941">
                  <c:v>35.0931</c:v>
                </c:pt>
                <c:pt idx="942">
                  <c:v>34.198</c:v>
                </c:pt>
                <c:pt idx="943">
                  <c:v>32.978400000000001</c:v>
                </c:pt>
                <c:pt idx="944">
                  <c:v>32.0441</c:v>
                </c:pt>
                <c:pt idx="945">
                  <c:v>32.211300000000001</c:v>
                </c:pt>
                <c:pt idx="946">
                  <c:v>32.594900000000003</c:v>
                </c:pt>
                <c:pt idx="947">
                  <c:v>32.348999999999997</c:v>
                </c:pt>
                <c:pt idx="948">
                  <c:v>33.420999999999999</c:v>
                </c:pt>
                <c:pt idx="949">
                  <c:v>32.053899999999999</c:v>
                </c:pt>
                <c:pt idx="950">
                  <c:v>32.703000000000003</c:v>
                </c:pt>
                <c:pt idx="951">
                  <c:v>33.067</c:v>
                </c:pt>
                <c:pt idx="952">
                  <c:v>33.745600000000003</c:v>
                </c:pt>
                <c:pt idx="953">
                  <c:v>33.962000000000003</c:v>
                </c:pt>
                <c:pt idx="954">
                  <c:v>34.561900000000001</c:v>
                </c:pt>
                <c:pt idx="955">
                  <c:v>36.007800000000003</c:v>
                </c:pt>
                <c:pt idx="956">
                  <c:v>36.106099999999998</c:v>
                </c:pt>
                <c:pt idx="957">
                  <c:v>36.371699999999997</c:v>
                </c:pt>
                <c:pt idx="958">
                  <c:v>37.551900000000003</c:v>
                </c:pt>
                <c:pt idx="959">
                  <c:v>37.384700000000002</c:v>
                </c:pt>
                <c:pt idx="960">
                  <c:v>37.955199999999998</c:v>
                </c:pt>
                <c:pt idx="961">
                  <c:v>38.220799999999997</c:v>
                </c:pt>
                <c:pt idx="962">
                  <c:v>38.0732</c:v>
                </c:pt>
                <c:pt idx="963">
                  <c:v>38.033900000000003</c:v>
                </c:pt>
                <c:pt idx="964">
                  <c:v>37.256900000000002</c:v>
                </c:pt>
                <c:pt idx="965">
                  <c:v>37.365099999999998</c:v>
                </c:pt>
                <c:pt idx="966">
                  <c:v>35.742199999999997</c:v>
                </c:pt>
                <c:pt idx="967">
                  <c:v>34.119300000000003</c:v>
                </c:pt>
                <c:pt idx="968">
                  <c:v>34.08</c:v>
                </c:pt>
                <c:pt idx="969">
                  <c:v>33.617699999999999</c:v>
                </c:pt>
                <c:pt idx="970">
                  <c:v>33.725900000000003</c:v>
                </c:pt>
                <c:pt idx="971">
                  <c:v>33.273499999999999</c:v>
                </c:pt>
                <c:pt idx="972">
                  <c:v>34.040700000000001</c:v>
                </c:pt>
                <c:pt idx="973">
                  <c:v>34.601300000000002</c:v>
                </c:pt>
                <c:pt idx="974">
                  <c:v>34.965200000000003</c:v>
                </c:pt>
                <c:pt idx="975">
                  <c:v>34.8767</c:v>
                </c:pt>
                <c:pt idx="976">
                  <c:v>35.102899999999998</c:v>
                </c:pt>
                <c:pt idx="977">
                  <c:v>35.338999999999999</c:v>
                </c:pt>
                <c:pt idx="978">
                  <c:v>35.299599999999998</c:v>
                </c:pt>
                <c:pt idx="979">
                  <c:v>35.594700000000003</c:v>
                </c:pt>
                <c:pt idx="980">
                  <c:v>35.466799999999999</c:v>
                </c:pt>
                <c:pt idx="981">
                  <c:v>35.8307</c:v>
                </c:pt>
                <c:pt idx="982">
                  <c:v>36.273299999999999</c:v>
                </c:pt>
                <c:pt idx="983">
                  <c:v>36.234000000000002</c:v>
                </c:pt>
                <c:pt idx="984">
                  <c:v>35.378300000000003</c:v>
                </c:pt>
                <c:pt idx="985">
                  <c:v>35.958599999999997</c:v>
                </c:pt>
                <c:pt idx="986">
                  <c:v>35.466799999999999</c:v>
                </c:pt>
                <c:pt idx="987">
                  <c:v>35.053699999999999</c:v>
                </c:pt>
                <c:pt idx="988">
                  <c:v>35.083199999999998</c:v>
                </c:pt>
                <c:pt idx="989">
                  <c:v>34.345599999999997</c:v>
                </c:pt>
                <c:pt idx="990">
                  <c:v>33.293199999999999</c:v>
                </c:pt>
                <c:pt idx="991">
                  <c:v>34.021000000000001</c:v>
                </c:pt>
                <c:pt idx="992">
                  <c:v>32.29</c:v>
                </c:pt>
                <c:pt idx="993">
                  <c:v>31.984999999999999</c:v>
                </c:pt>
                <c:pt idx="994">
                  <c:v>34.955399999999997</c:v>
                </c:pt>
                <c:pt idx="995">
                  <c:v>35.102899999999998</c:v>
                </c:pt>
                <c:pt idx="996">
                  <c:v>35.8996</c:v>
                </c:pt>
                <c:pt idx="997">
                  <c:v>36.676600000000001</c:v>
                </c:pt>
                <c:pt idx="998">
                  <c:v>37.079799999999999</c:v>
                </c:pt>
                <c:pt idx="999">
                  <c:v>37.512599999999999</c:v>
                </c:pt>
                <c:pt idx="1000">
                  <c:v>37.448500000000003</c:v>
                </c:pt>
                <c:pt idx="1001">
                  <c:v>38.257599999999996</c:v>
                </c:pt>
                <c:pt idx="1002">
                  <c:v>37.418900000000001</c:v>
                </c:pt>
                <c:pt idx="1003">
                  <c:v>37.300400000000003</c:v>
                </c:pt>
                <c:pt idx="1004">
                  <c:v>38.346400000000003</c:v>
                </c:pt>
                <c:pt idx="1005">
                  <c:v>37.724800000000002</c:v>
                </c:pt>
                <c:pt idx="1006">
                  <c:v>38.889200000000002</c:v>
                </c:pt>
                <c:pt idx="1007">
                  <c:v>40.073300000000003</c:v>
                </c:pt>
                <c:pt idx="1008">
                  <c:v>42.777099999999997</c:v>
                </c:pt>
                <c:pt idx="1009">
                  <c:v>43.231000000000002</c:v>
                </c:pt>
                <c:pt idx="1010">
                  <c:v>44.148699999999998</c:v>
                </c:pt>
                <c:pt idx="1011">
                  <c:v>43.063299999999998</c:v>
                </c:pt>
                <c:pt idx="1012">
                  <c:v>43.0929</c:v>
                </c:pt>
                <c:pt idx="1013">
                  <c:v>43.378999999999998</c:v>
                </c:pt>
                <c:pt idx="1014">
                  <c:v>43.497399999999999</c:v>
                </c:pt>
                <c:pt idx="1015">
                  <c:v>43.645499999999998</c:v>
                </c:pt>
                <c:pt idx="1016">
                  <c:v>44.3461</c:v>
                </c:pt>
                <c:pt idx="1017">
                  <c:v>44.109299999999998</c:v>
                </c:pt>
                <c:pt idx="1018">
                  <c:v>43.161900000000003</c:v>
                </c:pt>
                <c:pt idx="1019">
                  <c:v>41.790300000000002</c:v>
                </c:pt>
                <c:pt idx="1020">
                  <c:v>41.366</c:v>
                </c:pt>
                <c:pt idx="1021">
                  <c:v>40.724600000000002</c:v>
                </c:pt>
                <c:pt idx="1022">
                  <c:v>41.593000000000004</c:v>
                </c:pt>
                <c:pt idx="1023">
                  <c:v>42.1357</c:v>
                </c:pt>
                <c:pt idx="1024">
                  <c:v>43.9514</c:v>
                </c:pt>
                <c:pt idx="1025">
                  <c:v>43.457999999999998</c:v>
                </c:pt>
                <c:pt idx="1026">
                  <c:v>43.981000000000002</c:v>
                </c:pt>
                <c:pt idx="1027">
                  <c:v>44.582900000000002</c:v>
                </c:pt>
                <c:pt idx="1028">
                  <c:v>45.55</c:v>
                </c:pt>
                <c:pt idx="1029">
                  <c:v>45.086199999999998</c:v>
                </c:pt>
                <c:pt idx="1030">
                  <c:v>46.043300000000002</c:v>
                </c:pt>
                <c:pt idx="1031">
                  <c:v>45.155200000000001</c:v>
                </c:pt>
                <c:pt idx="1032">
                  <c:v>46.457799999999999</c:v>
                </c:pt>
                <c:pt idx="1033">
                  <c:v>47.365600000000001</c:v>
                </c:pt>
                <c:pt idx="1034">
                  <c:v>49.832599999999999</c:v>
                </c:pt>
                <c:pt idx="1035">
                  <c:v>50.089199999999998</c:v>
                </c:pt>
                <c:pt idx="1036">
                  <c:v>49.7241</c:v>
                </c:pt>
                <c:pt idx="1037">
                  <c:v>49.585900000000002</c:v>
                </c:pt>
                <c:pt idx="1038">
                  <c:v>47.168300000000002</c:v>
                </c:pt>
                <c:pt idx="1039">
                  <c:v>46.428199999999997</c:v>
                </c:pt>
                <c:pt idx="1040">
                  <c:v>46.250599999999999</c:v>
                </c:pt>
                <c:pt idx="1041">
                  <c:v>46.270299999999999</c:v>
                </c:pt>
                <c:pt idx="1042">
                  <c:v>47.809699999999999</c:v>
                </c:pt>
                <c:pt idx="1043">
                  <c:v>47.414999999999999</c:v>
                </c:pt>
                <c:pt idx="1044">
                  <c:v>46.842599999999997</c:v>
                </c:pt>
                <c:pt idx="1045">
                  <c:v>47.010399999999997</c:v>
                </c:pt>
                <c:pt idx="1046">
                  <c:v>46.497300000000003</c:v>
                </c:pt>
                <c:pt idx="1047">
                  <c:v>46.438099999999999</c:v>
                </c:pt>
                <c:pt idx="1048">
                  <c:v>45.451300000000003</c:v>
                </c:pt>
                <c:pt idx="1049">
                  <c:v>46.122300000000003</c:v>
                </c:pt>
                <c:pt idx="1050">
                  <c:v>47.5137</c:v>
                </c:pt>
                <c:pt idx="1051">
                  <c:v>47.582700000000003</c:v>
                </c:pt>
                <c:pt idx="1052">
                  <c:v>48.243899999999996</c:v>
                </c:pt>
                <c:pt idx="1053">
                  <c:v>48.441200000000002</c:v>
                </c:pt>
                <c:pt idx="1054">
                  <c:v>48.895200000000003</c:v>
                </c:pt>
                <c:pt idx="1055">
                  <c:v>43.073099999999997</c:v>
                </c:pt>
                <c:pt idx="1056">
                  <c:v>43.260599999999997</c:v>
                </c:pt>
                <c:pt idx="1057">
                  <c:v>42.352800000000002</c:v>
                </c:pt>
                <c:pt idx="1058">
                  <c:v>42.5107</c:v>
                </c:pt>
                <c:pt idx="1059">
                  <c:v>42.786999999999999</c:v>
                </c:pt>
                <c:pt idx="1060">
                  <c:v>42.036999999999999</c:v>
                </c:pt>
                <c:pt idx="1061">
                  <c:v>42.204799999999999</c:v>
                </c:pt>
                <c:pt idx="1062">
                  <c:v>42.2988</c:v>
                </c:pt>
                <c:pt idx="1063">
                  <c:v>42.3384</c:v>
                </c:pt>
                <c:pt idx="1064">
                  <c:v>42.061300000000003</c:v>
                </c:pt>
                <c:pt idx="1065">
                  <c:v>42.862900000000003</c:v>
                </c:pt>
                <c:pt idx="1066">
                  <c:v>43.575499999999998</c:v>
                </c:pt>
                <c:pt idx="1067">
                  <c:v>42.714399999999998</c:v>
                </c:pt>
                <c:pt idx="1068">
                  <c:v>43.733800000000002</c:v>
                </c:pt>
                <c:pt idx="1069">
                  <c:v>43.595300000000002</c:v>
                </c:pt>
                <c:pt idx="1070">
                  <c:v>43.0608</c:v>
                </c:pt>
                <c:pt idx="1071">
                  <c:v>44.060400000000001</c:v>
                </c:pt>
                <c:pt idx="1072">
                  <c:v>43.0212</c:v>
                </c:pt>
                <c:pt idx="1073">
                  <c:v>42.536299999999997</c:v>
                </c:pt>
                <c:pt idx="1074">
                  <c:v>42.546199999999999</c:v>
                </c:pt>
                <c:pt idx="1075">
                  <c:v>42.546199999999999</c:v>
                </c:pt>
                <c:pt idx="1076">
                  <c:v>42.288899999999998</c:v>
                </c:pt>
                <c:pt idx="1077">
                  <c:v>41.5565</c:v>
                </c:pt>
                <c:pt idx="1078">
                  <c:v>42.605600000000003</c:v>
                </c:pt>
                <c:pt idx="1079">
                  <c:v>43.367600000000003</c:v>
                </c:pt>
                <c:pt idx="1080">
                  <c:v>45.139099999999999</c:v>
                </c:pt>
                <c:pt idx="1081">
                  <c:v>42.714399999999998</c:v>
                </c:pt>
                <c:pt idx="1082">
                  <c:v>44.0505</c:v>
                </c:pt>
                <c:pt idx="1083">
                  <c:v>45.6736</c:v>
                </c:pt>
                <c:pt idx="1084">
                  <c:v>43.5458</c:v>
                </c:pt>
                <c:pt idx="1085">
                  <c:v>44.396900000000002</c:v>
                </c:pt>
                <c:pt idx="1086">
                  <c:v>44.773000000000003</c:v>
                </c:pt>
                <c:pt idx="1087">
                  <c:v>42.783700000000003</c:v>
                </c:pt>
                <c:pt idx="1088">
                  <c:v>42.308700000000002</c:v>
                </c:pt>
                <c:pt idx="1089">
                  <c:v>42.199800000000003</c:v>
                </c:pt>
                <c:pt idx="1090">
                  <c:v>42.269100000000002</c:v>
                </c:pt>
                <c:pt idx="1091">
                  <c:v>41.615900000000003</c:v>
                </c:pt>
                <c:pt idx="1092">
                  <c:v>41.764400000000002</c:v>
                </c:pt>
                <c:pt idx="1093">
                  <c:v>41.982100000000003</c:v>
                </c:pt>
                <c:pt idx="1094">
                  <c:v>42.130499999999998</c:v>
                </c:pt>
                <c:pt idx="1095">
                  <c:v>41.398200000000003</c:v>
                </c:pt>
                <c:pt idx="1096">
                  <c:v>41.5565</c:v>
                </c:pt>
                <c:pt idx="1097">
                  <c:v>43.318100000000001</c:v>
                </c:pt>
                <c:pt idx="1098">
                  <c:v>43.713999999999999</c:v>
                </c:pt>
                <c:pt idx="1099">
                  <c:v>44.060400000000001</c:v>
                </c:pt>
                <c:pt idx="1100">
                  <c:v>43.486400000000003</c:v>
                </c:pt>
                <c:pt idx="1101">
                  <c:v>39.913699999999999</c:v>
                </c:pt>
                <c:pt idx="1102">
                  <c:v>39.319899999999997</c:v>
                </c:pt>
                <c:pt idx="1103">
                  <c:v>38.310400000000001</c:v>
                </c:pt>
                <c:pt idx="1104">
                  <c:v>37.587899999999998</c:v>
                </c:pt>
                <c:pt idx="1105">
                  <c:v>37.9343</c:v>
                </c:pt>
                <c:pt idx="1106">
                  <c:v>36.816000000000003</c:v>
                </c:pt>
                <c:pt idx="1107">
                  <c:v>37.241500000000002</c:v>
                </c:pt>
                <c:pt idx="1108">
                  <c:v>35.321599999999997</c:v>
                </c:pt>
                <c:pt idx="1109">
                  <c:v>35.935200000000002</c:v>
                </c:pt>
                <c:pt idx="1110">
                  <c:v>35.8857</c:v>
                </c:pt>
                <c:pt idx="1111">
                  <c:v>35.311700000000002</c:v>
                </c:pt>
                <c:pt idx="1112">
                  <c:v>34.6783</c:v>
                </c:pt>
                <c:pt idx="1113">
                  <c:v>33.846899999999998</c:v>
                </c:pt>
                <c:pt idx="1114">
                  <c:v>34.0548</c:v>
                </c:pt>
                <c:pt idx="1115">
                  <c:v>33.926099999999998</c:v>
                </c:pt>
                <c:pt idx="1116">
                  <c:v>34.143799999999999</c:v>
                </c:pt>
                <c:pt idx="1117">
                  <c:v>34.747500000000002</c:v>
                </c:pt>
                <c:pt idx="1118">
                  <c:v>31.550899999999999</c:v>
                </c:pt>
                <c:pt idx="1119">
                  <c:v>31.036300000000001</c:v>
                </c:pt>
                <c:pt idx="1120">
                  <c:v>30.1554</c:v>
                </c:pt>
                <c:pt idx="1121">
                  <c:v>30.0565</c:v>
                </c:pt>
                <c:pt idx="1122">
                  <c:v>30.195</c:v>
                </c:pt>
                <c:pt idx="1123">
                  <c:v>30.581</c:v>
                </c:pt>
                <c:pt idx="1124">
                  <c:v>30.774799999999999</c:v>
                </c:pt>
                <c:pt idx="1125">
                  <c:v>30.486599999999999</c:v>
                </c:pt>
                <c:pt idx="1126">
                  <c:v>29.8109</c:v>
                </c:pt>
                <c:pt idx="1127">
                  <c:v>29.900300000000001</c:v>
                </c:pt>
                <c:pt idx="1128">
                  <c:v>29.661799999999999</c:v>
                </c:pt>
                <c:pt idx="1129">
                  <c:v>30.317699999999999</c:v>
                </c:pt>
                <c:pt idx="1130">
                  <c:v>30.854299999999999</c:v>
                </c:pt>
                <c:pt idx="1131">
                  <c:v>31.072900000000001</c:v>
                </c:pt>
                <c:pt idx="1132">
                  <c:v>31.828099999999999</c:v>
                </c:pt>
                <c:pt idx="1133">
                  <c:v>31.6294</c:v>
                </c:pt>
                <c:pt idx="1134">
                  <c:v>31.8977</c:v>
                </c:pt>
                <c:pt idx="1135">
                  <c:v>31.539899999999999</c:v>
                </c:pt>
                <c:pt idx="1136">
                  <c:v>31.221900000000002</c:v>
                </c:pt>
                <c:pt idx="1137">
                  <c:v>29.8904</c:v>
                </c:pt>
                <c:pt idx="1138">
                  <c:v>30.526399999999999</c:v>
                </c:pt>
                <c:pt idx="1139">
                  <c:v>30.8642</c:v>
                </c:pt>
                <c:pt idx="1140">
                  <c:v>29.940100000000001</c:v>
                </c:pt>
                <c:pt idx="1141">
                  <c:v>29.999700000000001</c:v>
                </c:pt>
                <c:pt idx="1142">
                  <c:v>30.6555</c:v>
                </c:pt>
                <c:pt idx="1143">
                  <c:v>30.0991</c:v>
                </c:pt>
                <c:pt idx="1144">
                  <c:v>29.840699999999998</c:v>
                </c:pt>
                <c:pt idx="1145">
                  <c:v>30.585999999999999</c:v>
                </c:pt>
                <c:pt idx="1146">
                  <c:v>30.228200000000001</c:v>
                </c:pt>
                <c:pt idx="1147">
                  <c:v>30.546199999999999</c:v>
                </c:pt>
                <c:pt idx="1148">
                  <c:v>30.715199999999999</c:v>
                </c:pt>
                <c:pt idx="1149">
                  <c:v>30.725100000000001</c:v>
                </c:pt>
                <c:pt idx="1150">
                  <c:v>30.566099999999999</c:v>
                </c:pt>
                <c:pt idx="1151">
                  <c:v>30.268000000000001</c:v>
                </c:pt>
                <c:pt idx="1152">
                  <c:v>30.258099999999999</c:v>
                </c:pt>
                <c:pt idx="1153">
                  <c:v>30.784700000000001</c:v>
                </c:pt>
                <c:pt idx="1154">
                  <c:v>30.436900000000001</c:v>
                </c:pt>
                <c:pt idx="1155">
                  <c:v>30.427</c:v>
                </c:pt>
                <c:pt idx="1156">
                  <c:v>30.893999999999998</c:v>
                </c:pt>
                <c:pt idx="1157">
                  <c:v>30.377300000000002</c:v>
                </c:pt>
                <c:pt idx="1158">
                  <c:v>30.546199999999999</c:v>
                </c:pt>
                <c:pt idx="1159">
                  <c:v>30.3475</c:v>
                </c:pt>
                <c:pt idx="1160">
                  <c:v>30.397200000000002</c:v>
                </c:pt>
                <c:pt idx="1161">
                  <c:v>30.774799999999999</c:v>
                </c:pt>
                <c:pt idx="1162">
                  <c:v>30.645600000000002</c:v>
                </c:pt>
                <c:pt idx="1163">
                  <c:v>30.874099999999999</c:v>
                </c:pt>
                <c:pt idx="1164">
                  <c:v>31.033100000000001</c:v>
                </c:pt>
                <c:pt idx="1165">
                  <c:v>31.818200000000001</c:v>
                </c:pt>
                <c:pt idx="1166">
                  <c:v>33.775700000000001</c:v>
                </c:pt>
                <c:pt idx="1167">
                  <c:v>34.372</c:v>
                </c:pt>
                <c:pt idx="1168">
                  <c:v>34.650199999999998</c:v>
                </c:pt>
                <c:pt idx="1169">
                  <c:v>33.288800000000002</c:v>
                </c:pt>
                <c:pt idx="1170">
                  <c:v>34.272599999999997</c:v>
                </c:pt>
                <c:pt idx="1171">
                  <c:v>34.242800000000003</c:v>
                </c:pt>
                <c:pt idx="1172">
                  <c:v>34.1235</c:v>
                </c:pt>
                <c:pt idx="1173">
                  <c:v>34.242800000000003</c:v>
                </c:pt>
                <c:pt idx="1174">
                  <c:v>34.650199999999998</c:v>
                </c:pt>
                <c:pt idx="1175">
                  <c:v>32.772100000000002</c:v>
                </c:pt>
                <c:pt idx="1176">
                  <c:v>33.159599999999998</c:v>
                </c:pt>
                <c:pt idx="1177">
                  <c:v>32.7423</c:v>
                </c:pt>
                <c:pt idx="1178">
                  <c:v>31.5002</c:v>
                </c:pt>
                <c:pt idx="1179">
                  <c:v>30.904</c:v>
                </c:pt>
                <c:pt idx="1180">
                  <c:v>31.1524</c:v>
                </c:pt>
                <c:pt idx="1181">
                  <c:v>30.6357</c:v>
                </c:pt>
                <c:pt idx="1182">
                  <c:v>29.940100000000001</c:v>
                </c:pt>
                <c:pt idx="1183">
                  <c:v>30.546199999999999</c:v>
                </c:pt>
                <c:pt idx="1184">
                  <c:v>28.866900000000001</c:v>
                </c:pt>
                <c:pt idx="1185">
                  <c:v>21.3446</c:v>
                </c:pt>
                <c:pt idx="1186">
                  <c:v>19.9832</c:v>
                </c:pt>
                <c:pt idx="1187">
                  <c:v>19.704999999999998</c:v>
                </c:pt>
                <c:pt idx="1188">
                  <c:v>18.989999999999998</c:v>
                </c:pt>
                <c:pt idx="1189">
                  <c:v>20.49</c:v>
                </c:pt>
                <c:pt idx="1190">
                  <c:v>19.71</c:v>
                </c:pt>
                <c:pt idx="1191">
                  <c:v>19.36</c:v>
                </c:pt>
                <c:pt idx="1192">
                  <c:v>20.47</c:v>
                </c:pt>
                <c:pt idx="1193">
                  <c:v>19.920000000000002</c:v>
                </c:pt>
                <c:pt idx="1194">
                  <c:v>20.69</c:v>
                </c:pt>
                <c:pt idx="1195">
                  <c:v>20.87</c:v>
                </c:pt>
                <c:pt idx="1196">
                  <c:v>21.52</c:v>
                </c:pt>
                <c:pt idx="1197">
                  <c:v>20.99</c:v>
                </c:pt>
                <c:pt idx="1198">
                  <c:v>21.41</c:v>
                </c:pt>
                <c:pt idx="1199">
                  <c:v>20.100000000000001</c:v>
                </c:pt>
                <c:pt idx="1200">
                  <c:v>20.54</c:v>
                </c:pt>
                <c:pt idx="1201">
                  <c:v>20.13</c:v>
                </c:pt>
                <c:pt idx="1202">
                  <c:v>20.07</c:v>
                </c:pt>
                <c:pt idx="1203">
                  <c:v>19.61</c:v>
                </c:pt>
                <c:pt idx="1204">
                  <c:v>20.13</c:v>
                </c:pt>
                <c:pt idx="1205">
                  <c:v>22.04</c:v>
                </c:pt>
                <c:pt idx="1206">
                  <c:v>20.100000000000001</c:v>
                </c:pt>
                <c:pt idx="1207">
                  <c:v>19.43</c:v>
                </c:pt>
                <c:pt idx="1208">
                  <c:v>19.399999999999999</c:v>
                </c:pt>
                <c:pt idx="1209">
                  <c:v>18.89</c:v>
                </c:pt>
                <c:pt idx="1210">
                  <c:v>19.07</c:v>
                </c:pt>
                <c:pt idx="1211">
                  <c:v>18.98</c:v>
                </c:pt>
                <c:pt idx="1212">
                  <c:v>19.64</c:v>
                </c:pt>
                <c:pt idx="1213">
                  <c:v>19.36</c:v>
                </c:pt>
                <c:pt idx="1214">
                  <c:v>19.66</c:v>
                </c:pt>
                <c:pt idx="1215">
                  <c:v>20.91</c:v>
                </c:pt>
                <c:pt idx="1216">
                  <c:v>21.47</c:v>
                </c:pt>
                <c:pt idx="1217">
                  <c:v>20.77</c:v>
                </c:pt>
                <c:pt idx="1218">
                  <c:v>21.14</c:v>
                </c:pt>
                <c:pt idx="1219">
                  <c:v>21.84</c:v>
                </c:pt>
                <c:pt idx="1220">
                  <c:v>22.56</c:v>
                </c:pt>
                <c:pt idx="1221">
                  <c:v>22.81</c:v>
                </c:pt>
                <c:pt idx="1222">
                  <c:v>23.54</c:v>
                </c:pt>
                <c:pt idx="1223">
                  <c:v>23.92</c:v>
                </c:pt>
                <c:pt idx="1224">
                  <c:v>23.91</c:v>
                </c:pt>
                <c:pt idx="1225">
                  <c:v>23.46</c:v>
                </c:pt>
                <c:pt idx="1226">
                  <c:v>22.69</c:v>
                </c:pt>
                <c:pt idx="1227">
                  <c:v>22.39</c:v>
                </c:pt>
                <c:pt idx="1228">
                  <c:v>22.26</c:v>
                </c:pt>
                <c:pt idx="1229">
                  <c:v>22.59</c:v>
                </c:pt>
                <c:pt idx="1230">
                  <c:v>22.38</c:v>
                </c:pt>
                <c:pt idx="1231">
                  <c:v>23.32</c:v>
                </c:pt>
                <c:pt idx="1232">
                  <c:v>23.46</c:v>
                </c:pt>
                <c:pt idx="1233">
                  <c:v>23.22</c:v>
                </c:pt>
                <c:pt idx="1234">
                  <c:v>23.56</c:v>
                </c:pt>
                <c:pt idx="1235">
                  <c:v>23.44</c:v>
                </c:pt>
                <c:pt idx="1236">
                  <c:v>22.66</c:v>
                </c:pt>
                <c:pt idx="1237">
                  <c:v>22.31</c:v>
                </c:pt>
                <c:pt idx="1238">
                  <c:v>22.44</c:v>
                </c:pt>
                <c:pt idx="1239">
                  <c:v>22.77</c:v>
                </c:pt>
                <c:pt idx="1240">
                  <c:v>22.84</c:v>
                </c:pt>
                <c:pt idx="1241">
                  <c:v>22.4</c:v>
                </c:pt>
                <c:pt idx="1242">
                  <c:v>21.98</c:v>
                </c:pt>
                <c:pt idx="1243">
                  <c:v>22.34</c:v>
                </c:pt>
                <c:pt idx="1244">
                  <c:v>22.68</c:v>
                </c:pt>
                <c:pt idx="1245">
                  <c:v>22.92</c:v>
                </c:pt>
                <c:pt idx="1246">
                  <c:v>22.9</c:v>
                </c:pt>
                <c:pt idx="1247">
                  <c:v>22.3</c:v>
                </c:pt>
                <c:pt idx="1248">
                  <c:v>21.52</c:v>
                </c:pt>
                <c:pt idx="1249">
                  <c:v>23.2</c:v>
                </c:pt>
                <c:pt idx="1250">
                  <c:v>22.52</c:v>
                </c:pt>
                <c:pt idx="1251">
                  <c:v>23.32</c:v>
                </c:pt>
                <c:pt idx="1252">
                  <c:v>25.05</c:v>
                </c:pt>
                <c:pt idx="1253">
                  <c:v>26.23</c:v>
                </c:pt>
                <c:pt idx="1254">
                  <c:v>26.2</c:v>
                </c:pt>
                <c:pt idx="1255">
                  <c:v>25.05</c:v>
                </c:pt>
                <c:pt idx="1256">
                  <c:v>24.16</c:v>
                </c:pt>
                <c:pt idx="1257">
                  <c:v>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4C99-9F00-700DA8E1FB12}"/>
            </c:ext>
          </c:extLst>
        </c:ser>
        <c:ser>
          <c:idx val="1"/>
          <c:order val="1"/>
          <c:tx>
            <c:strRef>
              <c:f>'3b. Exponential Smoothing'!$D$2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'3b.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'3b. Exponential Smoothing'!$D$3:$D$1260</c:f>
              <c:numCache>
                <c:formatCode>_(* #,##0.00_);_(* \(#,##0.00\);_(* "-"??_);_(@_)</c:formatCode>
                <c:ptCount val="1258"/>
                <c:pt idx="0">
                  <c:v>50.993699999999997</c:v>
                </c:pt>
                <c:pt idx="1">
                  <c:v>50.993699999999997</c:v>
                </c:pt>
                <c:pt idx="2">
                  <c:v>51.120708</c:v>
                </c:pt>
                <c:pt idx="3">
                  <c:v>51.371452320000003</c:v>
                </c:pt>
                <c:pt idx="4">
                  <c:v>51.466154092800004</c:v>
                </c:pt>
                <c:pt idx="5">
                  <c:v>51.088822163712003</c:v>
                </c:pt>
                <c:pt idx="6">
                  <c:v>51.344736886548482</c:v>
                </c:pt>
                <c:pt idx="7">
                  <c:v>50.838397475461939</c:v>
                </c:pt>
                <c:pt idx="8">
                  <c:v>51.834303899018479</c:v>
                </c:pt>
                <c:pt idx="9">
                  <c:v>51.950364155960735</c:v>
                </c:pt>
                <c:pt idx="10">
                  <c:v>51.624766566238428</c:v>
                </c:pt>
                <c:pt idx="11">
                  <c:v>51.222174662649536</c:v>
                </c:pt>
                <c:pt idx="12">
                  <c:v>50.875830986505989</c:v>
                </c:pt>
                <c:pt idx="13">
                  <c:v>49.515577239460235</c:v>
                </c:pt>
                <c:pt idx="14">
                  <c:v>49.418831089578404</c:v>
                </c:pt>
                <c:pt idx="15">
                  <c:v>49.465745243583136</c:v>
                </c:pt>
                <c:pt idx="16">
                  <c:v>50.085765809743329</c:v>
                </c:pt>
                <c:pt idx="17">
                  <c:v>49.873446632389737</c:v>
                </c:pt>
                <c:pt idx="18">
                  <c:v>49.915833865295589</c:v>
                </c:pt>
                <c:pt idx="19">
                  <c:v>50.323993354611822</c:v>
                </c:pt>
                <c:pt idx="20">
                  <c:v>50.746783734184476</c:v>
                </c:pt>
                <c:pt idx="21">
                  <c:v>50.966927349367381</c:v>
                </c:pt>
                <c:pt idx="22">
                  <c:v>50.8995090939747</c:v>
                </c:pt>
                <c:pt idx="23">
                  <c:v>50.558124363758985</c:v>
                </c:pt>
                <c:pt idx="24">
                  <c:v>50.434356974550354</c:v>
                </c:pt>
                <c:pt idx="25">
                  <c:v>51.098334278982016</c:v>
                </c:pt>
                <c:pt idx="26">
                  <c:v>51.963261371159277</c:v>
                </c:pt>
                <c:pt idx="27">
                  <c:v>52.23497845484637</c:v>
                </c:pt>
                <c:pt idx="28">
                  <c:v>52.398295138193852</c:v>
                </c:pt>
                <c:pt idx="29">
                  <c:v>52.751963805527751</c:v>
                </c:pt>
                <c:pt idx="30">
                  <c:v>52.986334552221109</c:v>
                </c:pt>
                <c:pt idx="31">
                  <c:v>52.606141382088843</c:v>
                </c:pt>
                <c:pt idx="32">
                  <c:v>52.785717655283555</c:v>
                </c:pt>
                <c:pt idx="33">
                  <c:v>53.631268706211337</c:v>
                </c:pt>
                <c:pt idx="34">
                  <c:v>53.038402748248458</c:v>
                </c:pt>
                <c:pt idx="35">
                  <c:v>52.870784109929936</c:v>
                </c:pt>
                <c:pt idx="36">
                  <c:v>52.017263364397195</c:v>
                </c:pt>
                <c:pt idx="37">
                  <c:v>52.017010534575888</c:v>
                </c:pt>
                <c:pt idx="38">
                  <c:v>52.296360421383035</c:v>
                </c:pt>
                <c:pt idx="39">
                  <c:v>52.002734416855318</c:v>
                </c:pt>
                <c:pt idx="40">
                  <c:v>52.541453376674212</c:v>
                </c:pt>
                <c:pt idx="41">
                  <c:v>52.427450135066969</c:v>
                </c:pt>
                <c:pt idx="42">
                  <c:v>52.007978005402677</c:v>
                </c:pt>
                <c:pt idx="43">
                  <c:v>52.600895120216109</c:v>
                </c:pt>
                <c:pt idx="44">
                  <c:v>52.573827804808644</c:v>
                </c:pt>
                <c:pt idx="45">
                  <c:v>53.377225112192342</c:v>
                </c:pt>
                <c:pt idx="46">
                  <c:v>55.255345004487694</c:v>
                </c:pt>
                <c:pt idx="47">
                  <c:v>55.830149800179512</c:v>
                </c:pt>
                <c:pt idx="48">
                  <c:v>60.214133992007184</c:v>
                </c:pt>
                <c:pt idx="49">
                  <c:v>58.035381359680287</c:v>
                </c:pt>
                <c:pt idx="50">
                  <c:v>59.320071254387216</c:v>
                </c:pt>
                <c:pt idx="51">
                  <c:v>58.541634850175484</c:v>
                </c:pt>
                <c:pt idx="52">
                  <c:v>58.628961394007021</c:v>
                </c:pt>
                <c:pt idx="53">
                  <c:v>56.481574455760281</c:v>
                </c:pt>
                <c:pt idx="54">
                  <c:v>56.810686978230407</c:v>
                </c:pt>
                <c:pt idx="55">
                  <c:v>57.70445947912922</c:v>
                </c:pt>
                <c:pt idx="56">
                  <c:v>59.33227437916517</c:v>
                </c:pt>
                <c:pt idx="57">
                  <c:v>59.465450975166604</c:v>
                </c:pt>
                <c:pt idx="58">
                  <c:v>58.560218039006664</c:v>
                </c:pt>
                <c:pt idx="59">
                  <c:v>58.838888721560267</c:v>
                </c:pt>
                <c:pt idx="60">
                  <c:v>59.717971548862408</c:v>
                </c:pt>
                <c:pt idx="61">
                  <c:v>59.795758861954496</c:v>
                </c:pt>
                <c:pt idx="62">
                  <c:v>59.781782354478175</c:v>
                </c:pt>
                <c:pt idx="63">
                  <c:v>59.636551294179121</c:v>
                </c:pt>
                <c:pt idx="64">
                  <c:v>58.669206051767162</c:v>
                </c:pt>
                <c:pt idx="65">
                  <c:v>59.45592024207069</c:v>
                </c:pt>
                <c:pt idx="66">
                  <c:v>58.074748809682831</c:v>
                </c:pt>
                <c:pt idx="67">
                  <c:v>57.074957952387315</c:v>
                </c:pt>
                <c:pt idx="68">
                  <c:v>54.83944631809549</c:v>
                </c:pt>
                <c:pt idx="69">
                  <c:v>53.022505852723818</c:v>
                </c:pt>
                <c:pt idx="70">
                  <c:v>52.88176423410895</c:v>
                </c:pt>
                <c:pt idx="71">
                  <c:v>49.625382569364362</c:v>
                </c:pt>
                <c:pt idx="72">
                  <c:v>49.231319302774573</c:v>
                </c:pt>
                <c:pt idx="73">
                  <c:v>51.479140772110981</c:v>
                </c:pt>
                <c:pt idx="74">
                  <c:v>49.68841363088444</c:v>
                </c:pt>
                <c:pt idx="75">
                  <c:v>51.922992545235381</c:v>
                </c:pt>
                <c:pt idx="76">
                  <c:v>50.54866370180941</c:v>
                </c:pt>
                <c:pt idx="77">
                  <c:v>49.48098654807238</c:v>
                </c:pt>
                <c:pt idx="78">
                  <c:v>45.25152746192289</c:v>
                </c:pt>
                <c:pt idx="79">
                  <c:v>47.745869098476916</c:v>
                </c:pt>
                <c:pt idx="80">
                  <c:v>45.871402763939081</c:v>
                </c:pt>
                <c:pt idx="81">
                  <c:v>40.588424110557561</c:v>
                </c:pt>
                <c:pt idx="82">
                  <c:v>47.942288964422303</c:v>
                </c:pt>
                <c:pt idx="83">
                  <c:v>39.879835558576893</c:v>
                </c:pt>
                <c:pt idx="84">
                  <c:v>44.212185422343076</c:v>
                </c:pt>
                <c:pt idx="85">
                  <c:v>42.283559416893731</c:v>
                </c:pt>
                <c:pt idx="86">
                  <c:v>40.785326376675748</c:v>
                </c:pt>
                <c:pt idx="87">
                  <c:v>40.631797055067025</c:v>
                </c:pt>
                <c:pt idx="88">
                  <c:v>43.816791882202679</c:v>
                </c:pt>
                <c:pt idx="89">
                  <c:v>46.343903675288104</c:v>
                </c:pt>
                <c:pt idx="90">
                  <c:v>45.474908147011519</c:v>
                </c:pt>
                <c:pt idx="91">
                  <c:v>49.082388325880459</c:v>
                </c:pt>
                <c:pt idx="92">
                  <c:v>46.528991533035224</c:v>
                </c:pt>
                <c:pt idx="93">
                  <c:v>49.081927661321409</c:v>
                </c:pt>
                <c:pt idx="94">
                  <c:v>48.018221106452856</c:v>
                </c:pt>
                <c:pt idx="95">
                  <c:v>46.069496844258119</c:v>
                </c:pt>
                <c:pt idx="96">
                  <c:v>48.093467873770322</c:v>
                </c:pt>
                <c:pt idx="97">
                  <c:v>47.987226714950808</c:v>
                </c:pt>
                <c:pt idx="98">
                  <c:v>51.642113068598036</c:v>
                </c:pt>
                <c:pt idx="99">
                  <c:v>51.762868522743915</c:v>
                </c:pt>
                <c:pt idx="100">
                  <c:v>52.26123474090975</c:v>
                </c:pt>
                <c:pt idx="101">
                  <c:v>50.715313389636385</c:v>
                </c:pt>
                <c:pt idx="102">
                  <c:v>51.981060535585456</c:v>
                </c:pt>
                <c:pt idx="103">
                  <c:v>53.69959442142342</c:v>
                </c:pt>
                <c:pt idx="104">
                  <c:v>52.245103776856936</c:v>
                </c:pt>
                <c:pt idx="105">
                  <c:v>53.820748151074284</c:v>
                </c:pt>
                <c:pt idx="106">
                  <c:v>53.517917926042969</c:v>
                </c:pt>
                <c:pt idx="107">
                  <c:v>52.501644717041714</c:v>
                </c:pt>
                <c:pt idx="108">
                  <c:v>50.061185788681662</c:v>
                </c:pt>
                <c:pt idx="109">
                  <c:v>53.146255431547267</c:v>
                </c:pt>
                <c:pt idx="110">
                  <c:v>52.367642217261889</c:v>
                </c:pt>
                <c:pt idx="111">
                  <c:v>52.523697688690476</c:v>
                </c:pt>
                <c:pt idx="112">
                  <c:v>52.708595907547618</c:v>
                </c:pt>
                <c:pt idx="113">
                  <c:v>52.1033198363019</c:v>
                </c:pt>
                <c:pt idx="114">
                  <c:v>54.674564793452078</c:v>
                </c:pt>
                <c:pt idx="115">
                  <c:v>53.228646591738084</c:v>
                </c:pt>
                <c:pt idx="116">
                  <c:v>51.034905863669529</c:v>
                </c:pt>
                <c:pt idx="117">
                  <c:v>51.389620234546783</c:v>
                </c:pt>
                <c:pt idx="118">
                  <c:v>52.050560809381864</c:v>
                </c:pt>
                <c:pt idx="119">
                  <c:v>52.727398432375274</c:v>
                </c:pt>
                <c:pt idx="120">
                  <c:v>52.745927937295008</c:v>
                </c:pt>
                <c:pt idx="121">
                  <c:v>53.174541117491799</c:v>
                </c:pt>
                <c:pt idx="122">
                  <c:v>53.585381644699673</c:v>
                </c:pt>
                <c:pt idx="123">
                  <c:v>52.112759265787986</c:v>
                </c:pt>
                <c:pt idx="124">
                  <c:v>51.497534370631513</c:v>
                </c:pt>
                <c:pt idx="125">
                  <c:v>52.619741374825253</c:v>
                </c:pt>
                <c:pt idx="126">
                  <c:v>51.979957654993008</c:v>
                </c:pt>
                <c:pt idx="127">
                  <c:v>53.357886306199724</c:v>
                </c:pt>
                <c:pt idx="128">
                  <c:v>53.729611452247987</c:v>
                </c:pt>
                <c:pt idx="129">
                  <c:v>56.149280458089919</c:v>
                </c:pt>
                <c:pt idx="130">
                  <c:v>55.287507218323597</c:v>
                </c:pt>
                <c:pt idx="131">
                  <c:v>55.492652288732941</c:v>
                </c:pt>
                <c:pt idx="132">
                  <c:v>55.569402091549321</c:v>
                </c:pt>
                <c:pt idx="133">
                  <c:v>56.616472083661975</c:v>
                </c:pt>
                <c:pt idx="134">
                  <c:v>55.06657888334648</c:v>
                </c:pt>
                <c:pt idx="135">
                  <c:v>56.057223155333858</c:v>
                </c:pt>
                <c:pt idx="136">
                  <c:v>55.18120092621335</c:v>
                </c:pt>
                <c:pt idx="137">
                  <c:v>55.368592037048529</c:v>
                </c:pt>
                <c:pt idx="138">
                  <c:v>55.213559681481939</c:v>
                </c:pt>
                <c:pt idx="139">
                  <c:v>56.097374387259279</c:v>
                </c:pt>
                <c:pt idx="140">
                  <c:v>57.305078975490375</c:v>
                </c:pt>
                <c:pt idx="141">
                  <c:v>56.780075159019617</c:v>
                </c:pt>
                <c:pt idx="142">
                  <c:v>56.219939006360782</c:v>
                </c:pt>
                <c:pt idx="143">
                  <c:v>56.907837560254428</c:v>
                </c:pt>
                <c:pt idx="144">
                  <c:v>53.366745502410183</c:v>
                </c:pt>
                <c:pt idx="145">
                  <c:v>52.908397820096411</c:v>
                </c:pt>
                <c:pt idx="146">
                  <c:v>53.549007912803852</c:v>
                </c:pt>
                <c:pt idx="147">
                  <c:v>53.831432316512156</c:v>
                </c:pt>
                <c:pt idx="148">
                  <c:v>53.919721292660491</c:v>
                </c:pt>
                <c:pt idx="149">
                  <c:v>53.572372851706419</c:v>
                </c:pt>
                <c:pt idx="150">
                  <c:v>53.164782914068255</c:v>
                </c:pt>
                <c:pt idx="151">
                  <c:v>53.550719316562727</c:v>
                </c:pt>
                <c:pt idx="152">
                  <c:v>53.420716772662516</c:v>
                </c:pt>
                <c:pt idx="153">
                  <c:v>52.705212670906505</c:v>
                </c:pt>
                <c:pt idx="154">
                  <c:v>52.180176506836261</c:v>
                </c:pt>
                <c:pt idx="155">
                  <c:v>51.294887060273453</c:v>
                </c:pt>
                <c:pt idx="156">
                  <c:v>51.91841948241094</c:v>
                </c:pt>
                <c:pt idx="157">
                  <c:v>53.278336779296438</c:v>
                </c:pt>
                <c:pt idx="158">
                  <c:v>52.459901471171861</c:v>
                </c:pt>
                <c:pt idx="159">
                  <c:v>52.70095605884687</c:v>
                </c:pt>
                <c:pt idx="160">
                  <c:v>53.061478242353878</c:v>
                </c:pt>
                <c:pt idx="161">
                  <c:v>52.023259129694154</c:v>
                </c:pt>
                <c:pt idx="162">
                  <c:v>52.238530365187771</c:v>
                </c:pt>
                <c:pt idx="163">
                  <c:v>52.084517214607509</c:v>
                </c:pt>
                <c:pt idx="164">
                  <c:v>53.028276688584299</c:v>
                </c:pt>
                <c:pt idx="165">
                  <c:v>52.253003067543375</c:v>
                </c:pt>
                <c:pt idx="166">
                  <c:v>52.564328122701731</c:v>
                </c:pt>
                <c:pt idx="167">
                  <c:v>52.619597124908061</c:v>
                </c:pt>
                <c:pt idx="168">
                  <c:v>52.71588788499632</c:v>
                </c:pt>
                <c:pt idx="169">
                  <c:v>53.455771515399853</c:v>
                </c:pt>
                <c:pt idx="170">
                  <c:v>54.469462860615991</c:v>
                </c:pt>
                <c:pt idx="171">
                  <c:v>54.124954514424637</c:v>
                </c:pt>
                <c:pt idx="172">
                  <c:v>54.410694180576989</c:v>
                </c:pt>
                <c:pt idx="173">
                  <c:v>53.865899767223084</c:v>
                </c:pt>
                <c:pt idx="174">
                  <c:v>45.448811990688924</c:v>
                </c:pt>
                <c:pt idx="175">
                  <c:v>44.239200479627556</c:v>
                </c:pt>
                <c:pt idx="176">
                  <c:v>43.908480019185099</c:v>
                </c:pt>
                <c:pt idx="177">
                  <c:v>42.893971200767403</c:v>
                </c:pt>
                <c:pt idx="178">
                  <c:v>42.784942848030695</c:v>
                </c:pt>
                <c:pt idx="179">
                  <c:v>42.558053713921225</c:v>
                </c:pt>
                <c:pt idx="180">
                  <c:v>43.036754148556852</c:v>
                </c:pt>
                <c:pt idx="181">
                  <c:v>43.766206165942272</c:v>
                </c:pt>
                <c:pt idx="182">
                  <c:v>43.615672246637693</c:v>
                </c:pt>
                <c:pt idx="183">
                  <c:v>43.592466889865513</c:v>
                </c:pt>
                <c:pt idx="184">
                  <c:v>43.126226675594623</c:v>
                </c:pt>
                <c:pt idx="185">
                  <c:v>44.132857067023785</c:v>
                </c:pt>
                <c:pt idx="186">
                  <c:v>43.285698282680954</c:v>
                </c:pt>
                <c:pt idx="187">
                  <c:v>44.113411931307233</c:v>
                </c:pt>
                <c:pt idx="188">
                  <c:v>43.603736477252291</c:v>
                </c:pt>
                <c:pt idx="189">
                  <c:v>43.8677014590901</c:v>
                </c:pt>
                <c:pt idx="190">
                  <c:v>43.912628058363602</c:v>
                </c:pt>
                <c:pt idx="191">
                  <c:v>43.673273122334543</c:v>
                </c:pt>
                <c:pt idx="192">
                  <c:v>43.387890924893384</c:v>
                </c:pt>
                <c:pt idx="193">
                  <c:v>44.100219636995732</c:v>
                </c:pt>
                <c:pt idx="194">
                  <c:v>44.223560785479833</c:v>
                </c:pt>
                <c:pt idx="195">
                  <c:v>44.107822431419201</c:v>
                </c:pt>
                <c:pt idx="196">
                  <c:v>44.353080897256774</c:v>
                </c:pt>
                <c:pt idx="197">
                  <c:v>44.466283235890266</c:v>
                </c:pt>
                <c:pt idx="198">
                  <c:v>44.341595329435606</c:v>
                </c:pt>
                <c:pt idx="199">
                  <c:v>45.224031813177433</c:v>
                </c:pt>
                <c:pt idx="200">
                  <c:v>45.707361272527095</c:v>
                </c:pt>
                <c:pt idx="201">
                  <c:v>45.588838450901079</c:v>
                </c:pt>
                <c:pt idx="202">
                  <c:v>46.841985538036042</c:v>
                </c:pt>
                <c:pt idx="203">
                  <c:v>45.289583421521442</c:v>
                </c:pt>
                <c:pt idx="204">
                  <c:v>44.960415336860855</c:v>
                </c:pt>
                <c:pt idx="205">
                  <c:v>43.939152613474434</c:v>
                </c:pt>
                <c:pt idx="206">
                  <c:v>44.510014104538982</c:v>
                </c:pt>
                <c:pt idx="207">
                  <c:v>43.964240564181559</c:v>
                </c:pt>
                <c:pt idx="208">
                  <c:v>44.218121622567267</c:v>
                </c:pt>
                <c:pt idx="209">
                  <c:v>44.340212864902696</c:v>
                </c:pt>
                <c:pt idx="210">
                  <c:v>44.853512514596105</c:v>
                </c:pt>
                <c:pt idx="211">
                  <c:v>45.192764500583841</c:v>
                </c:pt>
                <c:pt idx="212">
                  <c:v>45.163326580023352</c:v>
                </c:pt>
                <c:pt idx="213">
                  <c:v>44.791589063200938</c:v>
                </c:pt>
                <c:pt idx="214">
                  <c:v>44.630319562528037</c:v>
                </c:pt>
                <c:pt idx="215">
                  <c:v>44.822012782501119</c:v>
                </c:pt>
                <c:pt idx="216">
                  <c:v>43.856048511300052</c:v>
                </c:pt>
                <c:pt idx="217">
                  <c:v>44.110401940452007</c:v>
                </c:pt>
                <c:pt idx="218">
                  <c:v>44.792576077618079</c:v>
                </c:pt>
                <c:pt idx="219">
                  <c:v>46.103671043104718</c:v>
                </c:pt>
                <c:pt idx="220">
                  <c:v>45.949330841724191</c:v>
                </c:pt>
                <c:pt idx="221">
                  <c:v>46.451477233668967</c:v>
                </c:pt>
                <c:pt idx="222">
                  <c:v>46.867947089346757</c:v>
                </c:pt>
                <c:pt idx="223">
                  <c:v>45.824765883573875</c:v>
                </c:pt>
                <c:pt idx="224">
                  <c:v>46.368926635342952</c:v>
                </c:pt>
                <c:pt idx="225">
                  <c:v>46.114981065413716</c:v>
                </c:pt>
                <c:pt idx="226">
                  <c:v>47.224951242616555</c:v>
                </c:pt>
                <c:pt idx="227">
                  <c:v>47.87242204970466</c:v>
                </c:pt>
                <c:pt idx="228">
                  <c:v>47.424464881988186</c:v>
                </c:pt>
                <c:pt idx="229">
                  <c:v>48.319890595279524</c:v>
                </c:pt>
                <c:pt idx="230">
                  <c:v>48.312603623811178</c:v>
                </c:pt>
                <c:pt idx="231">
                  <c:v>48.071064144952445</c:v>
                </c:pt>
                <c:pt idx="232">
                  <c:v>48.319834565798097</c:v>
                </c:pt>
                <c:pt idx="233">
                  <c:v>48.596953382631924</c:v>
                </c:pt>
                <c:pt idx="234">
                  <c:v>48.96986213530527</c:v>
                </c:pt>
                <c:pt idx="235">
                  <c:v>47.993962485412212</c:v>
                </c:pt>
                <c:pt idx="236">
                  <c:v>48.015214499416487</c:v>
                </c:pt>
                <c:pt idx="237">
                  <c:v>48.360704579976662</c:v>
                </c:pt>
                <c:pt idx="238">
                  <c:v>43.463452183199067</c:v>
                </c:pt>
                <c:pt idx="239">
                  <c:v>41.992394087327966</c:v>
                </c:pt>
                <c:pt idx="240">
                  <c:v>41.003023763493118</c:v>
                </c:pt>
                <c:pt idx="241">
                  <c:v>39.765848950539727</c:v>
                </c:pt>
                <c:pt idx="242">
                  <c:v>39.595689958021588</c:v>
                </c:pt>
                <c:pt idx="243">
                  <c:v>39.735379598320861</c:v>
                </c:pt>
                <c:pt idx="244">
                  <c:v>39.896007183932838</c:v>
                </c:pt>
                <c:pt idx="245">
                  <c:v>40.238528287357312</c:v>
                </c:pt>
                <c:pt idx="246">
                  <c:v>40.984517131494293</c:v>
                </c:pt>
                <c:pt idx="247">
                  <c:v>41.283444685259774</c:v>
                </c:pt>
                <c:pt idx="248">
                  <c:v>41.043689787410393</c:v>
                </c:pt>
                <c:pt idx="249">
                  <c:v>41.216307591496417</c:v>
                </c:pt>
                <c:pt idx="250">
                  <c:v>41.084396303659851</c:v>
                </c:pt>
                <c:pt idx="251">
                  <c:v>41.868911852146397</c:v>
                </c:pt>
                <c:pt idx="252">
                  <c:v>40.68522047408586</c:v>
                </c:pt>
                <c:pt idx="253">
                  <c:v>41.080528818963437</c:v>
                </c:pt>
                <c:pt idx="254">
                  <c:v>41.729845152758543</c:v>
                </c:pt>
                <c:pt idx="255">
                  <c:v>41.183081806110344</c:v>
                </c:pt>
                <c:pt idx="256">
                  <c:v>40.753307272244413</c:v>
                </c:pt>
                <c:pt idx="257">
                  <c:v>41.222068290889773</c:v>
                </c:pt>
                <c:pt idx="258">
                  <c:v>41.041234731635598</c:v>
                </c:pt>
                <c:pt idx="259">
                  <c:v>41.615473389265425</c:v>
                </c:pt>
                <c:pt idx="260">
                  <c:v>42.462890935570613</c:v>
                </c:pt>
                <c:pt idx="261">
                  <c:v>42.531539637422824</c:v>
                </c:pt>
                <c:pt idx="262">
                  <c:v>42.881421585496916</c:v>
                </c:pt>
                <c:pt idx="263">
                  <c:v>43.676472863419882</c:v>
                </c:pt>
                <c:pt idx="264">
                  <c:v>44.75841891453679</c:v>
                </c:pt>
                <c:pt idx="265">
                  <c:v>45.096800756581473</c:v>
                </c:pt>
                <c:pt idx="266">
                  <c:v>46.056224030263266</c:v>
                </c:pt>
                <c:pt idx="267">
                  <c:v>46.962536961210532</c:v>
                </c:pt>
                <c:pt idx="268">
                  <c:v>45.445317478448423</c:v>
                </c:pt>
                <c:pt idx="269">
                  <c:v>45.809812699137943</c:v>
                </c:pt>
                <c:pt idx="270">
                  <c:v>45.286408507965525</c:v>
                </c:pt>
                <c:pt idx="271">
                  <c:v>45.430304340318621</c:v>
                </c:pt>
                <c:pt idx="272">
                  <c:v>44.976124173612746</c:v>
                </c:pt>
                <c:pt idx="273">
                  <c:v>45.600196966944509</c:v>
                </c:pt>
                <c:pt idx="274">
                  <c:v>45.798727878677781</c:v>
                </c:pt>
                <c:pt idx="275">
                  <c:v>46.197197115147105</c:v>
                </c:pt>
                <c:pt idx="276">
                  <c:v>45.805231884605888</c:v>
                </c:pt>
                <c:pt idx="277">
                  <c:v>43.021009275384237</c:v>
                </c:pt>
                <c:pt idx="278">
                  <c:v>41.955016371015368</c:v>
                </c:pt>
                <c:pt idx="279">
                  <c:v>41.747448654840611</c:v>
                </c:pt>
                <c:pt idx="280">
                  <c:v>42.086377946193622</c:v>
                </c:pt>
                <c:pt idx="281">
                  <c:v>42.53385511784775</c:v>
                </c:pt>
                <c:pt idx="282">
                  <c:v>42.551754204713909</c:v>
                </c:pt>
                <c:pt idx="283">
                  <c:v>44.565878168188554</c:v>
                </c:pt>
                <c:pt idx="284">
                  <c:v>44.090987126727541</c:v>
                </c:pt>
                <c:pt idx="285">
                  <c:v>45.000599485069102</c:v>
                </c:pt>
                <c:pt idx="286">
                  <c:v>44.906807979402764</c:v>
                </c:pt>
                <c:pt idx="287">
                  <c:v>45.718864319176106</c:v>
                </c:pt>
                <c:pt idx="288">
                  <c:v>46.176626572767049</c:v>
                </c:pt>
                <c:pt idx="289">
                  <c:v>47.140921062910678</c:v>
                </c:pt>
                <c:pt idx="290">
                  <c:v>46.710820842516426</c:v>
                </c:pt>
                <c:pt idx="291">
                  <c:v>46.598192833700658</c:v>
                </c:pt>
                <c:pt idx="292">
                  <c:v>48.069015713348023</c:v>
                </c:pt>
                <c:pt idx="293">
                  <c:v>51.347592628533924</c:v>
                </c:pt>
                <c:pt idx="294">
                  <c:v>53.474863705141352</c:v>
                </c:pt>
                <c:pt idx="295">
                  <c:v>52.110642548205661</c:v>
                </c:pt>
                <c:pt idx="296">
                  <c:v>52.411849701928219</c:v>
                </c:pt>
                <c:pt idx="297">
                  <c:v>53.014105988077127</c:v>
                </c:pt>
                <c:pt idx="298">
                  <c:v>56.327348239523083</c:v>
                </c:pt>
                <c:pt idx="299">
                  <c:v>51.426309929580924</c:v>
                </c:pt>
                <c:pt idx="300">
                  <c:v>50.171484397183242</c:v>
                </c:pt>
                <c:pt idx="301">
                  <c:v>49.921611375887331</c:v>
                </c:pt>
                <c:pt idx="302">
                  <c:v>48.505696455035491</c:v>
                </c:pt>
                <c:pt idx="303">
                  <c:v>50.601379858201419</c:v>
                </c:pt>
                <c:pt idx="304">
                  <c:v>50.199159194328054</c:v>
                </c:pt>
                <c:pt idx="305">
                  <c:v>51.207198367773124</c:v>
                </c:pt>
                <c:pt idx="306">
                  <c:v>52.384447934710927</c:v>
                </c:pt>
                <c:pt idx="307">
                  <c:v>52.153809917388436</c:v>
                </c:pt>
                <c:pt idx="308">
                  <c:v>53.417544396695533</c:v>
                </c:pt>
                <c:pt idx="309">
                  <c:v>52.935485775867818</c:v>
                </c:pt>
                <c:pt idx="310">
                  <c:v>53.771947431034711</c:v>
                </c:pt>
                <c:pt idx="311">
                  <c:v>53.473629897241388</c:v>
                </c:pt>
                <c:pt idx="312">
                  <c:v>53.531489195889655</c:v>
                </c:pt>
                <c:pt idx="313">
                  <c:v>55.10541956783559</c:v>
                </c:pt>
                <c:pt idx="314">
                  <c:v>56.172536782713422</c:v>
                </c:pt>
                <c:pt idx="315">
                  <c:v>56.791509471308544</c:v>
                </c:pt>
                <c:pt idx="316">
                  <c:v>56.27492437885234</c:v>
                </c:pt>
                <c:pt idx="317">
                  <c:v>56.044692975154092</c:v>
                </c:pt>
                <c:pt idx="318">
                  <c:v>57.257851719006169</c:v>
                </c:pt>
                <c:pt idx="319">
                  <c:v>55.298154068760248</c:v>
                </c:pt>
                <c:pt idx="320">
                  <c:v>55.577750162750405</c:v>
                </c:pt>
                <c:pt idx="321">
                  <c:v>57.396326006510016</c:v>
                </c:pt>
                <c:pt idx="322">
                  <c:v>55.033069040260408</c:v>
                </c:pt>
                <c:pt idx="323">
                  <c:v>55.270314761610422</c:v>
                </c:pt>
                <c:pt idx="324">
                  <c:v>57.11340459046442</c:v>
                </c:pt>
                <c:pt idx="325">
                  <c:v>55.755192183618576</c:v>
                </c:pt>
                <c:pt idx="326">
                  <c:v>54.530815687344742</c:v>
                </c:pt>
                <c:pt idx="327">
                  <c:v>53.111056627493795</c:v>
                </c:pt>
                <c:pt idx="328">
                  <c:v>55.158490265099751</c:v>
                </c:pt>
                <c:pt idx="329">
                  <c:v>54.463267610603985</c:v>
                </c:pt>
                <c:pt idx="330">
                  <c:v>56.89776270442416</c:v>
                </c:pt>
                <c:pt idx="331">
                  <c:v>56.628422508176968</c:v>
                </c:pt>
                <c:pt idx="332">
                  <c:v>57.543088900327078</c:v>
                </c:pt>
                <c:pt idx="333">
                  <c:v>57.221691556013084</c:v>
                </c:pt>
                <c:pt idx="334">
                  <c:v>57.985955662240528</c:v>
                </c:pt>
                <c:pt idx="335">
                  <c:v>58.880910226489618</c:v>
                </c:pt>
                <c:pt idx="336">
                  <c:v>59.789828409059581</c:v>
                </c:pt>
                <c:pt idx="337">
                  <c:v>58.036265136362388</c:v>
                </c:pt>
                <c:pt idx="338">
                  <c:v>57.992330605454498</c:v>
                </c:pt>
                <c:pt idx="339">
                  <c:v>59.62334122421818</c:v>
                </c:pt>
                <c:pt idx="340">
                  <c:v>57.811397648968722</c:v>
                </c:pt>
                <c:pt idx="341">
                  <c:v>56.481607905958747</c:v>
                </c:pt>
                <c:pt idx="342">
                  <c:v>56.41094431623835</c:v>
                </c:pt>
                <c:pt idx="343">
                  <c:v>58.896533772649533</c:v>
                </c:pt>
                <c:pt idx="344">
                  <c:v>58.672917350905983</c:v>
                </c:pt>
                <c:pt idx="345">
                  <c:v>58.026532694036234</c:v>
                </c:pt>
                <c:pt idx="346">
                  <c:v>58.201509307761448</c:v>
                </c:pt>
                <c:pt idx="347">
                  <c:v>58.688700372310464</c:v>
                </c:pt>
                <c:pt idx="348">
                  <c:v>60.445788014892415</c:v>
                </c:pt>
                <c:pt idx="349">
                  <c:v>59.660423520595693</c:v>
                </c:pt>
                <c:pt idx="350">
                  <c:v>60.231408940823826</c:v>
                </c:pt>
                <c:pt idx="351">
                  <c:v>60.952744357632952</c:v>
                </c:pt>
                <c:pt idx="352">
                  <c:v>62.038077774305314</c:v>
                </c:pt>
                <c:pt idx="353">
                  <c:v>59.593075110972208</c:v>
                </c:pt>
                <c:pt idx="354">
                  <c:v>59.329387004438885</c:v>
                </c:pt>
                <c:pt idx="355">
                  <c:v>58.419511480177555</c:v>
                </c:pt>
                <c:pt idx="356">
                  <c:v>59.107820459207105</c:v>
                </c:pt>
                <c:pt idx="357">
                  <c:v>58.899576818368281</c:v>
                </c:pt>
                <c:pt idx="358">
                  <c:v>57.913391072734733</c:v>
                </c:pt>
                <c:pt idx="359">
                  <c:v>57.061879642909396</c:v>
                </c:pt>
                <c:pt idx="360">
                  <c:v>57.901035185716374</c:v>
                </c:pt>
                <c:pt idx="361">
                  <c:v>56.947913407428658</c:v>
                </c:pt>
                <c:pt idx="362">
                  <c:v>54.002236536297147</c:v>
                </c:pt>
                <c:pt idx="363">
                  <c:v>53.465369461451886</c:v>
                </c:pt>
                <c:pt idx="364">
                  <c:v>52.754134778458074</c:v>
                </c:pt>
                <c:pt idx="365">
                  <c:v>52.420021391138327</c:v>
                </c:pt>
                <c:pt idx="366">
                  <c:v>52.982944855645528</c:v>
                </c:pt>
                <c:pt idx="367">
                  <c:v>52.350645794225819</c:v>
                </c:pt>
                <c:pt idx="368">
                  <c:v>52.089577831769034</c:v>
                </c:pt>
                <c:pt idx="369">
                  <c:v>51.764831113270759</c:v>
                </c:pt>
                <c:pt idx="370">
                  <c:v>51.708161244530835</c:v>
                </c:pt>
                <c:pt idx="371">
                  <c:v>52.310310449781227</c:v>
                </c:pt>
                <c:pt idx="372">
                  <c:v>52.756124417991252</c:v>
                </c:pt>
                <c:pt idx="373">
                  <c:v>51.280484976719649</c:v>
                </c:pt>
                <c:pt idx="374">
                  <c:v>50.404403399068784</c:v>
                </c:pt>
                <c:pt idx="375">
                  <c:v>49.121840135962749</c:v>
                </c:pt>
                <c:pt idx="376">
                  <c:v>49.413161605438511</c:v>
                </c:pt>
                <c:pt idx="377">
                  <c:v>50.602062464217539</c:v>
                </c:pt>
                <c:pt idx="378">
                  <c:v>50.632050498568702</c:v>
                </c:pt>
                <c:pt idx="379">
                  <c:v>50.202786019942749</c:v>
                </c:pt>
                <c:pt idx="380">
                  <c:v>50.642383440797708</c:v>
                </c:pt>
                <c:pt idx="381">
                  <c:v>51.178367337631904</c:v>
                </c:pt>
                <c:pt idx="382">
                  <c:v>51.313950693505276</c:v>
                </c:pt>
                <c:pt idx="383">
                  <c:v>52.092462027740204</c:v>
                </c:pt>
                <c:pt idx="384">
                  <c:v>52.044594481109606</c:v>
                </c:pt>
                <c:pt idx="385">
                  <c:v>52.086551779244374</c:v>
                </c:pt>
                <c:pt idx="386">
                  <c:v>52.799878071169772</c:v>
                </c:pt>
                <c:pt idx="387">
                  <c:v>52.292443122846784</c:v>
                </c:pt>
                <c:pt idx="388">
                  <c:v>52.070161724913866</c:v>
                </c:pt>
                <c:pt idx="389">
                  <c:v>52.579574468996555</c:v>
                </c:pt>
                <c:pt idx="390">
                  <c:v>51.510542978759858</c:v>
                </c:pt>
                <c:pt idx="391">
                  <c:v>52.460517719150396</c:v>
                </c:pt>
                <c:pt idx="392">
                  <c:v>52.252564708766016</c:v>
                </c:pt>
                <c:pt idx="393">
                  <c:v>52.165142588350633</c:v>
                </c:pt>
                <c:pt idx="394">
                  <c:v>52.16164570353402</c:v>
                </c:pt>
                <c:pt idx="395">
                  <c:v>52.495393828141367</c:v>
                </c:pt>
                <c:pt idx="396">
                  <c:v>52.921639753125653</c:v>
                </c:pt>
                <c:pt idx="397">
                  <c:v>53.237345590125031</c:v>
                </c:pt>
                <c:pt idx="398">
                  <c:v>53.074293823605004</c:v>
                </c:pt>
                <c:pt idx="399">
                  <c:v>52.391259752944201</c:v>
                </c:pt>
                <c:pt idx="400">
                  <c:v>52.328802390117765</c:v>
                </c:pt>
                <c:pt idx="401">
                  <c:v>50.999776095604716</c:v>
                </c:pt>
                <c:pt idx="402">
                  <c:v>51.122295043824188</c:v>
                </c:pt>
                <c:pt idx="403">
                  <c:v>51.127195801752968</c:v>
                </c:pt>
                <c:pt idx="404">
                  <c:v>50.591519832070126</c:v>
                </c:pt>
                <c:pt idx="405">
                  <c:v>51.2817407932828</c:v>
                </c:pt>
                <c:pt idx="406">
                  <c:v>51.168709631731318</c:v>
                </c:pt>
                <c:pt idx="407">
                  <c:v>52.54351638526925</c:v>
                </c:pt>
                <c:pt idx="408">
                  <c:v>51.957132655410767</c:v>
                </c:pt>
                <c:pt idx="409">
                  <c:v>51.397805306216426</c:v>
                </c:pt>
                <c:pt idx="410">
                  <c:v>51.261288212248658</c:v>
                </c:pt>
                <c:pt idx="411">
                  <c:v>51.914675528489944</c:v>
                </c:pt>
                <c:pt idx="412">
                  <c:v>51.352235021139599</c:v>
                </c:pt>
                <c:pt idx="413">
                  <c:v>51.215497400845585</c:v>
                </c:pt>
                <c:pt idx="414">
                  <c:v>50.709291896033825</c:v>
                </c:pt>
                <c:pt idx="415">
                  <c:v>51.216179675841353</c:v>
                </c:pt>
                <c:pt idx="416">
                  <c:v>51.886471187033656</c:v>
                </c:pt>
                <c:pt idx="417">
                  <c:v>52.036354847481348</c:v>
                </c:pt>
                <c:pt idx="418">
                  <c:v>51.734862193899254</c:v>
                </c:pt>
                <c:pt idx="419">
                  <c:v>51.098994487755967</c:v>
                </c:pt>
                <c:pt idx="420">
                  <c:v>50.335607779510241</c:v>
                </c:pt>
                <c:pt idx="421">
                  <c:v>50.015248311180407</c:v>
                </c:pt>
                <c:pt idx="422">
                  <c:v>50.529473932447218</c:v>
                </c:pt>
                <c:pt idx="423">
                  <c:v>51.41980295729789</c:v>
                </c:pt>
                <c:pt idx="424">
                  <c:v>51.218200118291918</c:v>
                </c:pt>
                <c:pt idx="425">
                  <c:v>48.609784004731679</c:v>
                </c:pt>
                <c:pt idx="426">
                  <c:v>49.656295360189269</c:v>
                </c:pt>
                <c:pt idx="427">
                  <c:v>48.70541981440757</c:v>
                </c:pt>
                <c:pt idx="428">
                  <c:v>48.570712792576302</c:v>
                </c:pt>
                <c:pt idx="429">
                  <c:v>49.118764511703048</c:v>
                </c:pt>
                <c:pt idx="430">
                  <c:v>49.158350580468124</c:v>
                </c:pt>
                <c:pt idx="431">
                  <c:v>49.124702023218724</c:v>
                </c:pt>
                <c:pt idx="432">
                  <c:v>49.457244080928746</c:v>
                </c:pt>
                <c:pt idx="433">
                  <c:v>49.330001763237149</c:v>
                </c:pt>
                <c:pt idx="434">
                  <c:v>49.623760070529485</c:v>
                </c:pt>
                <c:pt idx="435">
                  <c:v>49.662006402821184</c:v>
                </c:pt>
                <c:pt idx="436">
                  <c:v>49.778544256112845</c:v>
                </c:pt>
                <c:pt idx="437">
                  <c:v>49.685861770244522</c:v>
                </c:pt>
                <c:pt idx="438">
                  <c:v>49.858986470809775</c:v>
                </c:pt>
                <c:pt idx="439">
                  <c:v>49.335415458832394</c:v>
                </c:pt>
                <c:pt idx="440">
                  <c:v>49.270312618353294</c:v>
                </c:pt>
                <c:pt idx="441">
                  <c:v>49.249948504734128</c:v>
                </c:pt>
                <c:pt idx="442">
                  <c:v>48.559469940189366</c:v>
                </c:pt>
                <c:pt idx="443">
                  <c:v>48.089770797607571</c:v>
                </c:pt>
                <c:pt idx="444">
                  <c:v>48.291974831904305</c:v>
                </c:pt>
                <c:pt idx="445">
                  <c:v>47.919902993276175</c:v>
                </c:pt>
                <c:pt idx="446">
                  <c:v>48.983772119731043</c:v>
                </c:pt>
                <c:pt idx="447">
                  <c:v>49.539158884789245</c:v>
                </c:pt>
                <c:pt idx="448">
                  <c:v>49.561374355391571</c:v>
                </c:pt>
                <c:pt idx="449">
                  <c:v>48.961014974215665</c:v>
                </c:pt>
                <c:pt idx="450">
                  <c:v>49.609000598968628</c:v>
                </c:pt>
                <c:pt idx="451">
                  <c:v>49.679080023958754</c:v>
                </c:pt>
                <c:pt idx="452">
                  <c:v>49.788059200958351</c:v>
                </c:pt>
                <c:pt idx="453">
                  <c:v>49.447586368038337</c:v>
                </c:pt>
                <c:pt idx="454">
                  <c:v>49.486959454721529</c:v>
                </c:pt>
                <c:pt idx="455">
                  <c:v>49.294038378188866</c:v>
                </c:pt>
                <c:pt idx="456">
                  <c:v>49.410065535127558</c:v>
                </c:pt>
                <c:pt idx="457">
                  <c:v>49.344050621405103</c:v>
                </c:pt>
                <c:pt idx="458">
                  <c:v>49.191074024856206</c:v>
                </c:pt>
                <c:pt idx="459">
                  <c:v>49.573946960994249</c:v>
                </c:pt>
                <c:pt idx="460">
                  <c:v>50.606189878439771</c:v>
                </c:pt>
                <c:pt idx="461">
                  <c:v>50.231895595137587</c:v>
                </c:pt>
                <c:pt idx="462">
                  <c:v>50.747419823805501</c:v>
                </c:pt>
                <c:pt idx="463">
                  <c:v>50.511624792952226</c:v>
                </c:pt>
                <c:pt idx="464">
                  <c:v>49.998192991718092</c:v>
                </c:pt>
                <c:pt idx="465">
                  <c:v>48.845815719668728</c:v>
                </c:pt>
                <c:pt idx="466">
                  <c:v>48.702472628786751</c:v>
                </c:pt>
                <c:pt idx="467">
                  <c:v>49.25382690515147</c:v>
                </c:pt>
                <c:pt idx="468">
                  <c:v>49.744457076206054</c:v>
                </c:pt>
                <c:pt idx="469">
                  <c:v>49.932082283048246</c:v>
                </c:pt>
                <c:pt idx="470">
                  <c:v>50.328675291321929</c:v>
                </c:pt>
                <c:pt idx="471">
                  <c:v>49.760955011652875</c:v>
                </c:pt>
                <c:pt idx="472">
                  <c:v>49.287334200466113</c:v>
                </c:pt>
                <c:pt idx="473">
                  <c:v>49.082629368018651</c:v>
                </c:pt>
                <c:pt idx="474">
                  <c:v>49.587369174720749</c:v>
                </c:pt>
                <c:pt idx="475">
                  <c:v>49.262630766988828</c:v>
                </c:pt>
                <c:pt idx="476">
                  <c:v>49.674153230679551</c:v>
                </c:pt>
                <c:pt idx="477">
                  <c:v>49.71711012922718</c:v>
                </c:pt>
                <c:pt idx="478">
                  <c:v>49.895660405169089</c:v>
                </c:pt>
                <c:pt idx="479">
                  <c:v>49.575634416206768</c:v>
                </c:pt>
                <c:pt idx="480">
                  <c:v>49.235665376648271</c:v>
                </c:pt>
                <c:pt idx="481">
                  <c:v>48.099154615065935</c:v>
                </c:pt>
                <c:pt idx="482">
                  <c:v>48.133278184602638</c:v>
                </c:pt>
                <c:pt idx="483">
                  <c:v>49.584723127384109</c:v>
                </c:pt>
                <c:pt idx="484">
                  <c:v>50.137948925095365</c:v>
                </c:pt>
                <c:pt idx="485">
                  <c:v>50.168909957003819</c:v>
                </c:pt>
                <c:pt idx="486">
                  <c:v>50.824484398280148</c:v>
                </c:pt>
                <c:pt idx="487">
                  <c:v>50.992211375931205</c:v>
                </c:pt>
                <c:pt idx="488">
                  <c:v>51.555912455037252</c:v>
                </c:pt>
                <c:pt idx="489">
                  <c:v>45.795708498201492</c:v>
                </c:pt>
                <c:pt idx="490">
                  <c:v>45.521044339928054</c:v>
                </c:pt>
                <c:pt idx="491">
                  <c:v>44.510889773597121</c:v>
                </c:pt>
                <c:pt idx="492">
                  <c:v>44.125651590943889</c:v>
                </c:pt>
                <c:pt idx="493">
                  <c:v>44.278242063637748</c:v>
                </c:pt>
                <c:pt idx="494">
                  <c:v>45.097849682545508</c:v>
                </c:pt>
                <c:pt idx="495">
                  <c:v>45.616969987301815</c:v>
                </c:pt>
                <c:pt idx="496">
                  <c:v>45.911814799492078</c:v>
                </c:pt>
                <c:pt idx="497">
                  <c:v>46.392280591979684</c:v>
                </c:pt>
                <c:pt idx="498">
                  <c:v>46.650059223679186</c:v>
                </c:pt>
                <c:pt idx="499">
                  <c:v>47.203538368947164</c:v>
                </c:pt>
                <c:pt idx="500">
                  <c:v>47.786605534757882</c:v>
                </c:pt>
                <c:pt idx="501">
                  <c:v>47.498312221390314</c:v>
                </c:pt>
                <c:pt idx="502">
                  <c:v>47.095004488855615</c:v>
                </c:pt>
                <c:pt idx="503">
                  <c:v>46.874104179554223</c:v>
                </c:pt>
                <c:pt idx="504">
                  <c:v>46.669332167182169</c:v>
                </c:pt>
                <c:pt idx="505">
                  <c:v>46.670069286687287</c:v>
                </c:pt>
                <c:pt idx="506">
                  <c:v>46.928338771467494</c:v>
                </c:pt>
                <c:pt idx="507">
                  <c:v>46.600269550858698</c:v>
                </c:pt>
                <c:pt idx="508">
                  <c:v>46.09745078203435</c:v>
                </c:pt>
                <c:pt idx="509">
                  <c:v>45.934874031281375</c:v>
                </c:pt>
                <c:pt idx="510">
                  <c:v>46.204466961251249</c:v>
                </c:pt>
                <c:pt idx="511">
                  <c:v>45.565234678450054</c:v>
                </c:pt>
                <c:pt idx="512">
                  <c:v>46.127281387137998</c:v>
                </c:pt>
                <c:pt idx="513">
                  <c:v>45.27721925548552</c:v>
                </c:pt>
                <c:pt idx="514">
                  <c:v>46.329456770219416</c:v>
                </c:pt>
                <c:pt idx="515">
                  <c:v>45.65922627080878</c:v>
                </c:pt>
                <c:pt idx="516">
                  <c:v>45.098273050832354</c:v>
                </c:pt>
                <c:pt idx="517">
                  <c:v>45.87714692203329</c:v>
                </c:pt>
                <c:pt idx="518">
                  <c:v>45.685677876881329</c:v>
                </c:pt>
                <c:pt idx="519">
                  <c:v>47.22726711507525</c:v>
                </c:pt>
                <c:pt idx="520">
                  <c:v>48.695714684603011</c:v>
                </c:pt>
                <c:pt idx="521">
                  <c:v>48.024372587384121</c:v>
                </c:pt>
                <c:pt idx="522">
                  <c:v>46.866734903495363</c:v>
                </c:pt>
                <c:pt idx="523">
                  <c:v>46.91834939613981</c:v>
                </c:pt>
                <c:pt idx="524">
                  <c:v>46.395101975845591</c:v>
                </c:pt>
                <c:pt idx="525">
                  <c:v>46.107100079033827</c:v>
                </c:pt>
                <c:pt idx="526">
                  <c:v>46.959196003161352</c:v>
                </c:pt>
                <c:pt idx="527">
                  <c:v>47.135743840126452</c:v>
                </c:pt>
                <c:pt idx="528">
                  <c:v>46.955797753605061</c:v>
                </c:pt>
                <c:pt idx="529">
                  <c:v>46.040439910144201</c:v>
                </c:pt>
                <c:pt idx="530">
                  <c:v>47.045617596405762</c:v>
                </c:pt>
                <c:pt idx="531">
                  <c:v>47.263904703856234</c:v>
                </c:pt>
                <c:pt idx="532">
                  <c:v>47.575324188154248</c:v>
                </c:pt>
                <c:pt idx="533">
                  <c:v>48.148708967526176</c:v>
                </c:pt>
                <c:pt idx="534">
                  <c:v>48.011420358701045</c:v>
                </c:pt>
                <c:pt idx="535">
                  <c:v>48.068232814348043</c:v>
                </c:pt>
                <c:pt idx="536">
                  <c:v>47.990345312573915</c:v>
                </c:pt>
                <c:pt idx="537">
                  <c:v>47.773533812502954</c:v>
                </c:pt>
                <c:pt idx="538">
                  <c:v>49.287421352500111</c:v>
                </c:pt>
                <c:pt idx="539">
                  <c:v>49.285672854100007</c:v>
                </c:pt>
                <c:pt idx="540">
                  <c:v>49.935522914163997</c:v>
                </c:pt>
                <c:pt idx="541">
                  <c:v>50.08622091656656</c:v>
                </c:pt>
                <c:pt idx="542">
                  <c:v>49.584696836662665</c:v>
                </c:pt>
                <c:pt idx="543">
                  <c:v>51.140571873466499</c:v>
                </c:pt>
                <c:pt idx="544">
                  <c:v>51.826038874938661</c:v>
                </c:pt>
                <c:pt idx="545">
                  <c:v>51.702161554997545</c:v>
                </c:pt>
                <c:pt idx="546">
                  <c:v>50.984886462199896</c:v>
                </c:pt>
                <c:pt idx="547">
                  <c:v>51.632899458487991</c:v>
                </c:pt>
                <c:pt idx="548">
                  <c:v>50.821891978339515</c:v>
                </c:pt>
                <c:pt idx="549">
                  <c:v>49.774347679133577</c:v>
                </c:pt>
                <c:pt idx="550">
                  <c:v>48.325757907165347</c:v>
                </c:pt>
                <c:pt idx="551">
                  <c:v>48.267814316286618</c:v>
                </c:pt>
                <c:pt idx="552">
                  <c:v>48.176408572651468</c:v>
                </c:pt>
                <c:pt idx="553">
                  <c:v>47.335824342906065</c:v>
                </c:pt>
                <c:pt idx="554">
                  <c:v>47.916504973716243</c:v>
                </c:pt>
                <c:pt idx="555">
                  <c:v>44.698868198948645</c:v>
                </c:pt>
                <c:pt idx="556">
                  <c:v>44.285234727957942</c:v>
                </c:pt>
                <c:pt idx="557">
                  <c:v>45.239153389118314</c:v>
                </c:pt>
                <c:pt idx="558">
                  <c:v>45.393086135564737</c:v>
                </c:pt>
                <c:pt idx="559">
                  <c:v>45.897867445422591</c:v>
                </c:pt>
                <c:pt idx="560">
                  <c:v>44.822890697816902</c:v>
                </c:pt>
                <c:pt idx="561">
                  <c:v>44.865139627912676</c:v>
                </c:pt>
                <c:pt idx="562">
                  <c:v>45.019277585116505</c:v>
                </c:pt>
                <c:pt idx="563">
                  <c:v>45.590691103404659</c:v>
                </c:pt>
                <c:pt idx="564">
                  <c:v>46.600427644136182</c:v>
                </c:pt>
                <c:pt idx="565">
                  <c:v>45.69876910576545</c:v>
                </c:pt>
                <c:pt idx="566">
                  <c:v>44.55918276423062</c:v>
                </c:pt>
                <c:pt idx="567">
                  <c:v>44.468767310569227</c:v>
                </c:pt>
                <c:pt idx="568">
                  <c:v>45.236702692422767</c:v>
                </c:pt>
                <c:pt idx="569">
                  <c:v>45.079068107696912</c:v>
                </c:pt>
                <c:pt idx="570">
                  <c:v>44.480634724307876</c:v>
                </c:pt>
                <c:pt idx="571">
                  <c:v>42.186873388972309</c:v>
                </c:pt>
                <c:pt idx="572">
                  <c:v>41.781106935558896</c:v>
                </c:pt>
                <c:pt idx="573">
                  <c:v>41.728972277422358</c:v>
                </c:pt>
                <c:pt idx="574">
                  <c:v>43.584006891096898</c:v>
                </c:pt>
                <c:pt idx="575">
                  <c:v>44.546400275643876</c:v>
                </c:pt>
                <c:pt idx="576">
                  <c:v>44.575968011025758</c:v>
                </c:pt>
                <c:pt idx="577">
                  <c:v>43.787646720441039</c:v>
                </c:pt>
                <c:pt idx="578">
                  <c:v>45.595281868817644</c:v>
                </c:pt>
                <c:pt idx="579">
                  <c:v>44.824227274752701</c:v>
                </c:pt>
                <c:pt idx="580">
                  <c:v>44.918953090990108</c:v>
                </c:pt>
                <c:pt idx="581">
                  <c:v>44.572918123639603</c:v>
                </c:pt>
                <c:pt idx="582">
                  <c:v>44.397508724945588</c:v>
                </c:pt>
                <c:pt idx="583">
                  <c:v>44.507132348997821</c:v>
                </c:pt>
                <c:pt idx="584">
                  <c:v>43.641277293959917</c:v>
                </c:pt>
                <c:pt idx="585">
                  <c:v>42.862067091758398</c:v>
                </c:pt>
                <c:pt idx="586">
                  <c:v>41.547954683670341</c:v>
                </c:pt>
                <c:pt idx="587">
                  <c:v>41.863262187346812</c:v>
                </c:pt>
                <c:pt idx="588">
                  <c:v>43.508642487493873</c:v>
                </c:pt>
                <c:pt idx="589">
                  <c:v>44.031993699499758</c:v>
                </c:pt>
                <c:pt idx="590">
                  <c:v>44.331039747979986</c:v>
                </c:pt>
                <c:pt idx="591">
                  <c:v>44.289145589919201</c:v>
                </c:pt>
                <c:pt idx="592">
                  <c:v>45.184685823596766</c:v>
                </c:pt>
                <c:pt idx="593">
                  <c:v>45.112795432943869</c:v>
                </c:pt>
                <c:pt idx="594">
                  <c:v>48.115391817317757</c:v>
                </c:pt>
                <c:pt idx="595">
                  <c:v>48.423943672692708</c:v>
                </c:pt>
                <c:pt idx="596">
                  <c:v>48.14914974690771</c:v>
                </c:pt>
                <c:pt idx="597">
                  <c:v>48.802093989876312</c:v>
                </c:pt>
                <c:pt idx="598">
                  <c:v>48.092563759595059</c:v>
                </c:pt>
                <c:pt idx="599">
                  <c:v>46.386486550383793</c:v>
                </c:pt>
                <c:pt idx="600">
                  <c:v>45.017347462015351</c:v>
                </c:pt>
                <c:pt idx="601">
                  <c:v>45.940533898480616</c:v>
                </c:pt>
                <c:pt idx="602">
                  <c:v>45.017461355939226</c:v>
                </c:pt>
                <c:pt idx="603">
                  <c:v>44.451194454237566</c:v>
                </c:pt>
                <c:pt idx="604">
                  <c:v>44.446495778169499</c:v>
                </c:pt>
                <c:pt idx="605">
                  <c:v>43.961891831126778</c:v>
                </c:pt>
                <c:pt idx="606">
                  <c:v>43.538731673245067</c:v>
                </c:pt>
                <c:pt idx="607">
                  <c:v>43.459021266929803</c:v>
                </c:pt>
                <c:pt idx="608">
                  <c:v>43.913368850677195</c:v>
                </c:pt>
                <c:pt idx="609">
                  <c:v>42.729334754027086</c:v>
                </c:pt>
                <c:pt idx="610">
                  <c:v>43.552213390161086</c:v>
                </c:pt>
                <c:pt idx="611">
                  <c:v>44.742504535606436</c:v>
                </c:pt>
                <c:pt idx="612">
                  <c:v>44.951588181424256</c:v>
                </c:pt>
                <c:pt idx="613">
                  <c:v>44.412655527256973</c:v>
                </c:pt>
                <c:pt idx="614">
                  <c:v>43.529882221090276</c:v>
                </c:pt>
                <c:pt idx="615">
                  <c:v>43.961131288843617</c:v>
                </c:pt>
                <c:pt idx="616">
                  <c:v>42.596749251553746</c:v>
                </c:pt>
                <c:pt idx="617">
                  <c:v>42.272989970062149</c:v>
                </c:pt>
                <c:pt idx="618">
                  <c:v>43.713479598802486</c:v>
                </c:pt>
                <c:pt idx="619">
                  <c:v>40.855291183952097</c:v>
                </c:pt>
                <c:pt idx="620">
                  <c:v>41.970051647358083</c:v>
                </c:pt>
                <c:pt idx="621">
                  <c:v>42.10440206589432</c:v>
                </c:pt>
                <c:pt idx="622">
                  <c:v>43.437552082635769</c:v>
                </c:pt>
                <c:pt idx="623">
                  <c:v>42.066718083305425</c:v>
                </c:pt>
                <c:pt idx="624">
                  <c:v>41.740588723332216</c:v>
                </c:pt>
                <c:pt idx="625">
                  <c:v>40.615287548933281</c:v>
                </c:pt>
                <c:pt idx="626">
                  <c:v>41.420259501957332</c:v>
                </c:pt>
                <c:pt idx="627">
                  <c:v>40.385514380078291</c:v>
                </c:pt>
                <c:pt idx="628">
                  <c:v>40.353148575203129</c:v>
                </c:pt>
                <c:pt idx="629">
                  <c:v>41.039117943008129</c:v>
                </c:pt>
                <c:pt idx="630">
                  <c:v>40.596348717720325</c:v>
                </c:pt>
                <c:pt idx="631">
                  <c:v>41.772205948708809</c:v>
                </c:pt>
                <c:pt idx="632">
                  <c:v>39.965576237948355</c:v>
                </c:pt>
                <c:pt idx="633">
                  <c:v>39.585823049517934</c:v>
                </c:pt>
                <c:pt idx="634">
                  <c:v>39.245096921980711</c:v>
                </c:pt>
                <c:pt idx="635">
                  <c:v>39.547979876879225</c:v>
                </c:pt>
                <c:pt idx="636">
                  <c:v>39.261727195075174</c:v>
                </c:pt>
                <c:pt idx="637">
                  <c:v>39.729509087803002</c:v>
                </c:pt>
                <c:pt idx="638">
                  <c:v>40.905596363512117</c:v>
                </c:pt>
                <c:pt idx="639">
                  <c:v>41.920223854540488</c:v>
                </c:pt>
                <c:pt idx="640">
                  <c:v>41.843208954181627</c:v>
                </c:pt>
                <c:pt idx="641">
                  <c:v>41.559808358167267</c:v>
                </c:pt>
                <c:pt idx="642">
                  <c:v>42.208568334326685</c:v>
                </c:pt>
                <c:pt idx="643">
                  <c:v>40.923446733373069</c:v>
                </c:pt>
                <c:pt idx="644">
                  <c:v>40.826825869334918</c:v>
                </c:pt>
                <c:pt idx="645">
                  <c:v>40.994705034773396</c:v>
                </c:pt>
                <c:pt idx="646">
                  <c:v>38.92167620139093</c:v>
                </c:pt>
                <c:pt idx="647">
                  <c:v>37.735619048055632</c:v>
                </c:pt>
                <c:pt idx="648">
                  <c:v>36.937648761922226</c:v>
                </c:pt>
                <c:pt idx="649">
                  <c:v>35.630753950476894</c:v>
                </c:pt>
                <c:pt idx="650">
                  <c:v>35.723150158019074</c:v>
                </c:pt>
                <c:pt idx="651">
                  <c:v>36.377918006320762</c:v>
                </c:pt>
                <c:pt idx="652">
                  <c:v>35.219468720252827</c:v>
                </c:pt>
                <c:pt idx="653">
                  <c:v>34.838570748810113</c:v>
                </c:pt>
                <c:pt idx="654">
                  <c:v>35.510598829952407</c:v>
                </c:pt>
                <c:pt idx="655">
                  <c:v>35.220967953198098</c:v>
                </c:pt>
                <c:pt idx="656">
                  <c:v>35.236550718127923</c:v>
                </c:pt>
                <c:pt idx="657">
                  <c:v>36.322262028725113</c:v>
                </c:pt>
                <c:pt idx="658">
                  <c:v>36.383738481149003</c:v>
                </c:pt>
                <c:pt idx="659">
                  <c:v>35.61762153924596</c:v>
                </c:pt>
                <c:pt idx="660">
                  <c:v>35.143936861569841</c:v>
                </c:pt>
                <c:pt idx="661">
                  <c:v>35.233469474462794</c:v>
                </c:pt>
                <c:pt idx="662">
                  <c:v>34.269466778978519</c:v>
                </c:pt>
                <c:pt idx="663">
                  <c:v>34.547418671159143</c:v>
                </c:pt>
                <c:pt idx="664">
                  <c:v>34.829832746846364</c:v>
                </c:pt>
                <c:pt idx="665">
                  <c:v>35.881001309873852</c:v>
                </c:pt>
                <c:pt idx="666">
                  <c:v>35.78740005239495</c:v>
                </c:pt>
                <c:pt idx="667">
                  <c:v>35.0693200020958</c:v>
                </c:pt>
                <c:pt idx="668">
                  <c:v>35.049620800083829</c:v>
                </c:pt>
                <c:pt idx="669">
                  <c:v>35.048832832003356</c:v>
                </c:pt>
                <c:pt idx="670">
                  <c:v>35.500961313280136</c:v>
                </c:pt>
                <c:pt idx="671">
                  <c:v>36.34186245253121</c:v>
                </c:pt>
                <c:pt idx="672">
                  <c:v>36.456906498101247</c:v>
                </c:pt>
                <c:pt idx="673">
                  <c:v>37.826916259924047</c:v>
                </c:pt>
                <c:pt idx="674">
                  <c:v>38.18910865039696</c:v>
                </c:pt>
                <c:pt idx="675">
                  <c:v>38.248812346015875</c:v>
                </c:pt>
                <c:pt idx="676">
                  <c:v>36.97622449384064</c:v>
                </c:pt>
                <c:pt idx="677">
                  <c:v>36.889128979753629</c:v>
                </c:pt>
                <c:pt idx="678">
                  <c:v>36.704877159190147</c:v>
                </c:pt>
                <c:pt idx="679">
                  <c:v>37.800643086367607</c:v>
                </c:pt>
                <c:pt idx="680">
                  <c:v>37.419481723454702</c:v>
                </c:pt>
                <c:pt idx="681">
                  <c:v>34.32983526893819</c:v>
                </c:pt>
                <c:pt idx="682">
                  <c:v>34.793961410757525</c:v>
                </c:pt>
                <c:pt idx="683">
                  <c:v>33.953518456430302</c:v>
                </c:pt>
                <c:pt idx="684">
                  <c:v>34.381084738257208</c:v>
                </c:pt>
                <c:pt idx="685">
                  <c:v>33.946027389530293</c:v>
                </c:pt>
                <c:pt idx="686">
                  <c:v>33.682001095581214</c:v>
                </c:pt>
                <c:pt idx="687">
                  <c:v>33.662320043823243</c:v>
                </c:pt>
                <c:pt idx="688">
                  <c:v>32.876060801752928</c:v>
                </c:pt>
                <c:pt idx="689">
                  <c:v>33.620962432070115</c:v>
                </c:pt>
                <c:pt idx="690">
                  <c:v>33.851686497282806</c:v>
                </c:pt>
                <c:pt idx="691">
                  <c:v>34.335923459891305</c:v>
                </c:pt>
                <c:pt idx="692">
                  <c:v>34.565340938395657</c:v>
                </c:pt>
                <c:pt idx="693">
                  <c:v>34.437525637535828</c:v>
                </c:pt>
                <c:pt idx="694">
                  <c:v>34.057917025501425</c:v>
                </c:pt>
                <c:pt idx="695">
                  <c:v>34.426348681020059</c:v>
                </c:pt>
                <c:pt idx="696">
                  <c:v>33.692093947240799</c:v>
                </c:pt>
                <c:pt idx="697">
                  <c:v>32.256131757889634</c:v>
                </c:pt>
                <c:pt idx="698">
                  <c:v>32.299205270315589</c:v>
                </c:pt>
                <c:pt idx="699">
                  <c:v>32.218656210812625</c:v>
                </c:pt>
                <c:pt idx="700">
                  <c:v>33.156234248432504</c:v>
                </c:pt>
                <c:pt idx="701">
                  <c:v>31.796265369937299</c:v>
                </c:pt>
                <c:pt idx="702">
                  <c:v>31.358250614797491</c:v>
                </c:pt>
                <c:pt idx="703">
                  <c:v>30.7197060245919</c:v>
                </c:pt>
                <c:pt idx="704">
                  <c:v>30.383604240983672</c:v>
                </c:pt>
                <c:pt idx="705">
                  <c:v>30.223952169639347</c:v>
                </c:pt>
                <c:pt idx="706">
                  <c:v>29.724414086785576</c:v>
                </c:pt>
                <c:pt idx="707">
                  <c:v>28.918864563471423</c:v>
                </c:pt>
                <c:pt idx="708">
                  <c:v>29.15160258253886</c:v>
                </c:pt>
                <c:pt idx="709">
                  <c:v>29.252208103301552</c:v>
                </c:pt>
                <c:pt idx="710">
                  <c:v>29.90471232413206</c:v>
                </c:pt>
                <c:pt idx="711">
                  <c:v>30.022204492965283</c:v>
                </c:pt>
                <c:pt idx="712">
                  <c:v>27.953496179718613</c:v>
                </c:pt>
                <c:pt idx="713">
                  <c:v>27.770331847188746</c:v>
                </c:pt>
                <c:pt idx="714">
                  <c:v>27.452445273887548</c:v>
                </c:pt>
                <c:pt idx="715">
                  <c:v>27.805009810955504</c:v>
                </c:pt>
                <c:pt idx="716">
                  <c:v>28.001800392438223</c:v>
                </c:pt>
                <c:pt idx="717">
                  <c:v>27.57124001569753</c:v>
                </c:pt>
                <c:pt idx="718">
                  <c:v>27.106465600627899</c:v>
                </c:pt>
                <c:pt idx="719">
                  <c:v>26.722594624025117</c:v>
                </c:pt>
                <c:pt idx="720">
                  <c:v>26.204871784961004</c:v>
                </c:pt>
                <c:pt idx="721">
                  <c:v>25.681794871398438</c:v>
                </c:pt>
                <c:pt idx="722">
                  <c:v>25.587815794855938</c:v>
                </c:pt>
                <c:pt idx="723">
                  <c:v>25.803224631794237</c:v>
                </c:pt>
                <c:pt idx="724">
                  <c:v>25.126880985271772</c:v>
                </c:pt>
                <c:pt idx="725">
                  <c:v>24.542643239410872</c:v>
                </c:pt>
                <c:pt idx="726">
                  <c:v>25.615305729576434</c:v>
                </c:pt>
                <c:pt idx="727">
                  <c:v>26.324932229183059</c:v>
                </c:pt>
                <c:pt idx="728">
                  <c:v>26.298597289167322</c:v>
                </c:pt>
                <c:pt idx="729">
                  <c:v>25.877351891566693</c:v>
                </c:pt>
                <c:pt idx="730">
                  <c:v>24.526966075662671</c:v>
                </c:pt>
                <c:pt idx="731">
                  <c:v>23.998038643026504</c:v>
                </c:pt>
                <c:pt idx="732">
                  <c:v>23.830769545721061</c:v>
                </c:pt>
                <c:pt idx="733">
                  <c:v>24.088942781828841</c:v>
                </c:pt>
                <c:pt idx="734">
                  <c:v>25.094789711273155</c:v>
                </c:pt>
                <c:pt idx="735">
                  <c:v>24.669231588450923</c:v>
                </c:pt>
                <c:pt idx="736">
                  <c:v>25.118001263538037</c:v>
                </c:pt>
                <c:pt idx="737">
                  <c:v>24.633584050541518</c:v>
                </c:pt>
                <c:pt idx="738">
                  <c:v>24.732959362021663</c:v>
                </c:pt>
                <c:pt idx="739">
                  <c:v>24.809990374480865</c:v>
                </c:pt>
                <c:pt idx="740">
                  <c:v>25.625999614979232</c:v>
                </c:pt>
                <c:pt idx="741">
                  <c:v>25.850447984599171</c:v>
                </c:pt>
                <c:pt idx="742">
                  <c:v>26.069473919383967</c:v>
                </c:pt>
                <c:pt idx="743">
                  <c:v>25.895546956775362</c:v>
                </c:pt>
                <c:pt idx="744">
                  <c:v>25.030061878271013</c:v>
                </c:pt>
                <c:pt idx="745">
                  <c:v>27.552882475130843</c:v>
                </c:pt>
                <c:pt idx="746">
                  <c:v>27.069251299005234</c:v>
                </c:pt>
                <c:pt idx="747">
                  <c:v>26.93115405196021</c:v>
                </c:pt>
                <c:pt idx="748">
                  <c:v>26.121918162078408</c:v>
                </c:pt>
                <c:pt idx="749">
                  <c:v>26.062092726483137</c:v>
                </c:pt>
                <c:pt idx="750">
                  <c:v>27.147379709059322</c:v>
                </c:pt>
                <c:pt idx="751">
                  <c:v>27.385191188362374</c:v>
                </c:pt>
                <c:pt idx="752">
                  <c:v>27.459503647534493</c:v>
                </c:pt>
                <c:pt idx="753">
                  <c:v>26.573804145901377</c:v>
                </c:pt>
                <c:pt idx="754">
                  <c:v>28.611976165836055</c:v>
                </c:pt>
                <c:pt idx="755">
                  <c:v>29.313759046633443</c:v>
                </c:pt>
                <c:pt idx="756">
                  <c:v>29.267718361865334</c:v>
                </c:pt>
                <c:pt idx="757">
                  <c:v>29.599188734474613</c:v>
                </c:pt>
                <c:pt idx="758">
                  <c:v>28.520063549378985</c:v>
                </c:pt>
                <c:pt idx="759">
                  <c:v>28.810210541975156</c:v>
                </c:pt>
                <c:pt idx="760">
                  <c:v>28.803288421679007</c:v>
                </c:pt>
                <c:pt idx="761">
                  <c:v>27.942083536867159</c:v>
                </c:pt>
                <c:pt idx="762">
                  <c:v>28.722291341474687</c:v>
                </c:pt>
                <c:pt idx="763">
                  <c:v>28.614587653658987</c:v>
                </c:pt>
                <c:pt idx="764">
                  <c:v>28.304807506146357</c:v>
                </c:pt>
                <c:pt idx="765">
                  <c:v>27.727744300245856</c:v>
                </c:pt>
                <c:pt idx="766">
                  <c:v>27.862005772009834</c:v>
                </c:pt>
                <c:pt idx="767">
                  <c:v>28.95044823088039</c:v>
                </c:pt>
                <c:pt idx="768">
                  <c:v>28.771841929235215</c:v>
                </c:pt>
                <c:pt idx="769">
                  <c:v>28.375897677169412</c:v>
                </c:pt>
                <c:pt idx="770">
                  <c:v>28.137915907086775</c:v>
                </c:pt>
                <c:pt idx="771">
                  <c:v>27.600684636283468</c:v>
                </c:pt>
                <c:pt idx="772">
                  <c:v>27.32930738545134</c:v>
                </c:pt>
                <c:pt idx="773">
                  <c:v>27.420308295418053</c:v>
                </c:pt>
                <c:pt idx="774">
                  <c:v>27.238764331816721</c:v>
                </c:pt>
                <c:pt idx="775">
                  <c:v>27.648046573272669</c:v>
                </c:pt>
                <c:pt idx="776">
                  <c:v>27.701473862930911</c:v>
                </c:pt>
                <c:pt idx="777">
                  <c:v>27.268538954517233</c:v>
                </c:pt>
                <c:pt idx="778">
                  <c:v>26.223637558180688</c:v>
                </c:pt>
                <c:pt idx="779">
                  <c:v>25.969009502327228</c:v>
                </c:pt>
                <c:pt idx="780">
                  <c:v>25.83844038009309</c:v>
                </c:pt>
                <c:pt idx="781">
                  <c:v>25.509217615203724</c:v>
                </c:pt>
                <c:pt idx="782">
                  <c:v>25.857104704608147</c:v>
                </c:pt>
                <c:pt idx="783">
                  <c:v>25.074892188184325</c:v>
                </c:pt>
                <c:pt idx="784">
                  <c:v>25.154675687527373</c:v>
                </c:pt>
                <c:pt idx="785">
                  <c:v>25.019051027501096</c:v>
                </c:pt>
                <c:pt idx="786">
                  <c:v>24.643354041100046</c:v>
                </c:pt>
                <c:pt idx="787">
                  <c:v>25.248486161644003</c:v>
                </c:pt>
                <c:pt idx="788">
                  <c:v>25.47640344646576</c:v>
                </c:pt>
                <c:pt idx="789">
                  <c:v>25.763152137858629</c:v>
                </c:pt>
                <c:pt idx="790">
                  <c:v>26.654078085514342</c:v>
                </c:pt>
                <c:pt idx="791">
                  <c:v>26.578643123420576</c:v>
                </c:pt>
                <c:pt idx="792">
                  <c:v>27.658697724936825</c:v>
                </c:pt>
                <c:pt idx="793">
                  <c:v>28.238827908997475</c:v>
                </c:pt>
                <c:pt idx="794">
                  <c:v>28.382321116359901</c:v>
                </c:pt>
                <c:pt idx="795">
                  <c:v>28.767644844654395</c:v>
                </c:pt>
                <c:pt idx="796">
                  <c:v>29.190385793786174</c:v>
                </c:pt>
                <c:pt idx="797">
                  <c:v>29.040639431751448</c:v>
                </c:pt>
                <c:pt idx="798">
                  <c:v>28.562521577270058</c:v>
                </c:pt>
                <c:pt idx="799">
                  <c:v>27.812068863090801</c:v>
                </c:pt>
                <c:pt idx="800">
                  <c:v>27.421090754523632</c:v>
                </c:pt>
                <c:pt idx="801">
                  <c:v>28.145995630180945</c:v>
                </c:pt>
                <c:pt idx="802">
                  <c:v>29.146991825207241</c:v>
                </c:pt>
                <c:pt idx="803">
                  <c:v>28.86303167300829</c:v>
                </c:pt>
                <c:pt idx="804">
                  <c:v>28.647961266920333</c:v>
                </c:pt>
                <c:pt idx="805">
                  <c:v>29.000414450676814</c:v>
                </c:pt>
                <c:pt idx="806">
                  <c:v>27.227952578027072</c:v>
                </c:pt>
                <c:pt idx="807">
                  <c:v>26.962654103121082</c:v>
                </c:pt>
                <c:pt idx="808">
                  <c:v>27.238986164124839</c:v>
                </c:pt>
                <c:pt idx="809">
                  <c:v>27.999895446564995</c:v>
                </c:pt>
                <c:pt idx="810">
                  <c:v>29.0670358178626</c:v>
                </c:pt>
                <c:pt idx="811">
                  <c:v>29.230105432714502</c:v>
                </c:pt>
                <c:pt idx="812">
                  <c:v>28.051316217308578</c:v>
                </c:pt>
                <c:pt idx="813">
                  <c:v>28.34150864869234</c:v>
                </c:pt>
                <c:pt idx="814">
                  <c:v>27.594140345947693</c:v>
                </c:pt>
                <c:pt idx="815">
                  <c:v>27.086357613837908</c:v>
                </c:pt>
                <c:pt idx="816">
                  <c:v>27.131710304553515</c:v>
                </c:pt>
                <c:pt idx="817">
                  <c:v>27.83624441218214</c:v>
                </c:pt>
                <c:pt idx="818">
                  <c:v>27.948713776487285</c:v>
                </c:pt>
                <c:pt idx="819">
                  <c:v>28.15001255105949</c:v>
                </c:pt>
                <c:pt idx="820">
                  <c:v>27.549040502042381</c:v>
                </c:pt>
                <c:pt idx="821">
                  <c:v>26.972137620081696</c:v>
                </c:pt>
                <c:pt idx="822">
                  <c:v>25.496773504803269</c:v>
                </c:pt>
                <c:pt idx="823">
                  <c:v>24.88489494019213</c:v>
                </c:pt>
                <c:pt idx="824">
                  <c:v>24.991651797607684</c:v>
                </c:pt>
                <c:pt idx="825">
                  <c:v>24.555474071904307</c:v>
                </c:pt>
                <c:pt idx="826">
                  <c:v>24.313194962876175</c:v>
                </c:pt>
                <c:pt idx="827">
                  <c:v>24.331631798515048</c:v>
                </c:pt>
                <c:pt idx="828">
                  <c:v>24.707153271940602</c:v>
                </c:pt>
                <c:pt idx="829">
                  <c:v>25.537310130877625</c:v>
                </c:pt>
                <c:pt idx="830">
                  <c:v>25.757908405235103</c:v>
                </c:pt>
                <c:pt idx="831">
                  <c:v>25.382636336209405</c:v>
                </c:pt>
                <c:pt idx="832">
                  <c:v>24.936585453448377</c:v>
                </c:pt>
                <c:pt idx="833">
                  <c:v>25.340375418137935</c:v>
                </c:pt>
                <c:pt idx="834">
                  <c:v>25.787567016725518</c:v>
                </c:pt>
                <c:pt idx="835">
                  <c:v>26.536302680669021</c:v>
                </c:pt>
                <c:pt idx="836">
                  <c:v>26.313196107226759</c:v>
                </c:pt>
                <c:pt idx="837">
                  <c:v>27.297487844289069</c:v>
                </c:pt>
                <c:pt idx="838">
                  <c:v>27.711643513771563</c:v>
                </c:pt>
                <c:pt idx="839">
                  <c:v>29.386705740550859</c:v>
                </c:pt>
                <c:pt idx="840">
                  <c:v>29.107052229622035</c:v>
                </c:pt>
                <c:pt idx="841">
                  <c:v>28.486842089184883</c:v>
                </c:pt>
                <c:pt idx="842">
                  <c:v>27.806065683567393</c:v>
                </c:pt>
                <c:pt idx="843">
                  <c:v>27.469714627342693</c:v>
                </c:pt>
                <c:pt idx="844">
                  <c:v>28.299524585093707</c:v>
                </c:pt>
                <c:pt idx="845">
                  <c:v>28.641932983403748</c:v>
                </c:pt>
                <c:pt idx="846">
                  <c:v>28.486957319336149</c:v>
                </c:pt>
                <c:pt idx="847">
                  <c:v>28.583766292773447</c:v>
                </c:pt>
                <c:pt idx="848">
                  <c:v>30.677174651710935</c:v>
                </c:pt>
                <c:pt idx="849">
                  <c:v>31.294958986068437</c:v>
                </c:pt>
                <c:pt idx="850">
                  <c:v>31.863126359442738</c:v>
                </c:pt>
                <c:pt idx="851">
                  <c:v>32.09196505437771</c:v>
                </c:pt>
                <c:pt idx="852">
                  <c:v>32.297918602175109</c:v>
                </c:pt>
                <c:pt idx="853">
                  <c:v>32.053196744087003</c:v>
                </c:pt>
                <c:pt idx="854">
                  <c:v>32.024687869763476</c:v>
                </c:pt>
                <c:pt idx="855">
                  <c:v>31.751771514790537</c:v>
                </c:pt>
                <c:pt idx="856">
                  <c:v>31.581590860591621</c:v>
                </c:pt>
                <c:pt idx="857">
                  <c:v>31.265567634423665</c:v>
                </c:pt>
                <c:pt idx="858">
                  <c:v>31.356030705376945</c:v>
                </c:pt>
                <c:pt idx="859">
                  <c:v>31.134721228215078</c:v>
                </c:pt>
                <c:pt idx="860">
                  <c:v>31.360108849128604</c:v>
                </c:pt>
                <c:pt idx="861">
                  <c:v>31.078724353965146</c:v>
                </c:pt>
                <c:pt idx="862">
                  <c:v>30.430316974158607</c:v>
                </c:pt>
                <c:pt idx="863">
                  <c:v>30.132604678966345</c:v>
                </c:pt>
                <c:pt idx="864">
                  <c:v>29.595960187158653</c:v>
                </c:pt>
                <c:pt idx="865">
                  <c:v>28.974878407486347</c:v>
                </c:pt>
                <c:pt idx="866">
                  <c:v>28.219187136299453</c:v>
                </c:pt>
                <c:pt idx="867">
                  <c:v>28.348223485451978</c:v>
                </c:pt>
                <c:pt idx="868">
                  <c:v>29.112360939418082</c:v>
                </c:pt>
                <c:pt idx="869">
                  <c:v>30.267278437576724</c:v>
                </c:pt>
                <c:pt idx="870">
                  <c:v>29.601347137503065</c:v>
                </c:pt>
                <c:pt idx="871">
                  <c:v>29.078101885500121</c:v>
                </c:pt>
                <c:pt idx="872">
                  <c:v>29.881716075420002</c:v>
                </c:pt>
                <c:pt idx="873">
                  <c:v>30.586628643016802</c:v>
                </c:pt>
                <c:pt idx="874">
                  <c:v>30.37962514572067</c:v>
                </c:pt>
                <c:pt idx="875">
                  <c:v>30.164273005828829</c:v>
                </c:pt>
                <c:pt idx="876">
                  <c:v>29.525322920233155</c:v>
                </c:pt>
                <c:pt idx="877">
                  <c:v>29.377460916809326</c:v>
                </c:pt>
                <c:pt idx="878">
                  <c:v>28.327258436672373</c:v>
                </c:pt>
                <c:pt idx="879">
                  <c:v>28.369922337466896</c:v>
                </c:pt>
                <c:pt idx="880">
                  <c:v>29.171308893498676</c:v>
                </c:pt>
                <c:pt idx="881">
                  <c:v>28.657700355739944</c:v>
                </c:pt>
                <c:pt idx="882">
                  <c:v>28.307876014229599</c:v>
                </c:pt>
                <c:pt idx="883">
                  <c:v>29.055931040569185</c:v>
                </c:pt>
                <c:pt idx="884">
                  <c:v>29.321053241622767</c:v>
                </c:pt>
                <c:pt idx="885">
                  <c:v>29.66093812966491</c:v>
                </c:pt>
                <c:pt idx="886">
                  <c:v>28.950117525186599</c:v>
                </c:pt>
                <c:pt idx="887">
                  <c:v>28.441876701007462</c:v>
                </c:pt>
                <c:pt idx="888">
                  <c:v>26.916267068040295</c:v>
                </c:pt>
                <c:pt idx="889">
                  <c:v>28.360522682721612</c:v>
                </c:pt>
                <c:pt idx="890">
                  <c:v>29.349684907308863</c:v>
                </c:pt>
                <c:pt idx="891">
                  <c:v>30.753507396292353</c:v>
                </c:pt>
                <c:pt idx="892">
                  <c:v>30.51801229585169</c:v>
                </c:pt>
                <c:pt idx="893">
                  <c:v>30.677936491834068</c:v>
                </c:pt>
                <c:pt idx="894">
                  <c:v>29.32007745967336</c:v>
                </c:pt>
                <c:pt idx="895">
                  <c:v>30.300739098386934</c:v>
                </c:pt>
                <c:pt idx="896">
                  <c:v>30.641021563935478</c:v>
                </c:pt>
                <c:pt idx="897">
                  <c:v>31.162664862557417</c:v>
                </c:pt>
                <c:pt idx="898">
                  <c:v>30.731946594502293</c:v>
                </c:pt>
                <c:pt idx="899">
                  <c:v>32.342301863780087</c:v>
                </c:pt>
                <c:pt idx="900">
                  <c:v>33.1969880745512</c:v>
                </c:pt>
                <c:pt idx="901">
                  <c:v>34.802407522982051</c:v>
                </c:pt>
                <c:pt idx="902">
                  <c:v>35.092416300919282</c:v>
                </c:pt>
                <c:pt idx="903">
                  <c:v>35.62145665203677</c:v>
                </c:pt>
                <c:pt idx="904">
                  <c:v>34.35362626608147</c:v>
                </c:pt>
                <c:pt idx="905">
                  <c:v>32.327233050643258</c:v>
                </c:pt>
                <c:pt idx="906">
                  <c:v>32.067425322025734</c:v>
                </c:pt>
                <c:pt idx="907">
                  <c:v>32.329865012881029</c:v>
                </c:pt>
                <c:pt idx="908">
                  <c:v>32.660234600515238</c:v>
                </c:pt>
                <c:pt idx="909">
                  <c:v>33.388457384020604</c:v>
                </c:pt>
                <c:pt idx="910">
                  <c:v>32.918962295360821</c:v>
                </c:pt>
                <c:pt idx="911">
                  <c:v>32.279254491814434</c:v>
                </c:pt>
                <c:pt idx="912">
                  <c:v>32.752290179672578</c:v>
                </c:pt>
                <c:pt idx="913">
                  <c:v>32.940555607186901</c:v>
                </c:pt>
                <c:pt idx="914">
                  <c:v>31.903798224287478</c:v>
                </c:pt>
                <c:pt idx="915">
                  <c:v>31.354295928971499</c:v>
                </c:pt>
                <c:pt idx="916">
                  <c:v>31.21941983715886</c:v>
                </c:pt>
                <c:pt idx="917">
                  <c:v>32.05133679348635</c:v>
                </c:pt>
                <c:pt idx="918">
                  <c:v>32.611461471739453</c:v>
                </c:pt>
                <c:pt idx="919">
                  <c:v>33.273610458869584</c:v>
                </c:pt>
                <c:pt idx="920">
                  <c:v>33.196608418354778</c:v>
                </c:pt>
                <c:pt idx="921">
                  <c:v>32.516152336734194</c:v>
                </c:pt>
                <c:pt idx="922">
                  <c:v>33.636710093469368</c:v>
                </c:pt>
                <c:pt idx="923">
                  <c:v>33.803836403738778</c:v>
                </c:pt>
                <c:pt idx="924">
                  <c:v>33.772889456149549</c:v>
                </c:pt>
                <c:pt idx="925">
                  <c:v>32.746179578245986</c:v>
                </c:pt>
                <c:pt idx="926">
                  <c:v>33.316631183129843</c:v>
                </c:pt>
                <c:pt idx="927">
                  <c:v>32.972537247325192</c:v>
                </c:pt>
                <c:pt idx="928">
                  <c:v>33.400949489893001</c:v>
                </c:pt>
                <c:pt idx="929">
                  <c:v>33.662693979595723</c:v>
                </c:pt>
                <c:pt idx="930">
                  <c:v>33.851915759183825</c:v>
                </c:pt>
                <c:pt idx="931">
                  <c:v>36.004604630367346</c:v>
                </c:pt>
                <c:pt idx="932">
                  <c:v>35.0934641852147</c:v>
                </c:pt>
                <c:pt idx="933">
                  <c:v>35.085242567408585</c:v>
                </c:pt>
                <c:pt idx="934">
                  <c:v>33.758289702696345</c:v>
                </c:pt>
                <c:pt idx="935">
                  <c:v>34.156795588107855</c:v>
                </c:pt>
                <c:pt idx="936">
                  <c:v>34.545695823524312</c:v>
                </c:pt>
                <c:pt idx="937">
                  <c:v>34.64630783294097</c:v>
                </c:pt>
                <c:pt idx="938">
                  <c:v>34.451996313317643</c:v>
                </c:pt>
                <c:pt idx="939">
                  <c:v>33.745535852532704</c:v>
                </c:pt>
                <c:pt idx="940">
                  <c:v>34.094941434101301</c:v>
                </c:pt>
                <c:pt idx="941">
                  <c:v>34.307253657364051</c:v>
                </c:pt>
                <c:pt idx="942">
                  <c:v>35.061666146294556</c:v>
                </c:pt>
                <c:pt idx="943">
                  <c:v>34.232546645851784</c:v>
                </c:pt>
                <c:pt idx="944">
                  <c:v>33.028565865834075</c:v>
                </c:pt>
                <c:pt idx="945">
                  <c:v>32.083478634633359</c:v>
                </c:pt>
                <c:pt idx="946">
                  <c:v>32.206187145385336</c:v>
                </c:pt>
                <c:pt idx="947">
                  <c:v>32.579351485815415</c:v>
                </c:pt>
                <c:pt idx="948">
                  <c:v>32.358214059432612</c:v>
                </c:pt>
                <c:pt idx="949">
                  <c:v>33.378488562377299</c:v>
                </c:pt>
                <c:pt idx="950">
                  <c:v>32.10688354249509</c:v>
                </c:pt>
                <c:pt idx="951">
                  <c:v>32.679155341699804</c:v>
                </c:pt>
                <c:pt idx="952">
                  <c:v>33.051486213667992</c:v>
                </c:pt>
                <c:pt idx="953">
                  <c:v>33.717835448546722</c:v>
                </c:pt>
                <c:pt idx="954">
                  <c:v>33.952233417941876</c:v>
                </c:pt>
                <c:pt idx="955">
                  <c:v>34.537513336717673</c:v>
                </c:pt>
                <c:pt idx="956">
                  <c:v>35.948988533468714</c:v>
                </c:pt>
                <c:pt idx="957">
                  <c:v>36.099815541338742</c:v>
                </c:pt>
                <c:pt idx="958">
                  <c:v>36.360824621653542</c:v>
                </c:pt>
                <c:pt idx="959">
                  <c:v>37.504256984866146</c:v>
                </c:pt>
                <c:pt idx="960">
                  <c:v>37.389482279394649</c:v>
                </c:pt>
                <c:pt idx="961">
                  <c:v>37.932571291175783</c:v>
                </c:pt>
                <c:pt idx="962">
                  <c:v>38.209270851647027</c:v>
                </c:pt>
                <c:pt idx="963">
                  <c:v>38.078642834065882</c:v>
                </c:pt>
                <c:pt idx="964">
                  <c:v>38.035689713362636</c:v>
                </c:pt>
                <c:pt idx="965">
                  <c:v>37.288051588534508</c:v>
                </c:pt>
                <c:pt idx="966">
                  <c:v>37.362018063541377</c:v>
                </c:pt>
                <c:pt idx="967">
                  <c:v>35.806992722541658</c:v>
                </c:pt>
                <c:pt idx="968">
                  <c:v>34.186807708901668</c:v>
                </c:pt>
                <c:pt idx="969">
                  <c:v>34.08427230835607</c:v>
                </c:pt>
                <c:pt idx="970">
                  <c:v>33.63636289233424</c:v>
                </c:pt>
                <c:pt idx="971">
                  <c:v>33.722318515693374</c:v>
                </c:pt>
                <c:pt idx="972">
                  <c:v>33.291452740627733</c:v>
                </c:pt>
                <c:pt idx="973">
                  <c:v>34.010730109625108</c:v>
                </c:pt>
                <c:pt idx="974">
                  <c:v>34.577677204385004</c:v>
                </c:pt>
                <c:pt idx="975">
                  <c:v>34.9496990881754</c:v>
                </c:pt>
                <c:pt idx="976">
                  <c:v>34.879619963527013</c:v>
                </c:pt>
                <c:pt idx="977">
                  <c:v>35.093968798541077</c:v>
                </c:pt>
                <c:pt idx="978">
                  <c:v>35.32919875194164</c:v>
                </c:pt>
                <c:pt idx="979">
                  <c:v>35.300783950077658</c:v>
                </c:pt>
                <c:pt idx="980">
                  <c:v>35.582943358003106</c:v>
                </c:pt>
                <c:pt idx="981">
                  <c:v>35.471445734320127</c:v>
                </c:pt>
                <c:pt idx="982">
                  <c:v>35.816329829372805</c:v>
                </c:pt>
                <c:pt idx="983">
                  <c:v>36.255021193174912</c:v>
                </c:pt>
                <c:pt idx="984">
                  <c:v>36.234840847727</c:v>
                </c:pt>
                <c:pt idx="985">
                  <c:v>35.412561633909085</c:v>
                </c:pt>
                <c:pt idx="986">
                  <c:v>35.936758465356363</c:v>
                </c:pt>
                <c:pt idx="987">
                  <c:v>35.485598338614253</c:v>
                </c:pt>
                <c:pt idx="988">
                  <c:v>35.070975933544567</c:v>
                </c:pt>
                <c:pt idx="989">
                  <c:v>35.082711037341781</c:v>
                </c:pt>
                <c:pt idx="990">
                  <c:v>34.375084441493669</c:v>
                </c:pt>
                <c:pt idx="991">
                  <c:v>33.336475377659745</c:v>
                </c:pt>
                <c:pt idx="992">
                  <c:v>33.99361901510639</c:v>
                </c:pt>
                <c:pt idx="993">
                  <c:v>32.358144760604254</c:v>
                </c:pt>
                <c:pt idx="994">
                  <c:v>31.999925790424168</c:v>
                </c:pt>
                <c:pt idx="995">
                  <c:v>34.837181031616964</c:v>
                </c:pt>
                <c:pt idx="996">
                  <c:v>35.092271241264676</c:v>
                </c:pt>
                <c:pt idx="997">
                  <c:v>35.867306849650589</c:v>
                </c:pt>
                <c:pt idx="998">
                  <c:v>36.644228273986023</c:v>
                </c:pt>
                <c:pt idx="999">
                  <c:v>37.06237713095944</c:v>
                </c:pt>
                <c:pt idx="1000">
                  <c:v>37.494591085238376</c:v>
                </c:pt>
                <c:pt idx="1001">
                  <c:v>37.450343643409539</c:v>
                </c:pt>
                <c:pt idx="1002">
                  <c:v>38.225309745736375</c:v>
                </c:pt>
                <c:pt idx="1003">
                  <c:v>37.45115638982945</c:v>
                </c:pt>
                <c:pt idx="1004">
                  <c:v>37.306430255593185</c:v>
                </c:pt>
                <c:pt idx="1005">
                  <c:v>38.304801210223729</c:v>
                </c:pt>
                <c:pt idx="1006">
                  <c:v>37.748000048408954</c:v>
                </c:pt>
                <c:pt idx="1007">
                  <c:v>38.843552001936359</c:v>
                </c:pt>
                <c:pt idx="1008">
                  <c:v>40.024110080077456</c:v>
                </c:pt>
                <c:pt idx="1009">
                  <c:v>42.666980403203098</c:v>
                </c:pt>
                <c:pt idx="1010">
                  <c:v>43.20843921612812</c:v>
                </c:pt>
                <c:pt idx="1011">
                  <c:v>44.11108956864512</c:v>
                </c:pt>
                <c:pt idx="1012">
                  <c:v>43.105211582745802</c:v>
                </c:pt>
                <c:pt idx="1013">
                  <c:v>43.093392463309833</c:v>
                </c:pt>
                <c:pt idx="1014">
                  <c:v>43.367575698532391</c:v>
                </c:pt>
                <c:pt idx="1015">
                  <c:v>43.492207027941298</c:v>
                </c:pt>
                <c:pt idx="1016">
                  <c:v>43.639368281117648</c:v>
                </c:pt>
                <c:pt idx="1017">
                  <c:v>44.317830731244705</c:v>
                </c:pt>
                <c:pt idx="1018">
                  <c:v>44.117641229249784</c:v>
                </c:pt>
                <c:pt idx="1019">
                  <c:v>43.200129649169995</c:v>
                </c:pt>
                <c:pt idx="1020">
                  <c:v>41.846693185966799</c:v>
                </c:pt>
                <c:pt idx="1021">
                  <c:v>41.385227727438675</c:v>
                </c:pt>
                <c:pt idx="1022">
                  <c:v>40.751025109097547</c:v>
                </c:pt>
                <c:pt idx="1023">
                  <c:v>41.559321004363902</c:v>
                </c:pt>
                <c:pt idx="1024">
                  <c:v>42.112644840174553</c:v>
                </c:pt>
                <c:pt idx="1025">
                  <c:v>43.877849793606977</c:v>
                </c:pt>
                <c:pt idx="1026">
                  <c:v>43.474793991744278</c:v>
                </c:pt>
                <c:pt idx="1027">
                  <c:v>43.960751759669776</c:v>
                </c:pt>
                <c:pt idx="1028">
                  <c:v>44.558014070386797</c:v>
                </c:pt>
                <c:pt idx="1029">
                  <c:v>45.510320562815465</c:v>
                </c:pt>
                <c:pt idx="1030">
                  <c:v>45.103164822512618</c:v>
                </c:pt>
                <c:pt idx="1031">
                  <c:v>46.005694592900511</c:v>
                </c:pt>
                <c:pt idx="1032">
                  <c:v>45.18921978371602</c:v>
                </c:pt>
                <c:pt idx="1033">
                  <c:v>46.407056791348637</c:v>
                </c:pt>
                <c:pt idx="1034">
                  <c:v>47.327258271653946</c:v>
                </c:pt>
                <c:pt idx="1035">
                  <c:v>49.732386330866156</c:v>
                </c:pt>
                <c:pt idx="1036">
                  <c:v>50.074927453234643</c:v>
                </c:pt>
                <c:pt idx="1037">
                  <c:v>49.738133098129381</c:v>
                </c:pt>
                <c:pt idx="1038">
                  <c:v>49.591989323925176</c:v>
                </c:pt>
                <c:pt idx="1039">
                  <c:v>47.265247572957009</c:v>
                </c:pt>
                <c:pt idx="1040">
                  <c:v>46.461681902918279</c:v>
                </c:pt>
                <c:pt idx="1041">
                  <c:v>46.259043276116728</c:v>
                </c:pt>
                <c:pt idx="1042">
                  <c:v>46.269849731044665</c:v>
                </c:pt>
                <c:pt idx="1043">
                  <c:v>47.748105989241786</c:v>
                </c:pt>
                <c:pt idx="1044">
                  <c:v>47.428324239569676</c:v>
                </c:pt>
                <c:pt idx="1045">
                  <c:v>46.866028969582786</c:v>
                </c:pt>
                <c:pt idx="1046">
                  <c:v>47.004625158783305</c:v>
                </c:pt>
                <c:pt idx="1047">
                  <c:v>46.517593006351333</c:v>
                </c:pt>
                <c:pt idx="1048">
                  <c:v>46.441279720254052</c:v>
                </c:pt>
                <c:pt idx="1049">
                  <c:v>45.490899188810168</c:v>
                </c:pt>
                <c:pt idx="1050">
                  <c:v>46.097043967552409</c:v>
                </c:pt>
                <c:pt idx="1051">
                  <c:v>47.457033758702096</c:v>
                </c:pt>
                <c:pt idx="1052">
                  <c:v>47.577673350348086</c:v>
                </c:pt>
                <c:pt idx="1053">
                  <c:v>48.217250934013919</c:v>
                </c:pt>
                <c:pt idx="1054">
                  <c:v>48.43224203736056</c:v>
                </c:pt>
                <c:pt idx="1055">
                  <c:v>48.876681681494425</c:v>
                </c:pt>
                <c:pt idx="1056">
                  <c:v>43.305243267259776</c:v>
                </c:pt>
                <c:pt idx="1057">
                  <c:v>43.26238573069039</c:v>
                </c:pt>
                <c:pt idx="1058">
                  <c:v>42.389183429227614</c:v>
                </c:pt>
                <c:pt idx="1059">
                  <c:v>42.505839337169107</c:v>
                </c:pt>
                <c:pt idx="1060">
                  <c:v>42.77575357348676</c:v>
                </c:pt>
                <c:pt idx="1061">
                  <c:v>42.066550142939469</c:v>
                </c:pt>
                <c:pt idx="1062">
                  <c:v>42.19927000571758</c:v>
                </c:pt>
                <c:pt idx="1063">
                  <c:v>42.294818800228704</c:v>
                </c:pt>
                <c:pt idx="1064">
                  <c:v>42.336656752009148</c:v>
                </c:pt>
                <c:pt idx="1065">
                  <c:v>42.072314270080362</c:v>
                </c:pt>
                <c:pt idx="1066">
                  <c:v>42.831276570803219</c:v>
                </c:pt>
                <c:pt idx="1067">
                  <c:v>43.545731062832125</c:v>
                </c:pt>
                <c:pt idx="1068">
                  <c:v>42.74765324251328</c:v>
                </c:pt>
                <c:pt idx="1069">
                  <c:v>43.694354129700535</c:v>
                </c:pt>
                <c:pt idx="1070">
                  <c:v>43.599262165188023</c:v>
                </c:pt>
                <c:pt idx="1071">
                  <c:v>43.082338486607519</c:v>
                </c:pt>
                <c:pt idx="1072">
                  <c:v>44.0212775394643</c:v>
                </c:pt>
                <c:pt idx="1073">
                  <c:v>43.06120310157857</c:v>
                </c:pt>
                <c:pt idx="1074">
                  <c:v>42.557296124063136</c:v>
                </c:pt>
                <c:pt idx="1075">
                  <c:v>42.546643844962524</c:v>
                </c:pt>
                <c:pt idx="1076">
                  <c:v>42.546217753798501</c:v>
                </c:pt>
                <c:pt idx="1077">
                  <c:v>42.299192710151942</c:v>
                </c:pt>
                <c:pt idx="1078">
                  <c:v>41.586207708406079</c:v>
                </c:pt>
                <c:pt idx="1079">
                  <c:v>42.564824308336242</c:v>
                </c:pt>
                <c:pt idx="1080">
                  <c:v>43.335488972333451</c:v>
                </c:pt>
                <c:pt idx="1081">
                  <c:v>45.066955558893333</c:v>
                </c:pt>
                <c:pt idx="1082">
                  <c:v>42.808502222355735</c:v>
                </c:pt>
                <c:pt idx="1083">
                  <c:v>44.00082008889423</c:v>
                </c:pt>
                <c:pt idx="1084">
                  <c:v>45.60668880355577</c:v>
                </c:pt>
                <c:pt idx="1085">
                  <c:v>43.628235552142229</c:v>
                </c:pt>
                <c:pt idx="1086">
                  <c:v>44.366153422085688</c:v>
                </c:pt>
                <c:pt idx="1087">
                  <c:v>44.756726136883429</c:v>
                </c:pt>
                <c:pt idx="1088">
                  <c:v>42.862621045475343</c:v>
                </c:pt>
                <c:pt idx="1089">
                  <c:v>42.330856841819013</c:v>
                </c:pt>
                <c:pt idx="1090">
                  <c:v>42.205042273672767</c:v>
                </c:pt>
                <c:pt idx="1091">
                  <c:v>42.266537690946912</c:v>
                </c:pt>
                <c:pt idx="1092">
                  <c:v>41.641925507637879</c:v>
                </c:pt>
                <c:pt idx="1093">
                  <c:v>41.759501020305514</c:v>
                </c:pt>
                <c:pt idx="1094">
                  <c:v>41.973196040812219</c:v>
                </c:pt>
                <c:pt idx="1095">
                  <c:v>42.12420784163249</c:v>
                </c:pt>
                <c:pt idx="1096">
                  <c:v>41.427240313665301</c:v>
                </c:pt>
                <c:pt idx="1097">
                  <c:v>41.55132961254661</c:v>
                </c:pt>
                <c:pt idx="1098">
                  <c:v>43.247429184501861</c:v>
                </c:pt>
                <c:pt idx="1099">
                  <c:v>43.695337167380067</c:v>
                </c:pt>
                <c:pt idx="1100">
                  <c:v>44.045797486695207</c:v>
                </c:pt>
                <c:pt idx="1101">
                  <c:v>43.508775899467807</c:v>
                </c:pt>
                <c:pt idx="1102">
                  <c:v>40.057503035978712</c:v>
                </c:pt>
                <c:pt idx="1103">
                  <c:v>39.349404121439143</c:v>
                </c:pt>
                <c:pt idx="1104">
                  <c:v>38.351960164857566</c:v>
                </c:pt>
                <c:pt idx="1105">
                  <c:v>37.618462406594297</c:v>
                </c:pt>
                <c:pt idx="1106">
                  <c:v>37.921666496263775</c:v>
                </c:pt>
                <c:pt idx="1107">
                  <c:v>36.860226659850554</c:v>
                </c:pt>
                <c:pt idx="1108">
                  <c:v>37.226249066394026</c:v>
                </c:pt>
                <c:pt idx="1109">
                  <c:v>35.39778596265576</c:v>
                </c:pt>
                <c:pt idx="1110">
                  <c:v>35.913703438506232</c:v>
                </c:pt>
                <c:pt idx="1111">
                  <c:v>35.886820137540248</c:v>
                </c:pt>
                <c:pt idx="1112">
                  <c:v>35.334704805501609</c:v>
                </c:pt>
                <c:pt idx="1113">
                  <c:v>34.704556192220068</c:v>
                </c:pt>
                <c:pt idx="1114">
                  <c:v>33.881206247688802</c:v>
                </c:pt>
                <c:pt idx="1115">
                  <c:v>34.047856249907554</c:v>
                </c:pt>
                <c:pt idx="1116">
                  <c:v>33.9309702499963</c:v>
                </c:pt>
                <c:pt idx="1117">
                  <c:v>34.135286809999855</c:v>
                </c:pt>
                <c:pt idx="1118">
                  <c:v>34.723011472399996</c:v>
                </c:pt>
                <c:pt idx="1119">
                  <c:v>31.677784458895999</c:v>
                </c:pt>
                <c:pt idx="1120">
                  <c:v>31.061959378355841</c:v>
                </c:pt>
                <c:pt idx="1121">
                  <c:v>30.191662375134232</c:v>
                </c:pt>
                <c:pt idx="1122">
                  <c:v>30.061906495005367</c:v>
                </c:pt>
                <c:pt idx="1123">
                  <c:v>30.189676259800212</c:v>
                </c:pt>
                <c:pt idx="1124">
                  <c:v>30.56534705039201</c:v>
                </c:pt>
                <c:pt idx="1125">
                  <c:v>30.766421882015681</c:v>
                </c:pt>
                <c:pt idx="1126">
                  <c:v>30.497792875280627</c:v>
                </c:pt>
                <c:pt idx="1127">
                  <c:v>29.838375715011225</c:v>
                </c:pt>
                <c:pt idx="1128">
                  <c:v>29.897823028600452</c:v>
                </c:pt>
                <c:pt idx="1129">
                  <c:v>29.671240921144015</c:v>
                </c:pt>
                <c:pt idx="1130">
                  <c:v>30.291841636845756</c:v>
                </c:pt>
                <c:pt idx="1131">
                  <c:v>30.831801665473829</c:v>
                </c:pt>
                <c:pt idx="1132">
                  <c:v>31.063256066618955</c:v>
                </c:pt>
                <c:pt idx="1133">
                  <c:v>31.797506242664756</c:v>
                </c:pt>
                <c:pt idx="1134">
                  <c:v>31.63612424970659</c:v>
                </c:pt>
                <c:pt idx="1135">
                  <c:v>31.887236969988265</c:v>
                </c:pt>
                <c:pt idx="1136">
                  <c:v>31.55379347879953</c:v>
                </c:pt>
                <c:pt idx="1137">
                  <c:v>31.23517573915198</c:v>
                </c:pt>
                <c:pt idx="1138">
                  <c:v>29.944191029566078</c:v>
                </c:pt>
                <c:pt idx="1139">
                  <c:v>30.503111641182642</c:v>
                </c:pt>
                <c:pt idx="1140">
                  <c:v>30.849756465647307</c:v>
                </c:pt>
                <c:pt idx="1141">
                  <c:v>29.976486258625894</c:v>
                </c:pt>
                <c:pt idx="1142">
                  <c:v>29.998771450345036</c:v>
                </c:pt>
                <c:pt idx="1143">
                  <c:v>30.629230858013802</c:v>
                </c:pt>
                <c:pt idx="1144">
                  <c:v>30.120305234320551</c:v>
                </c:pt>
                <c:pt idx="1145">
                  <c:v>29.85188420937282</c:v>
                </c:pt>
                <c:pt idx="1146">
                  <c:v>30.556635368374913</c:v>
                </c:pt>
                <c:pt idx="1147">
                  <c:v>30.241337414735</c:v>
                </c:pt>
                <c:pt idx="1148">
                  <c:v>30.534005496589398</c:v>
                </c:pt>
                <c:pt idx="1149">
                  <c:v>30.707952219863575</c:v>
                </c:pt>
                <c:pt idx="1150">
                  <c:v>30.724414088794546</c:v>
                </c:pt>
                <c:pt idx="1151">
                  <c:v>30.572432563551779</c:v>
                </c:pt>
                <c:pt idx="1152">
                  <c:v>30.280177302542072</c:v>
                </c:pt>
                <c:pt idx="1153">
                  <c:v>30.258983092101683</c:v>
                </c:pt>
                <c:pt idx="1154">
                  <c:v>30.763671323684065</c:v>
                </c:pt>
                <c:pt idx="1155">
                  <c:v>30.449970852947363</c:v>
                </c:pt>
                <c:pt idx="1156">
                  <c:v>30.427918834117893</c:v>
                </c:pt>
                <c:pt idx="1157">
                  <c:v>30.875356753364713</c:v>
                </c:pt>
                <c:pt idx="1158">
                  <c:v>30.397222270134588</c:v>
                </c:pt>
                <c:pt idx="1159">
                  <c:v>30.540240890805382</c:v>
                </c:pt>
                <c:pt idx="1160">
                  <c:v>30.355209635632214</c:v>
                </c:pt>
                <c:pt idx="1161">
                  <c:v>30.395520385425293</c:v>
                </c:pt>
                <c:pt idx="1162">
                  <c:v>30.75962881541701</c:v>
                </c:pt>
                <c:pt idx="1163">
                  <c:v>30.650161152616679</c:v>
                </c:pt>
                <c:pt idx="1164">
                  <c:v>30.865142446104667</c:v>
                </c:pt>
                <c:pt idx="1165">
                  <c:v>31.026381697844187</c:v>
                </c:pt>
                <c:pt idx="1166">
                  <c:v>31.786527267913769</c:v>
                </c:pt>
                <c:pt idx="1167">
                  <c:v>33.69613309071655</c:v>
                </c:pt>
                <c:pt idx="1168">
                  <c:v>34.344965323628657</c:v>
                </c:pt>
                <c:pt idx="1169">
                  <c:v>34.637990612945138</c:v>
                </c:pt>
                <c:pt idx="1170">
                  <c:v>33.342767624517805</c:v>
                </c:pt>
                <c:pt idx="1171">
                  <c:v>34.235406704980704</c:v>
                </c:pt>
                <c:pt idx="1172">
                  <c:v>34.242504268199234</c:v>
                </c:pt>
                <c:pt idx="1173">
                  <c:v>34.12826017072797</c:v>
                </c:pt>
                <c:pt idx="1174">
                  <c:v>34.23821840682912</c:v>
                </c:pt>
                <c:pt idx="1175">
                  <c:v>34.633720736273162</c:v>
                </c:pt>
                <c:pt idx="1176">
                  <c:v>32.846564829450926</c:v>
                </c:pt>
                <c:pt idx="1177">
                  <c:v>33.147078593178037</c:v>
                </c:pt>
                <c:pt idx="1178">
                  <c:v>32.75849114372712</c:v>
                </c:pt>
                <c:pt idx="1179">
                  <c:v>31.550531645749082</c:v>
                </c:pt>
                <c:pt idx="1180">
                  <c:v>30.929861265829963</c:v>
                </c:pt>
                <c:pt idx="1181">
                  <c:v>31.143498450633199</c:v>
                </c:pt>
                <c:pt idx="1182">
                  <c:v>30.65601193802533</c:v>
                </c:pt>
                <c:pt idx="1183">
                  <c:v>29.968736477521013</c:v>
                </c:pt>
                <c:pt idx="1184">
                  <c:v>30.52310145910084</c:v>
                </c:pt>
                <c:pt idx="1185">
                  <c:v>28.933148058364033</c:v>
                </c:pt>
                <c:pt idx="1186">
                  <c:v>21.64814192233456</c:v>
                </c:pt>
                <c:pt idx="1187">
                  <c:v>20.049797676893384</c:v>
                </c:pt>
                <c:pt idx="1188">
                  <c:v>19.718791907075733</c:v>
                </c:pt>
                <c:pt idx="1189">
                  <c:v>19.01915167628303</c:v>
                </c:pt>
                <c:pt idx="1190">
                  <c:v>20.431166067051318</c:v>
                </c:pt>
                <c:pt idx="1191">
                  <c:v>19.738846642682056</c:v>
                </c:pt>
                <c:pt idx="1192">
                  <c:v>19.375153865707283</c:v>
                </c:pt>
                <c:pt idx="1193">
                  <c:v>20.426206154628293</c:v>
                </c:pt>
                <c:pt idx="1194">
                  <c:v>19.940248246185131</c:v>
                </c:pt>
                <c:pt idx="1195">
                  <c:v>20.660009929847408</c:v>
                </c:pt>
                <c:pt idx="1196">
                  <c:v>20.861600397193897</c:v>
                </c:pt>
                <c:pt idx="1197">
                  <c:v>21.493664015887756</c:v>
                </c:pt>
                <c:pt idx="1198">
                  <c:v>21.010146560635508</c:v>
                </c:pt>
                <c:pt idx="1199">
                  <c:v>21.39400586242542</c:v>
                </c:pt>
                <c:pt idx="1200">
                  <c:v>20.151760234497019</c:v>
                </c:pt>
                <c:pt idx="1201">
                  <c:v>20.52447040937988</c:v>
                </c:pt>
                <c:pt idx="1202">
                  <c:v>20.145778816375195</c:v>
                </c:pt>
                <c:pt idx="1203">
                  <c:v>20.073031152655009</c:v>
                </c:pt>
                <c:pt idx="1204">
                  <c:v>19.6285212461062</c:v>
                </c:pt>
                <c:pt idx="1205">
                  <c:v>20.10994084984425</c:v>
                </c:pt>
                <c:pt idx="1206">
                  <c:v>21.962797633993766</c:v>
                </c:pt>
                <c:pt idx="1207">
                  <c:v>20.174511905359751</c:v>
                </c:pt>
                <c:pt idx="1208">
                  <c:v>19.459780476214391</c:v>
                </c:pt>
                <c:pt idx="1209">
                  <c:v>19.402391219048575</c:v>
                </c:pt>
                <c:pt idx="1210">
                  <c:v>18.910495648761945</c:v>
                </c:pt>
                <c:pt idx="1211">
                  <c:v>19.063619825950475</c:v>
                </c:pt>
                <c:pt idx="1212">
                  <c:v>18.983344793038022</c:v>
                </c:pt>
                <c:pt idx="1213">
                  <c:v>19.613733791721518</c:v>
                </c:pt>
                <c:pt idx="1214">
                  <c:v>19.370149351668861</c:v>
                </c:pt>
                <c:pt idx="1215">
                  <c:v>19.648405974066755</c:v>
                </c:pt>
                <c:pt idx="1216">
                  <c:v>20.859536238962669</c:v>
                </c:pt>
                <c:pt idx="1217">
                  <c:v>21.445581449558503</c:v>
                </c:pt>
                <c:pt idx="1218">
                  <c:v>20.797023257982339</c:v>
                </c:pt>
                <c:pt idx="1219">
                  <c:v>21.126280930319293</c:v>
                </c:pt>
                <c:pt idx="1220">
                  <c:v>21.811451237212772</c:v>
                </c:pt>
                <c:pt idx="1221">
                  <c:v>22.53005804948851</c:v>
                </c:pt>
                <c:pt idx="1222">
                  <c:v>22.798802321979537</c:v>
                </c:pt>
                <c:pt idx="1223">
                  <c:v>23.510352092879181</c:v>
                </c:pt>
                <c:pt idx="1224">
                  <c:v>23.903614083715169</c:v>
                </c:pt>
                <c:pt idx="1225">
                  <c:v>23.909744563348607</c:v>
                </c:pt>
                <c:pt idx="1226">
                  <c:v>23.477989782533946</c:v>
                </c:pt>
                <c:pt idx="1227">
                  <c:v>22.721519591301359</c:v>
                </c:pt>
                <c:pt idx="1228">
                  <c:v>22.403260783652055</c:v>
                </c:pt>
                <c:pt idx="1229">
                  <c:v>22.265730431346086</c:v>
                </c:pt>
                <c:pt idx="1230">
                  <c:v>22.577029217253845</c:v>
                </c:pt>
                <c:pt idx="1231">
                  <c:v>22.387881168690154</c:v>
                </c:pt>
                <c:pt idx="1232">
                  <c:v>23.282715246747607</c:v>
                </c:pt>
                <c:pt idx="1233">
                  <c:v>23.452908609869905</c:v>
                </c:pt>
                <c:pt idx="1234">
                  <c:v>23.229316344394793</c:v>
                </c:pt>
                <c:pt idx="1235">
                  <c:v>23.546772653775793</c:v>
                </c:pt>
                <c:pt idx="1236">
                  <c:v>23.444270906151033</c:v>
                </c:pt>
                <c:pt idx="1237">
                  <c:v>22.69137083624604</c:v>
                </c:pt>
                <c:pt idx="1238">
                  <c:v>22.32525483344984</c:v>
                </c:pt>
                <c:pt idx="1239">
                  <c:v>22.435410193337994</c:v>
                </c:pt>
                <c:pt idx="1240">
                  <c:v>22.756616407733517</c:v>
                </c:pt>
                <c:pt idx="1241">
                  <c:v>22.836664656309338</c:v>
                </c:pt>
                <c:pt idx="1242">
                  <c:v>22.417466586252374</c:v>
                </c:pt>
                <c:pt idx="1243">
                  <c:v>21.997498663450095</c:v>
                </c:pt>
                <c:pt idx="1244">
                  <c:v>22.326299946538004</c:v>
                </c:pt>
                <c:pt idx="1245">
                  <c:v>22.66585199786152</c:v>
                </c:pt>
                <c:pt idx="1246">
                  <c:v>22.909834079914461</c:v>
                </c:pt>
                <c:pt idx="1247">
                  <c:v>22.900393363196578</c:v>
                </c:pt>
                <c:pt idx="1248">
                  <c:v>22.324015734527865</c:v>
                </c:pt>
                <c:pt idx="1249">
                  <c:v>21.552160629381113</c:v>
                </c:pt>
                <c:pt idx="1250">
                  <c:v>23.134086425175244</c:v>
                </c:pt>
                <c:pt idx="1251">
                  <c:v>22.544563457007008</c:v>
                </c:pt>
                <c:pt idx="1252">
                  <c:v>23.28898253828028</c:v>
                </c:pt>
                <c:pt idx="1253">
                  <c:v>24.979559301531211</c:v>
                </c:pt>
                <c:pt idx="1254">
                  <c:v>26.179982372061247</c:v>
                </c:pt>
                <c:pt idx="1255">
                  <c:v>26.199199294882447</c:v>
                </c:pt>
                <c:pt idx="1256">
                  <c:v>25.095967971795297</c:v>
                </c:pt>
                <c:pt idx="1257">
                  <c:v>24.197438718871812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E-4C99-9F00-700DA8E1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151135"/>
        <c:axId val="1797131455"/>
      </c:lineChart>
      <c:dateAx>
        <c:axId val="179715113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31455"/>
        <c:crosses val="autoZero"/>
        <c:auto val="1"/>
        <c:lblOffset val="100"/>
        <c:baseTimeUnit val="days"/>
      </c:dateAx>
      <c:valAx>
        <c:axId val="17971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22448565181008E-2"/>
          <c:y val="0.11845833772083804"/>
          <c:w val="0.9105008274945009"/>
          <c:h val="0.84040770659571173"/>
        </c:manualLayout>
      </c:layout>
      <c:lineChart>
        <c:grouping val="standard"/>
        <c:varyColors val="0"/>
        <c:ser>
          <c:idx val="0"/>
          <c:order val="0"/>
          <c:tx>
            <c:strRef>
              <c:f>'3b. Exponential Smoothing'!$E$2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'3b.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'3b. Exponential Smoothing'!$E$4:$E$1260</c:f>
              <c:numCache>
                <c:formatCode>General</c:formatCode>
                <c:ptCount val="1257"/>
                <c:pt idx="0">
                  <c:v>0.13230000000000075</c:v>
                </c:pt>
                <c:pt idx="1">
                  <c:v>0.2611920000000012</c:v>
                </c:pt>
                <c:pt idx="2">
                  <c:v>9.8647679999999127E-2</c:v>
                </c:pt>
                <c:pt idx="3">
                  <c:v>-0.39305409280000703</c:v>
                </c:pt>
                <c:pt idx="4">
                  <c:v>0.26657783628800047</c:v>
                </c:pt>
                <c:pt idx="5">
                  <c:v>-0.52743688654847887</c:v>
                </c:pt>
                <c:pt idx="6">
                  <c:v>1.0374025245380594</c:v>
                </c:pt>
                <c:pt idx="7">
                  <c:v>0.12089610098151837</c:v>
                </c:pt>
                <c:pt idx="8">
                  <c:v>-0.3391641559607379</c:v>
                </c:pt>
                <c:pt idx="9">
                  <c:v>-0.41936656623843049</c:v>
                </c:pt>
                <c:pt idx="10">
                  <c:v>-0.36077466264953273</c:v>
                </c:pt>
                <c:pt idx="11">
                  <c:v>-1.4169309865059887</c:v>
                </c:pt>
                <c:pt idx="12">
                  <c:v>-0.10077723946023553</c:v>
                </c:pt>
                <c:pt idx="13">
                  <c:v>4.8868910421596468E-2</c:v>
                </c:pt>
                <c:pt idx="14">
                  <c:v>0.64585475641686685</c:v>
                </c:pt>
                <c:pt idx="15">
                  <c:v>-0.22116580974332578</c:v>
                </c:pt>
                <c:pt idx="16">
                  <c:v>4.4153367610263672E-2</c:v>
                </c:pt>
                <c:pt idx="17">
                  <c:v>0.425166134704412</c:v>
                </c:pt>
                <c:pt idx="18">
                  <c:v>0.44040664538817964</c:v>
                </c:pt>
                <c:pt idx="19">
                  <c:v>0.22931626581552678</c:v>
                </c:pt>
                <c:pt idx="20">
                  <c:v>-7.0227349367378622E-2</c:v>
                </c:pt>
                <c:pt idx="21">
                  <c:v>-0.35560909397469942</c:v>
                </c:pt>
                <c:pt idx="22">
                  <c:v>-0.12892436375898342</c:v>
                </c:pt>
                <c:pt idx="23">
                  <c:v>0.69164302544964329</c:v>
                </c:pt>
                <c:pt idx="24">
                  <c:v>0.90096572101798245</c:v>
                </c:pt>
                <c:pt idx="25">
                  <c:v>0.28303862884072117</c:v>
                </c:pt>
                <c:pt idx="26">
                  <c:v>0.1701215451536271</c:v>
                </c:pt>
                <c:pt idx="27">
                  <c:v>0.36840486180614818</c:v>
                </c:pt>
                <c:pt idx="28">
                  <c:v>0.24413619447224733</c:v>
                </c:pt>
                <c:pt idx="29">
                  <c:v>-0.39603455222110995</c:v>
                </c:pt>
                <c:pt idx="30">
                  <c:v>0.18705861791115552</c:v>
                </c:pt>
                <c:pt idx="31">
                  <c:v>0.88078234471644379</c:v>
                </c:pt>
                <c:pt idx="32">
                  <c:v>-0.61756870621133686</c:v>
                </c:pt>
                <c:pt idx="33">
                  <c:v>-0.17460274824846067</c:v>
                </c:pt>
                <c:pt idx="34">
                  <c:v>-0.88908410992993936</c:v>
                </c:pt>
                <c:pt idx="35">
                  <c:v>-2.6336439719187865E-4</c:v>
                </c:pt>
                <c:pt idx="36">
                  <c:v>0.29098946542411142</c:v>
                </c:pt>
                <c:pt idx="37">
                  <c:v>-0.30586042138303782</c:v>
                </c:pt>
                <c:pt idx="38">
                  <c:v>0.56116558314467824</c:v>
                </c:pt>
                <c:pt idx="39">
                  <c:v>-0.11875337667421348</c:v>
                </c:pt>
                <c:pt idx="40">
                  <c:v>-0.43695013506697222</c:v>
                </c:pt>
                <c:pt idx="41">
                  <c:v>0.61762199459732159</c:v>
                </c:pt>
                <c:pt idx="42">
                  <c:v>-2.8195120216111036E-2</c:v>
                </c:pt>
                <c:pt idx="43">
                  <c:v>0.83687219519135425</c:v>
                </c:pt>
                <c:pt idx="44">
                  <c:v>1.9563748878076552</c:v>
                </c:pt>
                <c:pt idx="45">
                  <c:v>0.5987549955123086</c:v>
                </c:pt>
                <c:pt idx="46">
                  <c:v>4.5666501998204865</c:v>
                </c:pt>
                <c:pt idx="47">
                  <c:v>-2.2695339920071831</c:v>
                </c:pt>
                <c:pt idx="48">
                  <c:v>1.3382186403197167</c:v>
                </c:pt>
                <c:pt idx="49">
                  <c:v>-0.81087125438721586</c:v>
                </c:pt>
                <c:pt idx="50">
                  <c:v>9.0965149824512537E-2</c:v>
                </c:pt>
                <c:pt idx="51">
                  <c:v>-2.2368613940070219</c:v>
                </c:pt>
                <c:pt idx="52">
                  <c:v>0.3428255442397159</c:v>
                </c:pt>
                <c:pt idx="53">
                  <c:v>0.93101302176959422</c:v>
                </c:pt>
                <c:pt idx="54">
                  <c:v>1.6956405208707821</c:v>
                </c:pt>
                <c:pt idx="55">
                  <c:v>0.1387256208348262</c:v>
                </c:pt>
                <c:pt idx="56">
                  <c:v>-0.9429509751666032</c:v>
                </c:pt>
                <c:pt idx="57">
                  <c:v>0.29028196099333314</c:v>
                </c:pt>
                <c:pt idx="58">
                  <c:v>0.91571127843973699</c:v>
                </c:pt>
                <c:pt idx="59">
                  <c:v>8.1028451137591162E-2</c:v>
                </c:pt>
                <c:pt idx="60">
                  <c:v>-1.455886195449807E-2</c:v>
                </c:pt>
                <c:pt idx="61">
                  <c:v>-0.15128235447817673</c:v>
                </c:pt>
                <c:pt idx="62">
                  <c:v>-1.0076512941791194</c:v>
                </c:pt>
                <c:pt idx="63">
                  <c:v>0.81949394823283939</c:v>
                </c:pt>
                <c:pt idx="64">
                  <c:v>-1.438720242070687</c:v>
                </c:pt>
                <c:pt idx="65">
                  <c:v>-1.0414488096828336</c:v>
                </c:pt>
                <c:pt idx="66">
                  <c:v>-2.3286579523873172</c:v>
                </c:pt>
                <c:pt idx="67">
                  <c:v>-1.8926463180954869</c:v>
                </c:pt>
                <c:pt idx="68">
                  <c:v>-0.1466058527238161</c:v>
                </c:pt>
                <c:pt idx="69">
                  <c:v>-3.3920642341089504</c:v>
                </c:pt>
                <c:pt idx="70">
                  <c:v>-0.41048256936436189</c:v>
                </c:pt>
                <c:pt idx="71">
                  <c:v>2.3414806972254283</c:v>
                </c:pt>
                <c:pt idx="72">
                  <c:v>-1.8653407721109829</c:v>
                </c:pt>
                <c:pt idx="73">
                  <c:v>2.3276863691155611</c:v>
                </c:pt>
                <c:pt idx="74">
                  <c:v>-1.4315925452353824</c:v>
                </c:pt>
                <c:pt idx="75">
                  <c:v>-1.1121637018094077</c:v>
                </c:pt>
                <c:pt idx="76">
                  <c:v>-4.4056865480723815</c:v>
                </c:pt>
                <c:pt idx="77">
                  <c:v>2.5982725380771114</c:v>
                </c:pt>
                <c:pt idx="78">
                  <c:v>-1.9525690984769142</c:v>
                </c:pt>
                <c:pt idx="79">
                  <c:v>-5.5031027639390828</c:v>
                </c:pt>
                <c:pt idx="80">
                  <c:v>7.6602758894424383</c:v>
                </c:pt>
                <c:pt idx="81">
                  <c:v>-8.3983889644223026</c:v>
                </c:pt>
                <c:pt idx="82">
                  <c:v>4.5128644414231047</c:v>
                </c:pt>
                <c:pt idx="83">
                  <c:v>-2.0089854223430734</c:v>
                </c:pt>
                <c:pt idx="84">
                  <c:v>-1.5606594168937278</c:v>
                </c:pt>
                <c:pt idx="85">
                  <c:v>-0.15992637667574883</c:v>
                </c:pt>
                <c:pt idx="86">
                  <c:v>3.3177029449329751</c:v>
                </c:pt>
                <c:pt idx="87">
                  <c:v>2.6324081177973184</c:v>
                </c:pt>
                <c:pt idx="88">
                  <c:v>-0.90520367528810652</c:v>
                </c:pt>
                <c:pt idx="89">
                  <c:v>3.7577918529884826</c:v>
                </c:pt>
                <c:pt idx="90">
                  <c:v>-2.6597883258804558</c:v>
                </c:pt>
                <c:pt idx="91">
                  <c:v>2.6593084669647737</c:v>
                </c:pt>
                <c:pt idx="92">
                  <c:v>-1.1080276613214082</c:v>
                </c:pt>
                <c:pt idx="93">
                  <c:v>-2.0299211064528535</c:v>
                </c:pt>
                <c:pt idx="94">
                  <c:v>2.1083031557418792</c:v>
                </c:pt>
                <c:pt idx="95">
                  <c:v>-0.11066787377032483</c:v>
                </c:pt>
                <c:pt idx="96">
                  <c:v>3.8071732850491955</c:v>
                </c:pt>
                <c:pt idx="97">
                  <c:v>0.12578693140196151</c:v>
                </c:pt>
                <c:pt idx="98">
                  <c:v>0.51913147725608155</c:v>
                </c:pt>
                <c:pt idx="99">
                  <c:v>-1.6103347409097495</c:v>
                </c:pt>
                <c:pt idx="100">
                  <c:v>1.3184866103636139</c:v>
                </c:pt>
                <c:pt idx="101">
                  <c:v>1.7901394644145441</c:v>
                </c:pt>
                <c:pt idx="102">
                  <c:v>-1.5150944214234201</c:v>
                </c:pt>
                <c:pt idx="103">
                  <c:v>1.6412962231430654</c:v>
                </c:pt>
                <c:pt idx="104">
                  <c:v>-0.31544815107428548</c:v>
                </c:pt>
                <c:pt idx="105">
                  <c:v>-1.0586179260429702</c:v>
                </c:pt>
                <c:pt idx="106">
                  <c:v>-2.5421447170417153</c:v>
                </c:pt>
                <c:pt idx="107">
                  <c:v>3.2136142113183368</c:v>
                </c:pt>
                <c:pt idx="108">
                  <c:v>-0.81105543154726689</c:v>
                </c:pt>
                <c:pt idx="109">
                  <c:v>0.16255778273811217</c:v>
                </c:pt>
                <c:pt idx="110">
                  <c:v>0.19260231130952121</c:v>
                </c:pt>
                <c:pt idx="111">
                  <c:v>-0.63049590754761908</c:v>
                </c:pt>
                <c:pt idx="112">
                  <c:v>2.6783801636981011</c:v>
                </c:pt>
                <c:pt idx="113">
                  <c:v>-1.5061647934520792</c:v>
                </c:pt>
                <c:pt idx="114">
                  <c:v>-2.2851465917380835</c:v>
                </c:pt>
                <c:pt idx="115">
                  <c:v>0.36949413633047357</c:v>
                </c:pt>
                <c:pt idx="116">
                  <c:v>0.68847976545321643</c:v>
                </c:pt>
                <c:pt idx="117">
                  <c:v>0.70503919061813747</c:v>
                </c:pt>
                <c:pt idx="118">
                  <c:v>1.9301567624722793E-2</c:v>
                </c:pt>
                <c:pt idx="119">
                  <c:v>0.4464720627049914</c:v>
                </c:pt>
                <c:pt idx="120">
                  <c:v>0.42795888250820013</c:v>
                </c:pt>
                <c:pt idx="121">
                  <c:v>-1.5339816446996721</c:v>
                </c:pt>
                <c:pt idx="122">
                  <c:v>-0.64085926578798791</c:v>
                </c:pt>
                <c:pt idx="123">
                  <c:v>1.1689656293684862</c:v>
                </c:pt>
                <c:pt idx="124">
                  <c:v>-0.66644137482525423</c:v>
                </c:pt>
                <c:pt idx="125">
                  <c:v>1.435342345006994</c:v>
                </c:pt>
                <c:pt idx="126">
                  <c:v>0.38721369380027681</c:v>
                </c:pt>
                <c:pt idx="127">
                  <c:v>2.5204885477520165</c:v>
                </c:pt>
                <c:pt idx="128">
                  <c:v>-0.89768045808991559</c:v>
                </c:pt>
                <c:pt idx="129">
                  <c:v>0.21369278167640005</c:v>
                </c:pt>
                <c:pt idx="130">
                  <c:v>7.9947711267060129E-2</c:v>
                </c:pt>
                <c:pt idx="131">
                  <c:v>1.0906979084506787</c:v>
                </c:pt>
                <c:pt idx="132">
                  <c:v>-1.6144720836619726</c:v>
                </c:pt>
                <c:pt idx="133">
                  <c:v>1.0319211166535212</c:v>
                </c:pt>
                <c:pt idx="134">
                  <c:v>-0.91252315533385797</c:v>
                </c:pt>
                <c:pt idx="135">
                  <c:v>0.19519907378664669</c:v>
                </c:pt>
                <c:pt idx="136">
                  <c:v>-0.16149203704853221</c:v>
                </c:pt>
                <c:pt idx="137">
                  <c:v>0.9206403185180605</c:v>
                </c:pt>
                <c:pt idx="138">
                  <c:v>1.2580256127407239</c:v>
                </c:pt>
                <c:pt idx="139">
                  <c:v>-0.54687897549037245</c:v>
                </c:pt>
                <c:pt idx="140">
                  <c:v>-0.58347515901962055</c:v>
                </c:pt>
                <c:pt idx="141">
                  <c:v>0.7165609936392201</c:v>
                </c:pt>
                <c:pt idx="142">
                  <c:v>-3.6886375602544277</c:v>
                </c:pt>
                <c:pt idx="143">
                  <c:v>-0.47744550241018402</c:v>
                </c:pt>
                <c:pt idx="144">
                  <c:v>0.66730217990358653</c:v>
                </c:pt>
                <c:pt idx="145">
                  <c:v>0.29419208719615142</c:v>
                </c:pt>
                <c:pt idx="146">
                  <c:v>9.1967683487844454E-2</c:v>
                </c:pt>
                <c:pt idx="147">
                  <c:v>-0.36182129266049401</c:v>
                </c:pt>
                <c:pt idx="148">
                  <c:v>-0.42457285170642223</c:v>
                </c:pt>
                <c:pt idx="149">
                  <c:v>0.40201708593174601</c:v>
                </c:pt>
                <c:pt idx="150">
                  <c:v>-0.1354193165627251</c:v>
                </c:pt>
                <c:pt idx="151">
                  <c:v>-0.74531677266251251</c:v>
                </c:pt>
                <c:pt idx="152">
                  <c:v>-0.54691267090650797</c:v>
                </c:pt>
                <c:pt idx="153">
                  <c:v>-0.92217650683625862</c:v>
                </c:pt>
                <c:pt idx="154">
                  <c:v>0.64951293972654867</c:v>
                </c:pt>
                <c:pt idx="155">
                  <c:v>1.4165805175890611</c:v>
                </c:pt>
                <c:pt idx="156">
                  <c:v>-0.85253677929643601</c:v>
                </c:pt>
                <c:pt idx="157">
                  <c:v>0.25109852882813755</c:v>
                </c:pt>
                <c:pt idx="158">
                  <c:v>0.37554394115313272</c:v>
                </c:pt>
                <c:pt idx="159">
                  <c:v>-1.0814782423538816</c:v>
                </c:pt>
                <c:pt idx="160">
                  <c:v>0.22424087030584872</c:v>
                </c:pt>
                <c:pt idx="161">
                  <c:v>-0.16043036518777143</c:v>
                </c:pt>
                <c:pt idx="162">
                  <c:v>0.98308278539249017</c:v>
                </c:pt>
                <c:pt idx="163">
                  <c:v>-0.8075766885842981</c:v>
                </c:pt>
                <c:pt idx="164">
                  <c:v>0.32429693245662605</c:v>
                </c:pt>
                <c:pt idx="165">
                  <c:v>5.7571877298265406E-2</c:v>
                </c:pt>
                <c:pt idx="166">
                  <c:v>0.10030287509194125</c:v>
                </c:pt>
                <c:pt idx="167">
                  <c:v>0.77071211500368264</c:v>
                </c:pt>
                <c:pt idx="168">
                  <c:v>1.0559284846001447</c:v>
                </c:pt>
                <c:pt idx="169">
                  <c:v>-0.35886286061599293</c:v>
                </c:pt>
                <c:pt idx="170">
                  <c:v>0.29764548557536585</c:v>
                </c:pt>
                <c:pt idx="171">
                  <c:v>-0.5674941805769862</c:v>
                </c:pt>
                <c:pt idx="172">
                  <c:v>-8.7677997672230816</c:v>
                </c:pt>
                <c:pt idx="173">
                  <c:v>-1.2600119906889233</c:v>
                </c:pt>
                <c:pt idx="174">
                  <c:v>-0.34450047962755548</c:v>
                </c:pt>
                <c:pt idx="175">
                  <c:v>-1.0567800191850978</c:v>
                </c:pt>
                <c:pt idx="176">
                  <c:v>-0.11357120076740301</c:v>
                </c:pt>
                <c:pt idx="177">
                  <c:v>-0.23634284803069505</c:v>
                </c:pt>
                <c:pt idx="178">
                  <c:v>0.49864628607877393</c:v>
                </c:pt>
                <c:pt idx="179">
                  <c:v>0.75984585144314565</c:v>
                </c:pt>
                <c:pt idx="180">
                  <c:v>-0.15680616594227104</c:v>
                </c:pt>
                <c:pt idx="181">
                  <c:v>-2.4172246637689909E-2</c:v>
                </c:pt>
                <c:pt idx="182">
                  <c:v>-0.48566688986551299</c:v>
                </c:pt>
                <c:pt idx="183">
                  <c:v>1.0485733244053748</c:v>
                </c:pt>
                <c:pt idx="184">
                  <c:v>-0.88245706702378612</c:v>
                </c:pt>
                <c:pt idx="185">
                  <c:v>0.86220171731904571</c:v>
                </c:pt>
                <c:pt idx="186">
                  <c:v>-0.53091193130723013</c:v>
                </c:pt>
                <c:pt idx="187">
                  <c:v>0.27496352274771141</c:v>
                </c:pt>
                <c:pt idx="188">
                  <c:v>4.6798540909897213E-2</c:v>
                </c:pt>
                <c:pt idx="189">
                  <c:v>-0.24932805836360217</c:v>
                </c:pt>
                <c:pt idx="190">
                  <c:v>-0.29727312233454484</c:v>
                </c:pt>
                <c:pt idx="191">
                  <c:v>0.74200907510661551</c:v>
                </c:pt>
                <c:pt idx="192">
                  <c:v>0.12848036300427168</c:v>
                </c:pt>
                <c:pt idx="193">
                  <c:v>-0.12056078547983162</c:v>
                </c:pt>
                <c:pt idx="194">
                  <c:v>0.25547756858080106</c:v>
                </c:pt>
                <c:pt idx="195">
                  <c:v>0.11791910274322248</c:v>
                </c:pt>
                <c:pt idx="196">
                  <c:v>-0.12988323589026862</c:v>
                </c:pt>
                <c:pt idx="197">
                  <c:v>0.91920467056439747</c:v>
                </c:pt>
                <c:pt idx="198">
                  <c:v>0.50346818682256611</c:v>
                </c:pt>
                <c:pt idx="199">
                  <c:v>-0.12346127252709493</c:v>
                </c:pt>
                <c:pt idx="200">
                  <c:v>1.3053615490989188</c:v>
                </c:pt>
                <c:pt idx="201">
                  <c:v>-1.6170855380360436</c:v>
                </c:pt>
                <c:pt idx="202">
                  <c:v>-0.34288342152144224</c:v>
                </c:pt>
                <c:pt idx="203">
                  <c:v>-1.0638153368608556</c:v>
                </c:pt>
                <c:pt idx="204">
                  <c:v>0.59464738652556548</c:v>
                </c:pt>
                <c:pt idx="205">
                  <c:v>-0.5685141045389841</c:v>
                </c:pt>
                <c:pt idx="206">
                  <c:v>0.26445943581844489</c:v>
                </c:pt>
                <c:pt idx="207">
                  <c:v>0.12717837743273464</c:v>
                </c:pt>
                <c:pt idx="208">
                  <c:v>0.53468713509730037</c:v>
                </c:pt>
                <c:pt idx="209">
                  <c:v>0.35338748540389275</c:v>
                </c:pt>
                <c:pt idx="210">
                  <c:v>-3.0664500583839072E-2</c:v>
                </c:pt>
                <c:pt idx="211">
                  <c:v>-0.38722658002335208</c:v>
                </c:pt>
                <c:pt idx="212">
                  <c:v>-0.16798906320093465</c:v>
                </c:pt>
                <c:pt idx="213">
                  <c:v>0.19968043747196162</c:v>
                </c:pt>
                <c:pt idx="214">
                  <c:v>-1.006212782501116</c:v>
                </c:pt>
                <c:pt idx="215">
                  <c:v>0.26495148869994978</c:v>
                </c:pt>
                <c:pt idx="216">
                  <c:v>0.7105980595479906</c:v>
                </c:pt>
                <c:pt idx="217">
                  <c:v>1.3657239223819175</c:v>
                </c:pt>
                <c:pt idx="218">
                  <c:v>-0.16077104310471668</c:v>
                </c:pt>
                <c:pt idx="219">
                  <c:v>0.5230691582758098</c:v>
                </c:pt>
                <c:pt idx="220">
                  <c:v>0.43382276633103345</c:v>
                </c:pt>
                <c:pt idx="221">
                  <c:v>-1.086647089346755</c:v>
                </c:pt>
                <c:pt idx="222">
                  <c:v>0.56683411642612214</c:v>
                </c:pt>
                <c:pt idx="223">
                  <c:v>-0.2645266353429534</c:v>
                </c:pt>
                <c:pt idx="224">
                  <c:v>1.1562189345862848</c:v>
                </c:pt>
                <c:pt idx="225">
                  <c:v>0.67444875738344479</c:v>
                </c:pt>
                <c:pt idx="226">
                  <c:v>-0.46662204970466092</c:v>
                </c:pt>
                <c:pt idx="227">
                  <c:v>0.93273511801181286</c:v>
                </c:pt>
                <c:pt idx="228">
                  <c:v>-7.5905952795238818E-3</c:v>
                </c:pt>
                <c:pt idx="229">
                  <c:v>-0.25160362381117807</c:v>
                </c:pt>
                <c:pt idx="230">
                  <c:v>0.25913585504755332</c:v>
                </c:pt>
                <c:pt idx="231">
                  <c:v>0.28866543420190283</c:v>
                </c:pt>
                <c:pt idx="232">
                  <c:v>0.38844661736807495</c:v>
                </c:pt>
                <c:pt idx="233">
                  <c:v>-1.0165621353052714</c:v>
                </c:pt>
                <c:pt idx="234">
                  <c:v>2.2137514587790008E-2</c:v>
                </c:pt>
                <c:pt idx="235">
                  <c:v>0.3598855005835162</c:v>
                </c:pt>
                <c:pt idx="236">
                  <c:v>-5.101304579976663</c:v>
                </c:pt>
                <c:pt idx="237">
                  <c:v>-1.5323521831990661</c:v>
                </c:pt>
                <c:pt idx="238">
                  <c:v>-1.0305940873279695</c:v>
                </c:pt>
                <c:pt idx="239">
                  <c:v>-1.2887237634931168</c:v>
                </c:pt>
                <c:pt idx="240">
                  <c:v>-0.17724895053972745</c:v>
                </c:pt>
                <c:pt idx="241">
                  <c:v>0.14551004197841166</c:v>
                </c:pt>
                <c:pt idx="242">
                  <c:v>0.16732040167914164</c:v>
                </c:pt>
                <c:pt idx="243">
                  <c:v>0.35679281606716273</c:v>
                </c:pt>
                <c:pt idx="244">
                  <c:v>0.77707171264268737</c:v>
                </c:pt>
                <c:pt idx="245">
                  <c:v>0.31138286850571006</c:v>
                </c:pt>
                <c:pt idx="246">
                  <c:v>-0.24974468525977045</c:v>
                </c:pt>
                <c:pt idx="247">
                  <c:v>0.17981021258960794</c:v>
                </c:pt>
                <c:pt idx="248">
                  <c:v>-0.13740759149641946</c:v>
                </c:pt>
                <c:pt idx="249">
                  <c:v>0.817203696340151</c:v>
                </c:pt>
                <c:pt idx="250">
                  <c:v>-1.2330118521463973</c:v>
                </c:pt>
                <c:pt idx="251">
                  <c:v>0.41177952591414169</c:v>
                </c:pt>
                <c:pt idx="252">
                  <c:v>0.67637118103656491</c:v>
                </c:pt>
                <c:pt idx="253">
                  <c:v>-0.56954515275854334</c:v>
                </c:pt>
                <c:pt idx="254">
                  <c:v>-0.4476818061103458</c:v>
                </c:pt>
                <c:pt idx="255">
                  <c:v>0.48829272775558508</c:v>
                </c:pt>
                <c:pt idx="256">
                  <c:v>-0.1883682908897697</c:v>
                </c:pt>
                <c:pt idx="257">
                  <c:v>0.59816526836440431</c:v>
                </c:pt>
                <c:pt idx="258">
                  <c:v>0.88272661073457215</c:v>
                </c:pt>
                <c:pt idx="259">
                  <c:v>7.1509064429385205E-2</c:v>
                </c:pt>
                <c:pt idx="260">
                  <c:v>0.36446036257717651</c:v>
                </c:pt>
                <c:pt idx="261">
                  <c:v>0.82817841450308549</c:v>
                </c:pt>
                <c:pt idx="262">
                  <c:v>1.1270271365801179</c:v>
                </c:pt>
                <c:pt idx="263">
                  <c:v>0.35248108546321077</c:v>
                </c:pt>
                <c:pt idx="264">
                  <c:v>0.99939924341853015</c:v>
                </c:pt>
                <c:pt idx="265">
                  <c:v>0.94407596973673691</c:v>
                </c:pt>
                <c:pt idx="266">
                  <c:v>-1.5804369612105305</c:v>
                </c:pt>
                <c:pt idx="267">
                  <c:v>0.37968252155157955</c:v>
                </c:pt>
                <c:pt idx="268">
                  <c:v>-0.54521269913794157</c:v>
                </c:pt>
                <c:pt idx="269">
                  <c:v>0.14989149203447738</c:v>
                </c:pt>
                <c:pt idx="270">
                  <c:v>-0.47310434031862059</c:v>
                </c:pt>
                <c:pt idx="271">
                  <c:v>0.65007582638725125</c:v>
                </c:pt>
                <c:pt idx="272">
                  <c:v>0.2068030330554933</c:v>
                </c:pt>
                <c:pt idx="273">
                  <c:v>0.41507212132221838</c:v>
                </c:pt>
                <c:pt idx="274">
                  <c:v>-0.40829711514710709</c:v>
                </c:pt>
                <c:pt idx="275">
                  <c:v>-2.900231884605887</c:v>
                </c:pt>
                <c:pt idx="276">
                  <c:v>-1.1104092753842352</c:v>
                </c:pt>
                <c:pt idx="277">
                  <c:v>-0.21621637101537061</c:v>
                </c:pt>
                <c:pt idx="278">
                  <c:v>0.35305134515938619</c:v>
                </c:pt>
                <c:pt idx="279">
                  <c:v>0.46612205380638017</c:v>
                </c:pt>
                <c:pt idx="280">
                  <c:v>1.8644882152251796E-2</c:v>
                </c:pt>
                <c:pt idx="281">
                  <c:v>2.0980457952860903</c:v>
                </c:pt>
                <c:pt idx="282">
                  <c:v>-0.49467816818855681</c:v>
                </c:pt>
                <c:pt idx="283">
                  <c:v>0.94751287327245848</c:v>
                </c:pt>
                <c:pt idx="284">
                  <c:v>-9.7699485069099978E-2</c:v>
                </c:pt>
                <c:pt idx="285">
                  <c:v>0.84589202059723334</c:v>
                </c:pt>
                <c:pt idx="286">
                  <c:v>0.47683568082389627</c:v>
                </c:pt>
                <c:pt idx="287">
                  <c:v>1.0044734272329521</c:v>
                </c:pt>
                <c:pt idx="288">
                  <c:v>-0.44802106291067645</c:v>
                </c:pt>
                <c:pt idx="289">
                  <c:v>-0.1173208425164276</c:v>
                </c:pt>
                <c:pt idx="290">
                  <c:v>1.5321071662993404</c:v>
                </c:pt>
                <c:pt idx="291">
                  <c:v>3.4151842866519786</c:v>
                </c:pt>
                <c:pt idx="292">
                  <c:v>2.2159073714660735</c:v>
                </c:pt>
                <c:pt idx="293">
                  <c:v>-1.4210637051413499</c:v>
                </c:pt>
                <c:pt idx="294">
                  <c:v>0.31375745179433778</c:v>
                </c:pt>
                <c:pt idx="295">
                  <c:v>0.62735029807178222</c:v>
                </c:pt>
                <c:pt idx="296">
                  <c:v>3.4512940119228759</c:v>
                </c:pt>
                <c:pt idx="297">
                  <c:v>-5.1052482395230854</c:v>
                </c:pt>
                <c:pt idx="298">
                  <c:v>-1.3071099295809248</c:v>
                </c:pt>
                <c:pt idx="299">
                  <c:v>-0.26028439718324137</c:v>
                </c:pt>
                <c:pt idx="300">
                  <c:v>-1.4749113758873307</c:v>
                </c:pt>
                <c:pt idx="301">
                  <c:v>2.1830035449645067</c:v>
                </c:pt>
                <c:pt idx="302">
                  <c:v>-0.4189798582014177</c:v>
                </c:pt>
                <c:pt idx="303">
                  <c:v>1.0500408056719479</c:v>
                </c:pt>
                <c:pt idx="304">
                  <c:v>1.2263016322268783</c:v>
                </c:pt>
                <c:pt idx="305">
                  <c:v>-0.2402479347109292</c:v>
                </c:pt>
                <c:pt idx="306">
                  <c:v>1.3163900826115622</c:v>
                </c:pt>
                <c:pt idx="307">
                  <c:v>-0.50214439669553457</c:v>
                </c:pt>
                <c:pt idx="308">
                  <c:v>0.87131422413218473</c:v>
                </c:pt>
                <c:pt idx="309">
                  <c:v>-0.31074743103471292</c:v>
                </c:pt>
                <c:pt idx="310">
                  <c:v>6.0270102758614996E-2</c:v>
                </c:pt>
                <c:pt idx="311">
                  <c:v>1.6395108041103441</c:v>
                </c:pt>
                <c:pt idx="312">
                  <c:v>1.1115804321644092</c:v>
                </c:pt>
                <c:pt idx="313">
                  <c:v>0.64476321728658093</c:v>
                </c:pt>
                <c:pt idx="314">
                  <c:v>-0.53810947130854458</c:v>
                </c:pt>
                <c:pt idx="315">
                  <c:v>-0.2398243788523402</c:v>
                </c:pt>
                <c:pt idx="316">
                  <c:v>1.2637070248459068</c:v>
                </c:pt>
                <c:pt idx="317">
                  <c:v>-2.0413517190061654</c:v>
                </c:pt>
                <c:pt idx="318">
                  <c:v>0.29124593123975018</c:v>
                </c:pt>
                <c:pt idx="319">
                  <c:v>1.8943498372495924</c:v>
                </c:pt>
                <c:pt idx="320">
                  <c:v>-2.4617260065100126</c:v>
                </c:pt>
                <c:pt idx="321">
                  <c:v>0.24713095973959298</c:v>
                </c:pt>
                <c:pt idx="322">
                  <c:v>1.9198852383895755</c:v>
                </c:pt>
                <c:pt idx="323">
                  <c:v>-1.4148045904644206</c:v>
                </c:pt>
                <c:pt idx="324">
                  <c:v>-1.2753921836185782</c:v>
                </c:pt>
                <c:pt idx="325">
                  <c:v>-1.4789156873447382</c:v>
                </c:pt>
                <c:pt idx="326">
                  <c:v>2.132743372506205</c:v>
                </c:pt>
                <c:pt idx="327">
                  <c:v>-0.72419026509975026</c:v>
                </c:pt>
                <c:pt idx="328">
                  <c:v>2.5359323893960166</c:v>
                </c:pt>
                <c:pt idx="329">
                  <c:v>-0.2805627044241632</c:v>
                </c:pt>
                <c:pt idx="330">
                  <c:v>0.95277749182303495</c:v>
                </c:pt>
                <c:pt idx="331">
                  <c:v>-0.33478890032707653</c:v>
                </c:pt>
                <c:pt idx="332">
                  <c:v>0.79610844398691682</c:v>
                </c:pt>
                <c:pt idx="333">
                  <c:v>0.93224433775947091</c:v>
                </c:pt>
                <c:pt idx="334">
                  <c:v>0.94678977351038185</c:v>
                </c:pt>
                <c:pt idx="335">
                  <c:v>-1.8266284090595803</c:v>
                </c:pt>
                <c:pt idx="336">
                  <c:v>-4.576513636239099E-2</c:v>
                </c:pt>
                <c:pt idx="337">
                  <c:v>1.6989693945455002</c:v>
                </c:pt>
                <c:pt idx="338">
                  <c:v>-1.8874412242181791</c:v>
                </c:pt>
                <c:pt idx="339">
                  <c:v>-1.3851976489687203</c:v>
                </c:pt>
                <c:pt idx="340">
                  <c:v>-7.3607905958745334E-2</c:v>
                </c:pt>
                <c:pt idx="341">
                  <c:v>2.5891556837616534</c:v>
                </c:pt>
                <c:pt idx="342">
                  <c:v>-0.23293377264953108</c:v>
                </c:pt>
                <c:pt idx="343">
                  <c:v>-0.67331735090598244</c:v>
                </c:pt>
                <c:pt idx="344">
                  <c:v>0.18226730596376228</c:v>
                </c:pt>
                <c:pt idx="345">
                  <c:v>0.50749069223855514</c:v>
                </c:pt>
                <c:pt idx="346">
                  <c:v>1.8302996276895342</c:v>
                </c:pt>
                <c:pt idx="347">
                  <c:v>-0.81808801489241745</c:v>
                </c:pt>
                <c:pt idx="348">
                  <c:v>0.59477647940430955</c:v>
                </c:pt>
                <c:pt idx="349">
                  <c:v>0.75139105917617144</c:v>
                </c:pt>
                <c:pt idx="350">
                  <c:v>1.1305556423670495</c:v>
                </c:pt>
                <c:pt idx="351">
                  <c:v>-2.5468777743053153</c:v>
                </c:pt>
                <c:pt idx="352">
                  <c:v>-0.2746751109722112</c:v>
                </c:pt>
                <c:pt idx="353">
                  <c:v>-0.94778700443888653</c:v>
                </c:pt>
                <c:pt idx="354">
                  <c:v>0.71698851982244349</c:v>
                </c:pt>
                <c:pt idx="355">
                  <c:v>-0.21692045920710257</c:v>
                </c:pt>
                <c:pt idx="356">
                  <c:v>-1.0272768183682786</c:v>
                </c:pt>
                <c:pt idx="357">
                  <c:v>-0.88699107273473032</c:v>
                </c:pt>
                <c:pt idx="358">
                  <c:v>0.87412035709060376</c:v>
                </c:pt>
                <c:pt idx="359">
                  <c:v>-0.9928351857163733</c:v>
                </c:pt>
                <c:pt idx="360">
                  <c:v>-3.0684134074286575</c:v>
                </c:pt>
                <c:pt idx="361">
                  <c:v>-0.5592365362971492</c:v>
                </c:pt>
                <c:pt idx="362">
                  <c:v>-0.74086946145188648</c:v>
                </c:pt>
                <c:pt idx="363">
                  <c:v>-0.34803477845807151</c:v>
                </c:pt>
                <c:pt idx="364">
                  <c:v>0.58637860886167203</c:v>
                </c:pt>
                <c:pt idx="365">
                  <c:v>-0.65864485564552666</c:v>
                </c:pt>
                <c:pt idx="366">
                  <c:v>-0.27194579422582166</c:v>
                </c:pt>
                <c:pt idx="367">
                  <c:v>-0.33827783176903381</c:v>
                </c:pt>
                <c:pt idx="368">
                  <c:v>-5.9031113270755498E-2</c:v>
                </c:pt>
                <c:pt idx="369">
                  <c:v>0.62723875546916474</c:v>
                </c:pt>
                <c:pt idx="370">
                  <c:v>0.46438955021877604</c:v>
                </c:pt>
                <c:pt idx="371">
                  <c:v>-1.5371244179912509</c:v>
                </c:pt>
                <c:pt idx="372">
                  <c:v>-0.91258497671964989</c:v>
                </c:pt>
                <c:pt idx="373">
                  <c:v>-1.3360033990687867</c:v>
                </c:pt>
                <c:pt idx="374">
                  <c:v>0.30345986403725078</c:v>
                </c:pt>
                <c:pt idx="375">
                  <c:v>1.2384383945614914</c:v>
                </c:pt>
                <c:pt idx="376">
                  <c:v>3.1237535782459247E-2</c:v>
                </c:pt>
                <c:pt idx="377">
                  <c:v>-0.44715049856870337</c:v>
                </c:pt>
                <c:pt idx="378">
                  <c:v>0.45791398005724915</c:v>
                </c:pt>
                <c:pt idx="379">
                  <c:v>0.5583165592022894</c:v>
                </c:pt>
                <c:pt idx="380">
                  <c:v>0.14123266236809684</c:v>
                </c:pt>
                <c:pt idx="381">
                  <c:v>0.81094930649472019</c:v>
                </c:pt>
                <c:pt idx="382">
                  <c:v>-4.9862027740203985E-2</c:v>
                </c:pt>
                <c:pt idx="383">
                  <c:v>4.3705518890391204E-2</c:v>
                </c:pt>
                <c:pt idx="384">
                  <c:v>0.74304822075562527</c:v>
                </c:pt>
                <c:pt idx="385">
                  <c:v>-0.5285780711697754</c:v>
                </c:pt>
                <c:pt idx="386">
                  <c:v>-0.23154312284678724</c:v>
                </c:pt>
                <c:pt idx="387">
                  <c:v>0.53063827508613315</c:v>
                </c:pt>
                <c:pt idx="388">
                  <c:v>-1.1135744689965534</c:v>
                </c:pt>
                <c:pt idx="389">
                  <c:v>0.98955702124014522</c:v>
                </c:pt>
                <c:pt idx="390">
                  <c:v>-0.21661771915039907</c:v>
                </c:pt>
                <c:pt idx="391">
                  <c:v>-9.1064708766019464E-2</c:v>
                </c:pt>
                <c:pt idx="392">
                  <c:v>-3.6425883506367995E-3</c:v>
                </c:pt>
                <c:pt idx="393">
                  <c:v>0.34765429646598278</c:v>
                </c:pt>
                <c:pt idx="394">
                  <c:v>0.44400617185863211</c:v>
                </c:pt>
                <c:pt idx="395">
                  <c:v>0.32886024687434912</c:v>
                </c:pt>
                <c:pt idx="396">
                  <c:v>-0.16984559012502842</c:v>
                </c:pt>
                <c:pt idx="397">
                  <c:v>-0.71149382360500368</c:v>
                </c:pt>
                <c:pt idx="398">
                  <c:v>-6.5059752944200966E-2</c:v>
                </c:pt>
                <c:pt idx="399">
                  <c:v>-1.3844023901177636</c:v>
                </c:pt>
                <c:pt idx="400">
                  <c:v>0.12762390439528559</c:v>
                </c:pt>
                <c:pt idx="401">
                  <c:v>5.1049561758134132E-3</c:v>
                </c:pt>
                <c:pt idx="402">
                  <c:v>-0.55799580175296626</c:v>
                </c:pt>
                <c:pt idx="403">
                  <c:v>0.71898016792987107</c:v>
                </c:pt>
                <c:pt idx="404">
                  <c:v>-0.11774079328279896</c:v>
                </c:pt>
                <c:pt idx="405">
                  <c:v>1.4320903682686819</c:v>
                </c:pt>
                <c:pt idx="406">
                  <c:v>-0.61081638526925275</c:v>
                </c:pt>
                <c:pt idx="407">
                  <c:v>-0.58263265541076947</c:v>
                </c:pt>
                <c:pt idx="408">
                  <c:v>-0.14220530621642524</c:v>
                </c:pt>
                <c:pt idx="409">
                  <c:v>0.68061178775133868</c:v>
                </c:pt>
                <c:pt idx="410">
                  <c:v>-0.58587552848994306</c:v>
                </c:pt>
                <c:pt idx="411">
                  <c:v>-0.1424350211395975</c:v>
                </c:pt>
                <c:pt idx="412">
                  <c:v>-0.5272974008455833</c:v>
                </c:pt>
                <c:pt idx="413">
                  <c:v>0.52800810396617237</c:v>
                </c:pt>
                <c:pt idx="414">
                  <c:v>0.69822032415864754</c:v>
                </c:pt>
                <c:pt idx="415">
                  <c:v>0.15612881296634384</c:v>
                </c:pt>
                <c:pt idx="416">
                  <c:v>-0.31405484748135137</c:v>
                </c:pt>
                <c:pt idx="417">
                  <c:v>-0.66236219389925566</c:v>
                </c:pt>
                <c:pt idx="418">
                  <c:v>-0.79519448775596402</c:v>
                </c:pt>
                <c:pt idx="419">
                  <c:v>-0.33370777951024166</c:v>
                </c:pt>
                <c:pt idx="420">
                  <c:v>0.53565168881959124</c:v>
                </c:pt>
                <c:pt idx="421">
                  <c:v>0.9274260675527799</c:v>
                </c:pt>
                <c:pt idx="422">
                  <c:v>-0.21000295729788832</c:v>
                </c:pt>
                <c:pt idx="423">
                  <c:v>-2.717100118291917</c:v>
                </c:pt>
                <c:pt idx="424">
                  <c:v>1.0901159952683201</c:v>
                </c:pt>
                <c:pt idx="425">
                  <c:v>-0.99049536018927142</c:v>
                </c:pt>
                <c:pt idx="426">
                  <c:v>-0.1403198144075688</c:v>
                </c:pt>
                <c:pt idx="427">
                  <c:v>0.57088720742369503</c:v>
                </c:pt>
                <c:pt idx="428">
                  <c:v>4.123548829694812E-2</c:v>
                </c:pt>
                <c:pt idx="429">
                  <c:v>-3.5050580468123371E-2</c:v>
                </c:pt>
                <c:pt idx="430">
                  <c:v>0.34639797678127593</c:v>
                </c:pt>
                <c:pt idx="431">
                  <c:v>-0.1325440809287457</c:v>
                </c:pt>
                <c:pt idx="432">
                  <c:v>0.30599823676285354</c:v>
                </c:pt>
                <c:pt idx="433">
                  <c:v>3.9839929470517177E-2</c:v>
                </c:pt>
                <c:pt idx="434">
                  <c:v>0.12139359717881604</c:v>
                </c:pt>
                <c:pt idx="435">
                  <c:v>-9.6544256112842675E-2</c:v>
                </c:pt>
                <c:pt idx="436">
                  <c:v>0.18033822975547764</c:v>
                </c:pt>
                <c:pt idx="437">
                  <c:v>-0.54538647080977398</c:v>
                </c:pt>
                <c:pt idx="438">
                  <c:v>-6.7815458832392039E-2</c:v>
                </c:pt>
                <c:pt idx="439">
                  <c:v>-2.1212618353295909E-2</c:v>
                </c:pt>
                <c:pt idx="440">
                  <c:v>-0.71924850473412505</c:v>
                </c:pt>
                <c:pt idx="441">
                  <c:v>-0.48926994018936654</c:v>
                </c:pt>
                <c:pt idx="442">
                  <c:v>0.21062920239243255</c:v>
                </c:pt>
                <c:pt idx="443">
                  <c:v>-0.38757483190430264</c:v>
                </c:pt>
                <c:pt idx="444">
                  <c:v>1.1081970067238274</c:v>
                </c:pt>
                <c:pt idx="445">
                  <c:v>0.57852788026895752</c:v>
                </c:pt>
                <c:pt idx="446">
                  <c:v>2.3141115210755459E-2</c:v>
                </c:pt>
                <c:pt idx="447">
                  <c:v>-0.62537435539157116</c:v>
                </c:pt>
                <c:pt idx="448">
                  <c:v>0.67498502578433772</c:v>
                </c:pt>
                <c:pt idx="449">
                  <c:v>7.2999401031374589E-2</c:v>
                </c:pt>
                <c:pt idx="450">
                  <c:v>0.1135199760412462</c:v>
                </c:pt>
                <c:pt idx="451">
                  <c:v>-0.35465920095835202</c:v>
                </c:pt>
                <c:pt idx="452">
                  <c:v>4.101363196166119E-2</c:v>
                </c:pt>
                <c:pt idx="453">
                  <c:v>-0.20095945472152721</c:v>
                </c:pt>
                <c:pt idx="454">
                  <c:v>0.12086162181113735</c:v>
                </c:pt>
                <c:pt idx="455">
                  <c:v>-6.8765535127560895E-2</c:v>
                </c:pt>
                <c:pt idx="456">
                  <c:v>-0.15935062140510325</c:v>
                </c:pt>
                <c:pt idx="457">
                  <c:v>0.3988259751437937</c:v>
                </c:pt>
                <c:pt idx="458">
                  <c:v>1.0752530390057515</c:v>
                </c:pt>
                <c:pt idx="459">
                  <c:v>-0.38988987843977441</c:v>
                </c:pt>
                <c:pt idx="460">
                  <c:v>0.53700440486241519</c:v>
                </c:pt>
                <c:pt idx="461">
                  <c:v>-0.24561982380549807</c:v>
                </c:pt>
                <c:pt idx="462">
                  <c:v>-0.53482479295222873</c:v>
                </c:pt>
                <c:pt idx="463">
                  <c:v>-1.2003929917180898</c:v>
                </c:pt>
                <c:pt idx="464">
                  <c:v>-0.14931571966872781</c:v>
                </c:pt>
                <c:pt idx="465">
                  <c:v>0.57432737121325061</c:v>
                </c:pt>
                <c:pt idx="466">
                  <c:v>0.51107309484852692</c:v>
                </c:pt>
                <c:pt idx="467">
                  <c:v>0.1954429237939479</c:v>
                </c:pt>
                <c:pt idx="468">
                  <c:v>0.41311771695175281</c:v>
                </c:pt>
                <c:pt idx="469">
                  <c:v>-0.59137529132193123</c:v>
                </c:pt>
                <c:pt idx="470">
                  <c:v>-0.49335501165287354</c:v>
                </c:pt>
                <c:pt idx="471">
                  <c:v>-0.21323420046611119</c:v>
                </c:pt>
                <c:pt idx="472">
                  <c:v>0.52577063198135221</c:v>
                </c:pt>
                <c:pt idx="473">
                  <c:v>-0.33826917472075024</c:v>
                </c:pt>
                <c:pt idx="474">
                  <c:v>0.42866923301117055</c:v>
                </c:pt>
                <c:pt idx="475">
                  <c:v>4.4746769320447299E-2</c:v>
                </c:pt>
                <c:pt idx="476">
                  <c:v>0.18598987077282203</c:v>
                </c:pt>
                <c:pt idx="477">
                  <c:v>-0.33336040516908838</c:v>
                </c:pt>
                <c:pt idx="478">
                  <c:v>-0.35413441620676878</c:v>
                </c:pt>
                <c:pt idx="479">
                  <c:v>-1.1838653766482707</c:v>
                </c:pt>
                <c:pt idx="480">
                  <c:v>3.554538493406767E-2</c:v>
                </c:pt>
                <c:pt idx="481">
                  <c:v>1.5119218153973648</c:v>
                </c:pt>
                <c:pt idx="482">
                  <c:v>0.57627687261589244</c:v>
                </c:pt>
                <c:pt idx="483">
                  <c:v>3.2251074904635857E-2</c:v>
                </c:pt>
                <c:pt idx="484">
                  <c:v>0.68289004299617773</c:v>
                </c:pt>
                <c:pt idx="485">
                  <c:v>0.17471560171985345</c:v>
                </c:pt>
                <c:pt idx="486">
                  <c:v>0.58718862406879424</c:v>
                </c:pt>
                <c:pt idx="487">
                  <c:v>-6.00021245503725</c:v>
                </c:pt>
                <c:pt idx="488">
                  <c:v>-0.28610849820149298</c:v>
                </c:pt>
                <c:pt idx="489">
                  <c:v>-1.0522443399280519</c:v>
                </c:pt>
                <c:pt idx="490">
                  <c:v>-0.40128977359712081</c:v>
                </c:pt>
                <c:pt idx="491">
                  <c:v>0.15894840905610863</c:v>
                </c:pt>
                <c:pt idx="492">
                  <c:v>0.85375793636224984</c:v>
                </c:pt>
                <c:pt idx="493">
                  <c:v>0.54075031745448854</c:v>
                </c:pt>
                <c:pt idx="494">
                  <c:v>0.30713001269818818</c:v>
                </c:pt>
                <c:pt idx="495">
                  <c:v>0.50048520050792433</c:v>
                </c:pt>
                <c:pt idx="496">
                  <c:v>0.26851940802031748</c:v>
                </c:pt>
                <c:pt idx="497">
                  <c:v>0.57654077632081169</c:v>
                </c:pt>
                <c:pt idx="498">
                  <c:v>0.60736163105283225</c:v>
                </c:pt>
                <c:pt idx="499">
                  <c:v>-0.30030553475788224</c:v>
                </c:pt>
                <c:pt idx="500">
                  <c:v>-0.4201122213903119</c:v>
                </c:pt>
                <c:pt idx="501">
                  <c:v>-0.2301044888556163</c:v>
                </c:pt>
                <c:pt idx="502">
                  <c:v>-0.21330417955422121</c:v>
                </c:pt>
                <c:pt idx="503">
                  <c:v>7.6783281782866197E-4</c:v>
                </c:pt>
                <c:pt idx="504">
                  <c:v>0.26903071331271633</c:v>
                </c:pt>
                <c:pt idx="505">
                  <c:v>-0.34173877146749732</c:v>
                </c:pt>
                <c:pt idx="506">
                  <c:v>-0.52376955085869525</c:v>
                </c:pt>
                <c:pt idx="507">
                  <c:v>-0.16935078203434983</c:v>
                </c:pt>
                <c:pt idx="508">
                  <c:v>0.28082596871862364</c:v>
                </c:pt>
                <c:pt idx="509">
                  <c:v>-0.66586696125124689</c:v>
                </c:pt>
                <c:pt idx="510">
                  <c:v>0.58546532154994679</c:v>
                </c:pt>
                <c:pt idx="511">
                  <c:v>-0.88548138713800029</c:v>
                </c:pt>
                <c:pt idx="512">
                  <c:v>1.0960807445144809</c:v>
                </c:pt>
                <c:pt idx="513">
                  <c:v>-0.69815677021941269</c:v>
                </c:pt>
                <c:pt idx="514">
                  <c:v>-0.58432627080878063</c:v>
                </c:pt>
                <c:pt idx="515">
                  <c:v>0.81132694916764336</c:v>
                </c:pt>
                <c:pt idx="516">
                  <c:v>-0.19944692203328884</c:v>
                </c:pt>
                <c:pt idx="517">
                  <c:v>1.6058221231186707</c:v>
                </c:pt>
                <c:pt idx="518">
                  <c:v>1.5296328849247516</c:v>
                </c:pt>
                <c:pt idx="519">
                  <c:v>-0.69931468460301005</c:v>
                </c:pt>
                <c:pt idx="520">
                  <c:v>-1.2058725873841212</c:v>
                </c:pt>
                <c:pt idx="521">
                  <c:v>5.3765096504633902E-2</c:v>
                </c:pt>
                <c:pt idx="522">
                  <c:v>-0.54504939613980952</c:v>
                </c:pt>
                <c:pt idx="523">
                  <c:v>-0.30000197584558919</c:v>
                </c:pt>
                <c:pt idx="524">
                  <c:v>0.88759992096617424</c:v>
                </c:pt>
                <c:pt idx="525">
                  <c:v>0.18390399683864445</c:v>
                </c:pt>
                <c:pt idx="526">
                  <c:v>-0.18744384012644844</c:v>
                </c:pt>
                <c:pt idx="527">
                  <c:v>-0.95349775360506328</c:v>
                </c:pt>
                <c:pt idx="528">
                  <c:v>1.0470600898557976</c:v>
                </c:pt>
                <c:pt idx="529">
                  <c:v>0.22738240359424111</c:v>
                </c:pt>
                <c:pt idx="530">
                  <c:v>0.32439529614376283</c:v>
                </c:pt>
                <c:pt idx="531">
                  <c:v>0.59727581184575484</c:v>
                </c:pt>
                <c:pt idx="532">
                  <c:v>-0.14300896752617831</c:v>
                </c:pt>
                <c:pt idx="533">
                  <c:v>5.9179641298953811E-2</c:v>
                </c:pt>
                <c:pt idx="534">
                  <c:v>-8.1132814348045201E-2</c:v>
                </c:pt>
                <c:pt idx="535">
                  <c:v>-0.2258453125739166</c:v>
                </c:pt>
                <c:pt idx="536">
                  <c:v>1.5769661874970424</c:v>
                </c:pt>
                <c:pt idx="537">
                  <c:v>-1.8213525001087305E-3</c:v>
                </c:pt>
                <c:pt idx="538">
                  <c:v>0.67692714589999525</c:v>
                </c:pt>
                <c:pt idx="539">
                  <c:v>0.15697708583600445</c:v>
                </c:pt>
                <c:pt idx="540">
                  <c:v>-0.52242091656655987</c:v>
                </c:pt>
                <c:pt idx="541">
                  <c:v>1.6207031633373319</c:v>
                </c:pt>
                <c:pt idx="542">
                  <c:v>0.71402812653349912</c:v>
                </c:pt>
                <c:pt idx="543">
                  <c:v>-0.12903887493865795</c:v>
                </c:pt>
                <c:pt idx="544">
                  <c:v>-0.74716155499754677</c:v>
                </c:pt>
                <c:pt idx="545">
                  <c:v>0.67501353780010476</c:v>
                </c:pt>
                <c:pt idx="546">
                  <c:v>-0.84479945848799076</c:v>
                </c:pt>
                <c:pt idx="547">
                  <c:v>-1.0911919783395163</c:v>
                </c:pt>
                <c:pt idx="548">
                  <c:v>-1.508947679133577</c:v>
                </c:pt>
                <c:pt idx="549">
                  <c:v>-6.0357907165347058E-2</c:v>
                </c:pt>
                <c:pt idx="550">
                  <c:v>-9.5214316286615031E-2</c:v>
                </c:pt>
                <c:pt idx="551">
                  <c:v>-0.87560857265146552</c:v>
                </c:pt>
                <c:pt idx="552">
                  <c:v>0.60487565709393465</c:v>
                </c:pt>
                <c:pt idx="553">
                  <c:v>-3.3517049737162452</c:v>
                </c:pt>
                <c:pt idx="554">
                  <c:v>-0.43086819894864448</c:v>
                </c:pt>
                <c:pt idx="555">
                  <c:v>0.99366527204205823</c:v>
                </c:pt>
                <c:pt idx="556">
                  <c:v>0.16034661088168889</c:v>
                </c:pt>
                <c:pt idx="557">
                  <c:v>0.52581386443526412</c:v>
                </c:pt>
                <c:pt idx="558">
                  <c:v>-1.119767445422589</c:v>
                </c:pt>
                <c:pt idx="559">
                  <c:v>4.4009302183098953E-2</c:v>
                </c:pt>
                <c:pt idx="560">
                  <c:v>0.16056037208732477</c:v>
                </c:pt>
                <c:pt idx="561">
                  <c:v>0.59522241488349437</c:v>
                </c:pt>
                <c:pt idx="562">
                  <c:v>1.0518088965953396</c:v>
                </c:pt>
                <c:pt idx="563">
                  <c:v>-0.93922764413618154</c:v>
                </c:pt>
                <c:pt idx="564">
                  <c:v>-1.1870691057654525</c:v>
                </c:pt>
                <c:pt idx="565">
                  <c:v>-9.4182764230616556E-2</c:v>
                </c:pt>
                <c:pt idx="566">
                  <c:v>0.79993268943077567</c:v>
                </c:pt>
                <c:pt idx="567">
                  <c:v>-0.1642026924227693</c:v>
                </c:pt>
                <c:pt idx="568">
                  <c:v>-0.62336810769691198</c:v>
                </c:pt>
                <c:pt idx="569">
                  <c:v>-2.3893347243078793</c:v>
                </c:pt>
                <c:pt idx="570">
                  <c:v>-0.42267338897230644</c:v>
                </c:pt>
                <c:pt idx="571">
                  <c:v>-5.4306935558898317E-2</c:v>
                </c:pt>
                <c:pt idx="572">
                  <c:v>1.9323277225776394</c:v>
                </c:pt>
                <c:pt idx="573">
                  <c:v>1.0024931089031028</c:v>
                </c:pt>
                <c:pt idx="574">
                  <c:v>3.0799724356121772E-2</c:v>
                </c:pt>
                <c:pt idx="575">
                  <c:v>-0.82116801102575465</c:v>
                </c:pt>
                <c:pt idx="576">
                  <c:v>1.8829532795589614</c:v>
                </c:pt>
                <c:pt idx="577">
                  <c:v>-0.80318186881764575</c:v>
                </c:pt>
                <c:pt idx="578">
                  <c:v>9.8672725247297421E-2</c:v>
                </c:pt>
                <c:pt idx="579">
                  <c:v>-0.36045309099010581</c:v>
                </c:pt>
                <c:pt idx="580">
                  <c:v>-0.18271812363960294</c:v>
                </c:pt>
                <c:pt idx="581">
                  <c:v>0.1141912750544094</c:v>
                </c:pt>
                <c:pt idx="582">
                  <c:v>-0.90193234899781771</c:v>
                </c:pt>
                <c:pt idx="583">
                  <c:v>-0.81167729395991728</c:v>
                </c:pt>
                <c:pt idx="584">
                  <c:v>-1.3688670917583963</c:v>
                </c:pt>
                <c:pt idx="585">
                  <c:v>0.32844531632965612</c:v>
                </c:pt>
                <c:pt idx="586">
                  <c:v>1.7139378126531852</c:v>
                </c:pt>
                <c:pt idx="587">
                  <c:v>0.54515751250612965</c:v>
                </c:pt>
                <c:pt idx="588">
                  <c:v>0.3115063005002412</c:v>
                </c:pt>
                <c:pt idx="589">
                  <c:v>-4.3639747979987931E-2</c:v>
                </c:pt>
                <c:pt idx="590">
                  <c:v>0.93285441008080028</c:v>
                </c:pt>
                <c:pt idx="591">
                  <c:v>-7.4885823596765988E-2</c:v>
                </c:pt>
                <c:pt idx="592">
                  <c:v>3.1277045670561279</c:v>
                </c:pt>
                <c:pt idx="593">
                  <c:v>0.32140818268224081</c:v>
                </c:pt>
                <c:pt idx="594">
                  <c:v>-0.28624367269270579</c:v>
                </c:pt>
                <c:pt idx="595">
                  <c:v>0.68015025309229316</c:v>
                </c:pt>
                <c:pt idx="596">
                  <c:v>-0.73909398987630937</c:v>
                </c:pt>
                <c:pt idx="597">
                  <c:v>-1.7771637595950622</c:v>
                </c:pt>
                <c:pt idx="598">
                  <c:v>-1.4261865503837967</c:v>
                </c:pt>
                <c:pt idx="599">
                  <c:v>0.96165253798464789</c:v>
                </c:pt>
                <c:pt idx="600">
                  <c:v>-0.96153389848061721</c:v>
                </c:pt>
                <c:pt idx="601">
                  <c:v>-0.58986135593922739</c:v>
                </c:pt>
                <c:pt idx="602">
                  <c:v>-4.8944542375650713E-3</c:v>
                </c:pt>
                <c:pt idx="603">
                  <c:v>-0.50479577816950183</c:v>
                </c:pt>
                <c:pt idx="604">
                  <c:v>-0.44079183112678066</c:v>
                </c:pt>
                <c:pt idx="605">
                  <c:v>-8.3031673245066884E-2</c:v>
                </c:pt>
                <c:pt idx="606">
                  <c:v>0.4732787330701953</c:v>
                </c:pt>
                <c:pt idx="607">
                  <c:v>-1.2333688506771949</c:v>
                </c:pt>
                <c:pt idx="608">
                  <c:v>0.8571652459729151</c:v>
                </c:pt>
                <c:pt idx="609">
                  <c:v>1.2398866098389121</c:v>
                </c:pt>
                <c:pt idx="610">
                  <c:v>0.21779546439356068</c:v>
                </c:pt>
                <c:pt idx="611">
                  <c:v>-0.56138818142425606</c:v>
                </c:pt>
                <c:pt idx="612">
                  <c:v>-0.91955552725697487</c:v>
                </c:pt>
                <c:pt idx="613">
                  <c:v>0.44921777890972692</c:v>
                </c:pt>
                <c:pt idx="614">
                  <c:v>-1.4212312888436145</c:v>
                </c:pt>
                <c:pt idx="615">
                  <c:v>-0.33724925155374308</c:v>
                </c:pt>
                <c:pt idx="616">
                  <c:v>1.5005100299378498</c:v>
                </c:pt>
                <c:pt idx="617">
                  <c:v>-2.9772795988024896</c:v>
                </c:pt>
                <c:pt idx="618">
                  <c:v>1.1612088160479033</c:v>
                </c:pt>
                <c:pt idx="619">
                  <c:v>0.13994835264191607</c:v>
                </c:pt>
                <c:pt idx="620">
                  <c:v>1.3886979341056787</c:v>
                </c:pt>
                <c:pt idx="621">
                  <c:v>-1.4279520826357697</c:v>
                </c:pt>
                <c:pt idx="622">
                  <c:v>-0.33971808330542785</c:v>
                </c:pt>
                <c:pt idx="623">
                  <c:v>-1.1721887233322192</c:v>
                </c:pt>
                <c:pt idx="624">
                  <c:v>0.83851245106671968</c:v>
                </c:pt>
                <c:pt idx="625">
                  <c:v>-1.0778595019573345</c:v>
                </c:pt>
                <c:pt idx="626">
                  <c:v>-3.3714380078293971E-2</c:v>
                </c:pt>
                <c:pt idx="627">
                  <c:v>0.71455142479687339</c:v>
                </c:pt>
                <c:pt idx="628">
                  <c:v>-0.46121794300812979</c:v>
                </c:pt>
                <c:pt idx="629">
                  <c:v>1.2248512822796727</c:v>
                </c:pt>
                <c:pt idx="630">
                  <c:v>-1.8819059487088055</c:v>
                </c:pt>
                <c:pt idx="631">
                  <c:v>-0.3955762379483545</c:v>
                </c:pt>
                <c:pt idx="632">
                  <c:v>-0.35492304951793585</c:v>
                </c:pt>
                <c:pt idx="633">
                  <c:v>0.31550307801929023</c:v>
                </c:pt>
                <c:pt idx="634">
                  <c:v>-0.29817987687922454</c:v>
                </c:pt>
                <c:pt idx="635">
                  <c:v>0.48727280492482805</c:v>
                </c:pt>
                <c:pt idx="636">
                  <c:v>1.2250909121969968</c:v>
                </c:pt>
                <c:pt idx="637">
                  <c:v>1.0569036364878812</c:v>
                </c:pt>
                <c:pt idx="638">
                  <c:v>-8.0223854540484751E-2</c:v>
                </c:pt>
                <c:pt idx="639">
                  <c:v>-0.29520895418162496</c:v>
                </c:pt>
                <c:pt idx="640">
                  <c:v>0.67579164183273122</c:v>
                </c:pt>
                <c:pt idx="641">
                  <c:v>-1.3386683343266839</c:v>
                </c:pt>
                <c:pt idx="642">
                  <c:v>-0.10064673337306829</c:v>
                </c:pt>
                <c:pt idx="643">
                  <c:v>0.1748741306650814</c:v>
                </c:pt>
                <c:pt idx="644">
                  <c:v>-2.1594050347733997</c:v>
                </c:pt>
                <c:pt idx="645">
                  <c:v>-1.2354762013909308</c:v>
                </c:pt>
                <c:pt idx="646">
                  <c:v>-0.83121904805562963</c:v>
                </c:pt>
                <c:pt idx="647">
                  <c:v>-1.3613487619222226</c:v>
                </c:pt>
                <c:pt idx="648">
                  <c:v>9.6246049523102783E-2</c:v>
                </c:pt>
                <c:pt idx="649">
                  <c:v>0.68204984198092689</c:v>
                </c:pt>
                <c:pt idx="650">
                  <c:v>-1.206718006320763</c:v>
                </c:pt>
                <c:pt idx="651">
                  <c:v>-0.39676872025282961</c:v>
                </c:pt>
                <c:pt idx="652">
                  <c:v>0.70002925118988912</c:v>
                </c:pt>
                <c:pt idx="653">
                  <c:v>-0.30169882995240727</c:v>
                </c:pt>
                <c:pt idx="654">
                  <c:v>1.6232046801903266E-2</c:v>
                </c:pt>
                <c:pt idx="655">
                  <c:v>1.130949281872077</c:v>
                </c:pt>
                <c:pt idx="656">
                  <c:v>6.4037971274885308E-2</c:v>
                </c:pt>
                <c:pt idx="657">
                  <c:v>-0.79803848114899978</c:v>
                </c:pt>
                <c:pt idx="658">
                  <c:v>-0.49342153924595777</c:v>
                </c:pt>
                <c:pt idx="659">
                  <c:v>9.3263138430160097E-2</c:v>
                </c:pt>
                <c:pt idx="660">
                  <c:v>-1.0041694744627918</c:v>
                </c:pt>
                <c:pt idx="661">
                  <c:v>0.28953322102147894</c:v>
                </c:pt>
                <c:pt idx="662">
                  <c:v>0.29418132884085679</c:v>
                </c:pt>
                <c:pt idx="663">
                  <c:v>1.0949672531536336</c:v>
                </c:pt>
                <c:pt idx="664">
                  <c:v>-9.7501309873855746E-2</c:v>
                </c:pt>
                <c:pt idx="665">
                  <c:v>-0.74800005239494993</c:v>
                </c:pt>
                <c:pt idx="666">
                  <c:v>-2.0520002095800294E-2</c:v>
                </c:pt>
                <c:pt idx="667">
                  <c:v>-8.208000838294538E-4</c:v>
                </c:pt>
                <c:pt idx="668">
                  <c:v>0.47096716799664051</c:v>
                </c:pt>
                <c:pt idx="669">
                  <c:v>0.87593868671986286</c:v>
                </c:pt>
                <c:pt idx="670">
                  <c:v>0.11983754746879072</c:v>
                </c:pt>
                <c:pt idx="671">
                  <c:v>1.4270935018987529</c:v>
                </c:pt>
                <c:pt idx="672">
                  <c:v>0.37728374007595278</c:v>
                </c:pt>
                <c:pt idx="673">
                  <c:v>6.219134960304018E-2</c:v>
                </c:pt>
                <c:pt idx="674">
                  <c:v>-1.3256123460158733</c:v>
                </c:pt>
                <c:pt idx="675">
                  <c:v>-9.0724493840639298E-2</c:v>
                </c:pt>
                <c:pt idx="676">
                  <c:v>-0.19192897975362655</c:v>
                </c:pt>
                <c:pt idx="677">
                  <c:v>1.1414228408098523</c:v>
                </c:pt>
                <c:pt idx="678">
                  <c:v>-0.39704308636760999</c:v>
                </c:pt>
                <c:pt idx="679">
                  <c:v>-3.218381723454705</c:v>
                </c:pt>
                <c:pt idx="680">
                  <c:v>0.4834647310618081</c:v>
                </c:pt>
                <c:pt idx="681">
                  <c:v>-0.87546141075752359</c:v>
                </c:pt>
                <c:pt idx="682">
                  <c:v>0.44538154356969528</c:v>
                </c:pt>
                <c:pt idx="683">
                  <c:v>-0.45318473825720673</c:v>
                </c:pt>
                <c:pt idx="684">
                  <c:v>-0.27502738953029393</c:v>
                </c:pt>
                <c:pt idx="685">
                  <c:v>-2.0501095581217044E-2</c:v>
                </c:pt>
                <c:pt idx="686">
                  <c:v>-0.81902004382324378</c:v>
                </c:pt>
                <c:pt idx="687">
                  <c:v>0.77593919824707314</c:v>
                </c:pt>
                <c:pt idx="688">
                  <c:v>0.2403375679298847</c:v>
                </c:pt>
                <c:pt idx="689">
                  <c:v>0.50441350271719188</c:v>
                </c:pt>
                <c:pt idx="690">
                  <c:v>0.23897654010869473</c:v>
                </c:pt>
                <c:pt idx="691">
                  <c:v>-0.13314093839565544</c:v>
                </c:pt>
                <c:pt idx="692">
                  <c:v>-0.39542563753582982</c:v>
                </c:pt>
                <c:pt idx="693">
                  <c:v>0.38378297449857257</c:v>
                </c:pt>
                <c:pt idx="694">
                  <c:v>-0.76484868102006232</c:v>
                </c:pt>
                <c:pt idx="695">
                  <c:v>-1.4957939472407986</c:v>
                </c:pt>
                <c:pt idx="696">
                  <c:v>4.4868242110368328E-2</c:v>
                </c:pt>
                <c:pt idx="697">
                  <c:v>-8.390527031559003E-2</c:v>
                </c:pt>
                <c:pt idx="698">
                  <c:v>0.97664378918737782</c:v>
                </c:pt>
                <c:pt idx="699">
                  <c:v>-1.416634248432505</c:v>
                </c:pt>
                <c:pt idx="700">
                  <c:v>-0.45626536993729871</c:v>
                </c:pt>
                <c:pt idx="701">
                  <c:v>-0.66515061479748994</c:v>
                </c:pt>
                <c:pt idx="702">
                  <c:v>-0.3501060245919021</c:v>
                </c:pt>
                <c:pt idx="703">
                  <c:v>-0.16630424098367058</c:v>
                </c:pt>
                <c:pt idx="704">
                  <c:v>-0.52035216963934516</c:v>
                </c:pt>
                <c:pt idx="705">
                  <c:v>-0.83911408678557464</c:v>
                </c:pt>
                <c:pt idx="706">
                  <c:v>0.24243543652857724</c:v>
                </c:pt>
                <c:pt idx="707">
                  <c:v>0.10479741746113902</c:v>
                </c:pt>
                <c:pt idx="708">
                  <c:v>0.6796918966984471</c:v>
                </c:pt>
                <c:pt idx="709">
                  <c:v>0.12238767586794097</c:v>
                </c:pt>
                <c:pt idx="710">
                  <c:v>-2.154904492965283</c:v>
                </c:pt>
                <c:pt idx="711">
                  <c:v>-0.19079617971861396</c:v>
                </c:pt>
                <c:pt idx="712">
                  <c:v>-0.33113184718874678</c:v>
                </c:pt>
                <c:pt idx="713">
                  <c:v>0.3672547261124528</c:v>
                </c:pt>
                <c:pt idx="714">
                  <c:v>0.20499018904449784</c:v>
                </c:pt>
                <c:pt idx="715">
                  <c:v>-0.44850039243822337</c:v>
                </c:pt>
                <c:pt idx="716">
                  <c:v>-0.4841400156975304</c:v>
                </c:pt>
                <c:pt idx="717">
                  <c:v>-0.39986560062789778</c:v>
                </c:pt>
                <c:pt idx="718">
                  <c:v>-0.53929462402511774</c:v>
                </c:pt>
                <c:pt idx="719">
                  <c:v>-0.54487178496100341</c:v>
                </c:pt>
                <c:pt idx="720">
                  <c:v>-9.7894871398437999E-2</c:v>
                </c:pt>
                <c:pt idx="721">
                  <c:v>0.22438420514406232</c:v>
                </c:pt>
                <c:pt idx="722">
                  <c:v>-0.70452463179423575</c:v>
                </c:pt>
                <c:pt idx="723">
                  <c:v>-0.60858098527177162</c:v>
                </c:pt>
                <c:pt idx="724">
                  <c:v>1.1173567605891286</c:v>
                </c:pt>
                <c:pt idx="725">
                  <c:v>0.73919427042356745</c:v>
                </c:pt>
                <c:pt idx="726">
                  <c:v>-2.743222918305932E-2</c:v>
                </c:pt>
                <c:pt idx="727">
                  <c:v>-0.43879728916732219</c:v>
                </c:pt>
                <c:pt idx="728">
                  <c:v>-1.4066518915666926</c:v>
                </c:pt>
                <c:pt idx="729">
                  <c:v>-0.55096607566267153</c:v>
                </c:pt>
                <c:pt idx="730">
                  <c:v>-0.17423864302650571</c:v>
                </c:pt>
                <c:pt idx="731">
                  <c:v>0.26893045427893725</c:v>
                </c:pt>
                <c:pt idx="732">
                  <c:v>1.0477572181711601</c:v>
                </c:pt>
                <c:pt idx="733">
                  <c:v>-0.44328971127315597</c:v>
                </c:pt>
                <c:pt idx="734">
                  <c:v>0.4674684115490777</c:v>
                </c:pt>
                <c:pt idx="735">
                  <c:v>-0.50460126353803858</c:v>
                </c:pt>
                <c:pt idx="736">
                  <c:v>0.10351594945848319</c:v>
                </c:pt>
                <c:pt idx="737">
                  <c:v>8.0240637978334917E-2</c:v>
                </c:pt>
                <c:pt idx="738">
                  <c:v>0.85000962551913517</c:v>
                </c:pt>
                <c:pt idx="739">
                  <c:v>0.23380038502076772</c:v>
                </c:pt>
                <c:pt idx="740">
                  <c:v>0.22815201540083052</c:v>
                </c:pt>
                <c:pt idx="741">
                  <c:v>-0.18117391938396565</c:v>
                </c:pt>
                <c:pt idx="742">
                  <c:v>-0.90154695677536267</c:v>
                </c:pt>
                <c:pt idx="743">
                  <c:v>2.6279381217289881</c:v>
                </c:pt>
                <c:pt idx="744">
                  <c:v>-0.50378247513084418</c:v>
                </c:pt>
                <c:pt idx="745">
                  <c:v>-0.14385129900523452</c:v>
                </c:pt>
                <c:pt idx="746">
                  <c:v>-0.84295405196020923</c:v>
                </c:pt>
                <c:pt idx="747">
                  <c:v>-6.231816207840879E-2</c:v>
                </c:pt>
                <c:pt idx="748">
                  <c:v>1.1305072735168622</c:v>
                </c:pt>
                <c:pt idx="749">
                  <c:v>0.24772029094067705</c:v>
                </c:pt>
                <c:pt idx="750">
                  <c:v>7.7408811637624808E-2</c:v>
                </c:pt>
                <c:pt idx="751">
                  <c:v>-0.92260364753449409</c:v>
                </c:pt>
                <c:pt idx="752">
                  <c:v>2.1230958540986222</c:v>
                </c:pt>
                <c:pt idx="753">
                  <c:v>0.73102383416394545</c:v>
                </c:pt>
                <c:pt idx="754">
                  <c:v>-4.7959046633444302E-2</c:v>
                </c:pt>
                <c:pt idx="755">
                  <c:v>0.34528163813466506</c:v>
                </c:pt>
                <c:pt idx="756">
                  <c:v>-1.1240887344746113</c:v>
                </c:pt>
                <c:pt idx="757">
                  <c:v>0.30223645062101312</c:v>
                </c:pt>
                <c:pt idx="758">
                  <c:v>-7.2105419751551381E-3</c:v>
                </c:pt>
                <c:pt idx="759">
                  <c:v>-0.89708842167900826</c:v>
                </c:pt>
                <c:pt idx="760">
                  <c:v>0.81271646313284052</c:v>
                </c:pt>
                <c:pt idx="761">
                  <c:v>-0.11219134147468779</c:v>
                </c:pt>
                <c:pt idx="762">
                  <c:v>-0.32268765365898844</c:v>
                </c:pt>
                <c:pt idx="763">
                  <c:v>-0.60110750614635577</c:v>
                </c:pt>
                <c:pt idx="764">
                  <c:v>0.13985569975414336</c:v>
                </c:pt>
                <c:pt idx="765">
                  <c:v>1.1337942279901654</c:v>
                </c:pt>
                <c:pt idx="766">
                  <c:v>-0.18604823088039169</c:v>
                </c:pt>
                <c:pt idx="767">
                  <c:v>-0.41244192923521439</c:v>
                </c:pt>
                <c:pt idx="768">
                  <c:v>-0.24789767716941213</c:v>
                </c:pt>
                <c:pt idx="769">
                  <c:v>-0.55961590708677633</c:v>
                </c:pt>
                <c:pt idx="770">
                  <c:v>-0.28268463628346652</c:v>
                </c:pt>
                <c:pt idx="771">
                  <c:v>9.479261454865906E-2</c:v>
                </c:pt>
                <c:pt idx="772">
                  <c:v>-0.18910829541805185</c:v>
                </c:pt>
                <c:pt idx="773">
                  <c:v>0.42633566818327751</c:v>
                </c:pt>
                <c:pt idx="774">
                  <c:v>5.5653426727332089E-2</c:v>
                </c:pt>
                <c:pt idx="775">
                  <c:v>-0.45097386293091191</c:v>
                </c:pt>
                <c:pt idx="776">
                  <c:v>-1.0884389545172333</c:v>
                </c:pt>
                <c:pt idx="777">
                  <c:v>-0.26523755818068651</c:v>
                </c:pt>
                <c:pt idx="778">
                  <c:v>-0.13600950232723008</c:v>
                </c:pt>
                <c:pt idx="779">
                  <c:v>-0.34294038009308991</c:v>
                </c:pt>
                <c:pt idx="780">
                  <c:v>0.36238238479627682</c:v>
                </c:pt>
                <c:pt idx="781">
                  <c:v>-0.81480470460814658</c:v>
                </c:pt>
                <c:pt idx="782">
                  <c:v>8.3107811815676058E-2</c:v>
                </c:pt>
                <c:pt idx="783">
                  <c:v>-0.14127568752737218</c:v>
                </c:pt>
                <c:pt idx="784">
                  <c:v>-0.39135102750109496</c:v>
                </c:pt>
                <c:pt idx="785">
                  <c:v>0.63034595889995515</c:v>
                </c:pt>
                <c:pt idx="786">
                  <c:v>0.23741383835599805</c:v>
                </c:pt>
                <c:pt idx="787">
                  <c:v>0.29869655353423852</c:v>
                </c:pt>
                <c:pt idx="788">
                  <c:v>0.92804786214136925</c:v>
                </c:pt>
                <c:pt idx="789">
                  <c:v>-7.8578085514340756E-2</c:v>
                </c:pt>
                <c:pt idx="790">
                  <c:v>1.1250568765794249</c:v>
                </c:pt>
                <c:pt idx="791">
                  <c:v>0.60430227506317635</c:v>
                </c:pt>
                <c:pt idx="792">
                  <c:v>0.14947209100252579</c:v>
                </c:pt>
                <c:pt idx="793">
                  <c:v>0.4013788836400991</c:v>
                </c:pt>
                <c:pt idx="794">
                  <c:v>0.44035515534560332</c:v>
                </c:pt>
                <c:pt idx="795">
                  <c:v>-0.15598579378617217</c:v>
                </c:pt>
                <c:pt idx="796">
                  <c:v>-0.49803943175144738</c:v>
                </c:pt>
                <c:pt idx="797">
                  <c:v>-0.78172157727005853</c:v>
                </c:pt>
                <c:pt idx="798">
                  <c:v>-0.40726886309079902</c:v>
                </c:pt>
                <c:pt idx="799">
                  <c:v>0.75510924547636904</c:v>
                </c:pt>
                <c:pt idx="800">
                  <c:v>1.0427043698190559</c:v>
                </c:pt>
                <c:pt idx="801">
                  <c:v>-0.29579182520724245</c:v>
                </c:pt>
                <c:pt idx="802">
                  <c:v>-0.22403167300829097</c:v>
                </c:pt>
                <c:pt idx="803">
                  <c:v>0.36713873307966693</c:v>
                </c:pt>
                <c:pt idx="804">
                  <c:v>-1.8463144506768145</c:v>
                </c:pt>
                <c:pt idx="805">
                  <c:v>-0.27635257802707258</c:v>
                </c:pt>
                <c:pt idx="806">
                  <c:v>0.28784589687891682</c:v>
                </c:pt>
                <c:pt idx="807">
                  <c:v>0.79261383587516221</c:v>
                </c:pt>
                <c:pt idx="808">
                  <c:v>1.1116045534350043</c:v>
                </c:pt>
                <c:pt idx="809">
                  <c:v>0.16986418213739896</c:v>
                </c:pt>
                <c:pt idx="810">
                  <c:v>-1.227905432714504</c:v>
                </c:pt>
                <c:pt idx="811">
                  <c:v>0.30228378269142198</c:v>
                </c:pt>
                <c:pt idx="812">
                  <c:v>-0.77850864869234115</c:v>
                </c:pt>
                <c:pt idx="813">
                  <c:v>-0.52894034594769224</c:v>
                </c:pt>
                <c:pt idx="814">
                  <c:v>4.7242386162093197E-2</c:v>
                </c:pt>
                <c:pt idx="815">
                  <c:v>0.73388969544648575</c:v>
                </c:pt>
                <c:pt idx="816">
                  <c:v>0.11715558781785873</c:v>
                </c:pt>
                <c:pt idx="817">
                  <c:v>0.20968622351271549</c:v>
                </c:pt>
                <c:pt idx="818">
                  <c:v>-0.62601255105948894</c:v>
                </c:pt>
                <c:pt idx="819">
                  <c:v>-0.60094050204238059</c:v>
                </c:pt>
                <c:pt idx="820">
                  <c:v>-1.5368376200816947</c:v>
                </c:pt>
                <c:pt idx="821">
                  <c:v>-0.63737350480326782</c:v>
                </c:pt>
                <c:pt idx="822">
                  <c:v>0.11120505980786888</c:v>
                </c:pt>
                <c:pt idx="823">
                  <c:v>-0.45435179760768563</c:v>
                </c:pt>
                <c:pt idx="824">
                  <c:v>-0.25237407190430616</c:v>
                </c:pt>
                <c:pt idx="825">
                  <c:v>1.9205037123825264E-2</c:v>
                </c:pt>
                <c:pt idx="826">
                  <c:v>0.39116820148495179</c:v>
                </c:pt>
                <c:pt idx="827">
                  <c:v>0.8647467280593979</c:v>
                </c:pt>
                <c:pt idx="828">
                  <c:v>0.22978986912237431</c:v>
                </c:pt>
                <c:pt idx="829">
                  <c:v>-0.39090840523510195</c:v>
                </c:pt>
                <c:pt idx="830">
                  <c:v>-0.4646363362094057</c:v>
                </c:pt>
                <c:pt idx="831">
                  <c:v>0.42061454655162223</c:v>
                </c:pt>
                <c:pt idx="832">
                  <c:v>0.46582458186206566</c:v>
                </c:pt>
                <c:pt idx="833">
                  <c:v>0.77993298327448102</c:v>
                </c:pt>
                <c:pt idx="834">
                  <c:v>-0.23240268066902203</c:v>
                </c:pt>
                <c:pt idx="835">
                  <c:v>1.0253038927732412</c:v>
                </c:pt>
                <c:pt idx="836">
                  <c:v>0.43141215571093028</c:v>
                </c:pt>
                <c:pt idx="837">
                  <c:v>1.7448564862284357</c:v>
                </c:pt>
                <c:pt idx="838">
                  <c:v>-0.29130574055085745</c:v>
                </c:pt>
                <c:pt idx="839">
                  <c:v>-0.64605222962203612</c:v>
                </c:pt>
                <c:pt idx="840">
                  <c:v>-0.70914208918488342</c:v>
                </c:pt>
                <c:pt idx="841">
                  <c:v>-0.35036568356739295</c:v>
                </c:pt>
                <c:pt idx="842">
                  <c:v>0.86438537265730631</c:v>
                </c:pt>
                <c:pt idx="843">
                  <c:v>0.35667541490629162</c:v>
                </c:pt>
                <c:pt idx="844">
                  <c:v>-0.16143298340374912</c:v>
                </c:pt>
                <c:pt idx="845">
                  <c:v>0.10084268066385249</c:v>
                </c:pt>
                <c:pt idx="846">
                  <c:v>2.1806337072265514</c:v>
                </c:pt>
                <c:pt idx="847">
                  <c:v>0.64352534828906371</c:v>
                </c:pt>
                <c:pt idx="848">
                  <c:v>0.59184101393156396</c:v>
                </c:pt>
                <c:pt idx="849">
                  <c:v>0.2383736405572634</c:v>
                </c:pt>
                <c:pt idx="850">
                  <c:v>0.21453494562229025</c:v>
                </c:pt>
                <c:pt idx="851">
                  <c:v>-0.25491860217510975</c:v>
                </c:pt>
                <c:pt idx="852">
                  <c:v>-2.9696744087004845E-2</c:v>
                </c:pt>
                <c:pt idx="853">
                  <c:v>-0.28428786976347453</c:v>
                </c:pt>
                <c:pt idx="854">
                  <c:v>-0.1772715147905366</c:v>
                </c:pt>
                <c:pt idx="855">
                  <c:v>-0.32919086059161984</c:v>
                </c:pt>
                <c:pt idx="856">
                  <c:v>9.4232365576335297E-2</c:v>
                </c:pt>
                <c:pt idx="857">
                  <c:v>-0.23053070537694609</c:v>
                </c:pt>
                <c:pt idx="858">
                  <c:v>0.23477877178492079</c:v>
                </c:pt>
                <c:pt idx="859">
                  <c:v>-0.29310884912860402</c:v>
                </c:pt>
                <c:pt idx="860">
                  <c:v>-0.67542435396514477</c:v>
                </c:pt>
                <c:pt idx="861">
                  <c:v>-0.31011697415860695</c:v>
                </c:pt>
                <c:pt idx="862">
                  <c:v>-0.55900467896634609</c:v>
                </c:pt>
                <c:pt idx="863">
                  <c:v>-0.64696018715865122</c:v>
                </c:pt>
                <c:pt idx="864">
                  <c:v>-0.78717840748634771</c:v>
                </c:pt>
                <c:pt idx="865">
                  <c:v>0.13441286370054684</c:v>
                </c:pt>
                <c:pt idx="866">
                  <c:v>0.79597651454802332</c:v>
                </c:pt>
                <c:pt idx="867">
                  <c:v>1.2030390605819186</c:v>
                </c:pt>
                <c:pt idx="868">
                  <c:v>-0.69367843757672532</c:v>
                </c:pt>
                <c:pt idx="869">
                  <c:v>-0.54504713750306522</c:v>
                </c:pt>
                <c:pt idx="870">
                  <c:v>0.83709811449987725</c:v>
                </c:pt>
                <c:pt idx="871">
                  <c:v>0.73428392457999792</c:v>
                </c:pt>
                <c:pt idx="872">
                  <c:v>-0.21562864301680307</c:v>
                </c:pt>
                <c:pt idx="873">
                  <c:v>-0.22432514572066964</c:v>
                </c:pt>
                <c:pt idx="874">
                  <c:v>-0.66557300582882917</c:v>
                </c:pt>
                <c:pt idx="875">
                  <c:v>-0.15402292023315312</c:v>
                </c:pt>
                <c:pt idx="876">
                  <c:v>-1.0939609168093263</c:v>
                </c:pt>
                <c:pt idx="877">
                  <c:v>4.4441563327627165E-2</c:v>
                </c:pt>
                <c:pt idx="878">
                  <c:v>0.83477766253310293</c:v>
                </c:pt>
                <c:pt idx="879">
                  <c:v>-0.5350088934986772</c:v>
                </c:pt>
                <c:pt idx="880">
                  <c:v>-0.36440035573994578</c:v>
                </c:pt>
                <c:pt idx="881">
                  <c:v>0.77922398577040042</c:v>
                </c:pt>
                <c:pt idx="882">
                  <c:v>0.27616895943081587</c:v>
                </c:pt>
                <c:pt idx="883">
                  <c:v>0.35404675837723332</c:v>
                </c:pt>
                <c:pt idx="884">
                  <c:v>-0.74043812966490918</c:v>
                </c:pt>
                <c:pt idx="885">
                  <c:v>-0.52941752518659868</c:v>
                </c:pt>
                <c:pt idx="886">
                  <c:v>-1.5891767010074638</c:v>
                </c:pt>
                <c:pt idx="887">
                  <c:v>1.5044329319597054</c:v>
                </c:pt>
                <c:pt idx="888">
                  <c:v>1.0303773172783863</c:v>
                </c:pt>
                <c:pt idx="889">
                  <c:v>1.4623150926911386</c:v>
                </c:pt>
                <c:pt idx="890">
                  <c:v>-0.24530739629235399</c:v>
                </c:pt>
                <c:pt idx="891">
                  <c:v>0.16658770414830926</c:v>
                </c:pt>
                <c:pt idx="892">
                  <c:v>-1.4144364918340671</c:v>
                </c:pt>
                <c:pt idx="893">
                  <c:v>1.0215225403266395</c:v>
                </c:pt>
                <c:pt idx="894">
                  <c:v>0.35446090161306643</c:v>
                </c:pt>
                <c:pt idx="895">
                  <c:v>0.54337843606452196</c:v>
                </c:pt>
                <c:pt idx="896">
                  <c:v>-0.44866486255741833</c:v>
                </c:pt>
                <c:pt idx="897">
                  <c:v>1.6774534054977046</c:v>
                </c:pt>
                <c:pt idx="898">
                  <c:v>0.89029813621991138</c:v>
                </c:pt>
                <c:pt idx="899">
                  <c:v>1.6723119254488026</c:v>
                </c:pt>
                <c:pt idx="900">
                  <c:v>0.3020924770179505</c:v>
                </c:pt>
                <c:pt idx="901">
                  <c:v>0.55108369908072063</c:v>
                </c:pt>
                <c:pt idx="902">
                  <c:v>-1.3206566520367673</c:v>
                </c:pt>
                <c:pt idx="903">
                  <c:v>-2.1108262660814674</c:v>
                </c:pt>
                <c:pt idx="904">
                  <c:v>-0.27063305064325505</c:v>
                </c:pt>
                <c:pt idx="905">
                  <c:v>0.2733746779742674</c:v>
                </c:pt>
                <c:pt idx="906">
                  <c:v>0.34413498711897006</c:v>
                </c:pt>
                <c:pt idx="907">
                  <c:v>0.75856539948475898</c:v>
                </c:pt>
                <c:pt idx="908">
                  <c:v>-0.4890573840206045</c:v>
                </c:pt>
                <c:pt idx="909">
                  <c:v>-0.6663622953608197</c:v>
                </c:pt>
                <c:pt idx="910">
                  <c:v>0.49274550818556406</c:v>
                </c:pt>
                <c:pt idx="911">
                  <c:v>0.19610982032742186</c:v>
                </c:pt>
                <c:pt idx="912">
                  <c:v>-1.0799556071868999</c:v>
                </c:pt>
                <c:pt idx="913">
                  <c:v>-0.572398224287479</c:v>
                </c:pt>
                <c:pt idx="914">
                  <c:v>-0.14049592897150021</c:v>
                </c:pt>
                <c:pt idx="915">
                  <c:v>0.8665801628411387</c:v>
                </c:pt>
                <c:pt idx="916">
                  <c:v>0.58346320651364891</c:v>
                </c:pt>
                <c:pt idx="917">
                  <c:v>0.68973852826054838</c:v>
                </c:pt>
                <c:pt idx="918">
                  <c:v>-8.0210458869586887E-2</c:v>
                </c:pt>
                <c:pt idx="919">
                  <c:v>-0.70880841835477781</c:v>
                </c:pt>
                <c:pt idx="920">
                  <c:v>1.1672476632658046</c:v>
                </c:pt>
                <c:pt idx="921">
                  <c:v>0.17408990653063228</c:v>
                </c:pt>
                <c:pt idx="922">
                  <c:v>-3.2236403738778563E-2</c:v>
                </c:pt>
                <c:pt idx="923">
                  <c:v>-1.0694894561495474</c:v>
                </c:pt>
                <c:pt idx="924">
                  <c:v>0.59422042175401657</c:v>
                </c:pt>
                <c:pt idx="925">
                  <c:v>-0.35843118312984501</c:v>
                </c:pt>
                <c:pt idx="926">
                  <c:v>0.44626275267480509</c:v>
                </c:pt>
                <c:pt idx="927">
                  <c:v>0.27265051010699892</c:v>
                </c:pt>
                <c:pt idx="928">
                  <c:v>0.19710602040427716</c:v>
                </c:pt>
                <c:pt idx="929">
                  <c:v>2.2423842408161718</c:v>
                </c:pt>
                <c:pt idx="930">
                  <c:v>-0.94910463036734427</c:v>
                </c:pt>
                <c:pt idx="931">
                  <c:v>-8.5641852147020359E-3</c:v>
                </c:pt>
                <c:pt idx="932">
                  <c:v>-1.3822425674085821</c:v>
                </c:pt>
                <c:pt idx="933">
                  <c:v>0.41511029730365578</c:v>
                </c:pt>
                <c:pt idx="934">
                  <c:v>0.40510441189214674</c:v>
                </c:pt>
                <c:pt idx="935">
                  <c:v>0.10480417647568885</c:v>
                </c:pt>
                <c:pt idx="936">
                  <c:v>-0.20240783294097042</c:v>
                </c:pt>
                <c:pt idx="937">
                  <c:v>-0.73589631331764593</c:v>
                </c:pt>
                <c:pt idx="938">
                  <c:v>0.36396414746729278</c:v>
                </c:pt>
                <c:pt idx="939">
                  <c:v>0.22115856589869765</c:v>
                </c:pt>
                <c:pt idx="940">
                  <c:v>0.78584634263594921</c:v>
                </c:pt>
                <c:pt idx="941">
                  <c:v>-0.8636661462945554</c:v>
                </c:pt>
                <c:pt idx="942">
                  <c:v>-1.2541466458517831</c:v>
                </c:pt>
                <c:pt idx="943">
                  <c:v>-0.9844658658340748</c:v>
                </c:pt>
                <c:pt idx="944">
                  <c:v>0.12782136536664268</c:v>
                </c:pt>
                <c:pt idx="945">
                  <c:v>0.38871285461466698</c:v>
                </c:pt>
                <c:pt idx="946">
                  <c:v>-0.23035148581541876</c:v>
                </c:pt>
                <c:pt idx="947">
                  <c:v>1.0627859405673874</c:v>
                </c:pt>
                <c:pt idx="948">
                  <c:v>-1.3245885623773006</c:v>
                </c:pt>
                <c:pt idx="949">
                  <c:v>0.59611645750491249</c:v>
                </c:pt>
                <c:pt idx="950">
                  <c:v>0.38784465830019599</c:v>
                </c:pt>
                <c:pt idx="951">
                  <c:v>0.69411378633201082</c:v>
                </c:pt>
                <c:pt idx="952">
                  <c:v>0.24416455145328086</c:v>
                </c:pt>
                <c:pt idx="953">
                  <c:v>0.60966658205812507</c:v>
                </c:pt>
                <c:pt idx="954">
                  <c:v>1.4702866632823302</c:v>
                </c:pt>
                <c:pt idx="955">
                  <c:v>0.15711146653128338</c:v>
                </c:pt>
                <c:pt idx="956">
                  <c:v>0.27188445866125477</c:v>
                </c:pt>
                <c:pt idx="957">
                  <c:v>1.1910753783464614</c:v>
                </c:pt>
                <c:pt idx="958">
                  <c:v>-0.11955698486614352</c:v>
                </c:pt>
                <c:pt idx="959">
                  <c:v>0.56571772060534897</c:v>
                </c:pt>
                <c:pt idx="960">
                  <c:v>0.2882287088242137</c:v>
                </c:pt>
                <c:pt idx="961">
                  <c:v>-0.13607085164702681</c:v>
                </c:pt>
                <c:pt idx="962">
                  <c:v>-4.4742834065878867E-2</c:v>
                </c:pt>
                <c:pt idx="963">
                  <c:v>-0.77878971336263447</c:v>
                </c:pt>
                <c:pt idx="964">
                  <c:v>7.7048411465490574E-2</c:v>
                </c:pt>
                <c:pt idx="965">
                  <c:v>-1.6198180635413806</c:v>
                </c:pt>
                <c:pt idx="966">
                  <c:v>-1.6876927225416551</c:v>
                </c:pt>
                <c:pt idx="967">
                  <c:v>-0.10680770890166968</c:v>
                </c:pt>
                <c:pt idx="968">
                  <c:v>-0.46657230835607066</c:v>
                </c:pt>
                <c:pt idx="969">
                  <c:v>8.9537107665762505E-2</c:v>
                </c:pt>
                <c:pt idx="970">
                  <c:v>-0.44881851569337528</c:v>
                </c:pt>
                <c:pt idx="971">
                  <c:v>0.7492472593722681</c:v>
                </c:pt>
                <c:pt idx="972">
                  <c:v>0.59056989037489416</c:v>
                </c:pt>
                <c:pt idx="973">
                  <c:v>0.38752279561499847</c:v>
                </c:pt>
                <c:pt idx="974">
                  <c:v>-7.2999088175400573E-2</c:v>
                </c:pt>
                <c:pt idx="975">
                  <c:v>0.22328003647298544</c:v>
                </c:pt>
                <c:pt idx="976">
                  <c:v>0.24503120145892154</c:v>
                </c:pt>
                <c:pt idx="977">
                  <c:v>-2.959875194164141E-2</c:v>
                </c:pt>
                <c:pt idx="978">
                  <c:v>0.29391604992234477</c:v>
                </c:pt>
                <c:pt idx="979">
                  <c:v>-0.11614335800310727</c:v>
                </c:pt>
                <c:pt idx="980">
                  <c:v>0.35925426567987273</c:v>
                </c:pt>
                <c:pt idx="981">
                  <c:v>0.45697017062719425</c:v>
                </c:pt>
                <c:pt idx="982">
                  <c:v>-2.1021193174910024E-2</c:v>
                </c:pt>
                <c:pt idx="983">
                  <c:v>-0.8565408477269969</c:v>
                </c:pt>
                <c:pt idx="984">
                  <c:v>0.54603836609091161</c:v>
                </c:pt>
                <c:pt idx="985">
                  <c:v>-0.46995846535636332</c:v>
                </c:pt>
                <c:pt idx="986">
                  <c:v>-0.43189833861425342</c:v>
                </c:pt>
                <c:pt idx="987">
                  <c:v>1.2224066455431171E-2</c:v>
                </c:pt>
                <c:pt idx="988">
                  <c:v>-0.73711103734178351</c:v>
                </c:pt>
                <c:pt idx="989">
                  <c:v>-1.0818844414936706</c:v>
                </c:pt>
                <c:pt idx="990">
                  <c:v>0.68452462234025546</c:v>
                </c:pt>
                <c:pt idx="991">
                  <c:v>-1.7036190151063906</c:v>
                </c:pt>
                <c:pt idx="992">
                  <c:v>-0.37314476060425505</c:v>
                </c:pt>
                <c:pt idx="993">
                  <c:v>2.9554742095758293</c:v>
                </c:pt>
                <c:pt idx="994">
                  <c:v>0.26571896838303388</c:v>
                </c:pt>
                <c:pt idx="995">
                  <c:v>0.8073287587353235</c:v>
                </c:pt>
                <c:pt idx="996">
                  <c:v>0.80929315034941141</c:v>
                </c:pt>
                <c:pt idx="997">
                  <c:v>0.43557172601397554</c:v>
                </c:pt>
                <c:pt idx="998">
                  <c:v>0.45022286904055875</c:v>
                </c:pt>
                <c:pt idx="999">
                  <c:v>-4.6091085238373353E-2</c:v>
                </c:pt>
                <c:pt idx="1000">
                  <c:v>0.80725635659045736</c:v>
                </c:pt>
                <c:pt idx="1001">
                  <c:v>-0.80640974573637436</c:v>
                </c:pt>
                <c:pt idx="1002">
                  <c:v>-0.15075638982944639</c:v>
                </c:pt>
                <c:pt idx="1003">
                  <c:v>1.0399697444068181</c:v>
                </c:pt>
                <c:pt idx="1004">
                  <c:v>-0.58000121022372753</c:v>
                </c:pt>
                <c:pt idx="1005">
                  <c:v>1.141199951591048</c:v>
                </c:pt>
                <c:pt idx="1006">
                  <c:v>1.2297479980636439</c:v>
                </c:pt>
                <c:pt idx="1007">
                  <c:v>2.7529899199225412</c:v>
                </c:pt>
                <c:pt idx="1008">
                  <c:v>0.5640195967969035</c:v>
                </c:pt>
                <c:pt idx="1009">
                  <c:v>0.94026078387187795</c:v>
                </c:pt>
                <c:pt idx="1010">
                  <c:v>-1.047789568645122</c:v>
                </c:pt>
                <c:pt idx="1011">
                  <c:v>-1.2311582745802241E-2</c:v>
                </c:pt>
                <c:pt idx="1012">
                  <c:v>0.28560753669016492</c:v>
                </c:pt>
                <c:pt idx="1013">
                  <c:v>0.12982430146760748</c:v>
                </c:pt>
                <c:pt idx="1014">
                  <c:v>0.15329297205870063</c:v>
                </c:pt>
                <c:pt idx="1015">
                  <c:v>0.70673171888235231</c:v>
                </c:pt>
                <c:pt idx="1016">
                  <c:v>-0.20853073124470711</c:v>
                </c:pt>
                <c:pt idx="1017">
                  <c:v>-0.95574122924978155</c:v>
                </c:pt>
                <c:pt idx="1018">
                  <c:v>-1.4098296491699926</c:v>
                </c:pt>
                <c:pt idx="1019">
                  <c:v>-0.48069318596679977</c:v>
                </c:pt>
                <c:pt idx="1020">
                  <c:v>-0.66062772743867271</c:v>
                </c:pt>
                <c:pt idx="1021">
                  <c:v>0.84197489090245625</c:v>
                </c:pt>
                <c:pt idx="1022">
                  <c:v>0.57637899563609807</c:v>
                </c:pt>
                <c:pt idx="1023">
                  <c:v>1.8387551598254461</c:v>
                </c:pt>
                <c:pt idx="1024">
                  <c:v>-0.41984979360697849</c:v>
                </c:pt>
                <c:pt idx="1025">
                  <c:v>0.50620600825572382</c:v>
                </c:pt>
                <c:pt idx="1026">
                  <c:v>0.62214824033022609</c:v>
                </c:pt>
                <c:pt idx="1027">
                  <c:v>0.99198592961320031</c:v>
                </c:pt>
                <c:pt idx="1028">
                  <c:v>-0.42412056281546739</c:v>
                </c:pt>
                <c:pt idx="1029">
                  <c:v>0.94013517748738451</c:v>
                </c:pt>
                <c:pt idx="1030">
                  <c:v>-0.85049459290051033</c:v>
                </c:pt>
                <c:pt idx="1031">
                  <c:v>1.2685802162839792</c:v>
                </c:pt>
                <c:pt idx="1032">
                  <c:v>0.95854320865136344</c:v>
                </c:pt>
                <c:pt idx="1033">
                  <c:v>2.5053417283460533</c:v>
                </c:pt>
                <c:pt idx="1034">
                  <c:v>0.35681366913384238</c:v>
                </c:pt>
                <c:pt idx="1035">
                  <c:v>-0.35082745323464337</c:v>
                </c:pt>
                <c:pt idx="1036">
                  <c:v>-0.15223309812937913</c:v>
                </c:pt>
                <c:pt idx="1037">
                  <c:v>-2.4236893239251742</c:v>
                </c:pt>
                <c:pt idx="1038">
                  <c:v>-0.83704757295701171</c:v>
                </c:pt>
                <c:pt idx="1039">
                  <c:v>-0.21108190291828066</c:v>
                </c:pt>
                <c:pt idx="1040">
                  <c:v>1.1256723883271036E-2</c:v>
                </c:pt>
                <c:pt idx="1041">
                  <c:v>1.5398502689553339</c:v>
                </c:pt>
                <c:pt idx="1042">
                  <c:v>-0.33310598924178692</c:v>
                </c:pt>
                <c:pt idx="1043">
                  <c:v>-0.58572423956967867</c:v>
                </c:pt>
                <c:pt idx="1044">
                  <c:v>0.14437103041721144</c:v>
                </c:pt>
                <c:pt idx="1045">
                  <c:v>-0.50732515878330275</c:v>
                </c:pt>
                <c:pt idx="1046">
                  <c:v>-7.9493006351334827E-2</c:v>
                </c:pt>
                <c:pt idx="1047">
                  <c:v>-0.98997972025404835</c:v>
                </c:pt>
                <c:pt idx="1048">
                  <c:v>0.6314008111898346</c:v>
                </c:pt>
                <c:pt idx="1049">
                  <c:v>1.416656032447591</c:v>
                </c:pt>
                <c:pt idx="1050">
                  <c:v>0.12566624129790682</c:v>
                </c:pt>
                <c:pt idx="1051">
                  <c:v>0.66622664965191092</c:v>
                </c:pt>
                <c:pt idx="1052">
                  <c:v>0.22394906598608344</c:v>
                </c:pt>
                <c:pt idx="1053">
                  <c:v>0.46295796263944311</c:v>
                </c:pt>
                <c:pt idx="1054">
                  <c:v>-5.8035816814944283</c:v>
                </c:pt>
                <c:pt idx="1055">
                  <c:v>-4.4643267259779407E-2</c:v>
                </c:pt>
                <c:pt idx="1056">
                  <c:v>-0.90958573069038806</c:v>
                </c:pt>
                <c:pt idx="1057">
                  <c:v>0.12151657077238553</c:v>
                </c:pt>
                <c:pt idx="1058">
                  <c:v>0.28116066283089225</c:v>
                </c:pt>
                <c:pt idx="1059">
                  <c:v>-0.73875357348676118</c:v>
                </c:pt>
                <c:pt idx="1060">
                  <c:v>0.13824985706052928</c:v>
                </c:pt>
                <c:pt idx="1061">
                  <c:v>9.9529994282420375E-2</c:v>
                </c:pt>
                <c:pt idx="1062">
                  <c:v>4.3581199771296042E-2</c:v>
                </c:pt>
                <c:pt idx="1063">
                  <c:v>-0.27535675200914511</c:v>
                </c:pt>
                <c:pt idx="1064">
                  <c:v>0.79058572991964127</c:v>
                </c:pt>
                <c:pt idx="1065">
                  <c:v>0.74422342919677931</c:v>
                </c:pt>
                <c:pt idx="1066">
                  <c:v>-0.83133106283212754</c:v>
                </c:pt>
                <c:pt idx="1067">
                  <c:v>0.98614675748672198</c:v>
                </c:pt>
                <c:pt idx="1068">
                  <c:v>-9.9054129700533622E-2</c:v>
                </c:pt>
                <c:pt idx="1069">
                  <c:v>-0.53846216518802237</c:v>
                </c:pt>
                <c:pt idx="1070">
                  <c:v>0.9780615133924826</c:v>
                </c:pt>
                <c:pt idx="1071">
                  <c:v>-1.0000775394643</c:v>
                </c:pt>
                <c:pt idx="1072">
                  <c:v>-0.52490310157857323</c:v>
                </c:pt>
                <c:pt idx="1073">
                  <c:v>-1.109612406313687E-2</c:v>
                </c:pt>
                <c:pt idx="1074">
                  <c:v>-4.4384496252547478E-4</c:v>
                </c:pt>
                <c:pt idx="1075">
                  <c:v>-0.25731775379850319</c:v>
                </c:pt>
                <c:pt idx="1076">
                  <c:v>-0.74269271015194249</c:v>
                </c:pt>
                <c:pt idx="1077">
                  <c:v>1.019392291593924</c:v>
                </c:pt>
                <c:pt idx="1078">
                  <c:v>0.80277569166376139</c:v>
                </c:pt>
                <c:pt idx="1079">
                  <c:v>1.8036110276665482</c:v>
                </c:pt>
                <c:pt idx="1080">
                  <c:v>-2.3525555588933358</c:v>
                </c:pt>
                <c:pt idx="1081">
                  <c:v>1.241997777644265</c:v>
                </c:pt>
                <c:pt idx="1082">
                  <c:v>1.6727799111057706</c:v>
                </c:pt>
                <c:pt idx="1083">
                  <c:v>-2.0608888035557698</c:v>
                </c:pt>
                <c:pt idx="1084">
                  <c:v>0.76866444785777333</c:v>
                </c:pt>
                <c:pt idx="1085">
                  <c:v>0.40684657791431533</c:v>
                </c:pt>
                <c:pt idx="1086">
                  <c:v>-1.9730261368834263</c:v>
                </c:pt>
                <c:pt idx="1087">
                  <c:v>-0.5539210454753416</c:v>
                </c:pt>
                <c:pt idx="1088">
                  <c:v>-0.13105684181901012</c:v>
                </c:pt>
                <c:pt idx="1089">
                  <c:v>6.4057726327234832E-2</c:v>
                </c:pt>
                <c:pt idx="1090">
                  <c:v>-0.65063769094690826</c:v>
                </c:pt>
                <c:pt idx="1091">
                  <c:v>0.12247449236212304</c:v>
                </c:pt>
                <c:pt idx="1092">
                  <c:v>0.22259897969448872</c:v>
                </c:pt>
                <c:pt idx="1093">
                  <c:v>0.15730395918777873</c:v>
                </c:pt>
                <c:pt idx="1094">
                  <c:v>-0.72600784163248733</c:v>
                </c:pt>
                <c:pt idx="1095">
                  <c:v>0.12925968633469864</c:v>
                </c:pt>
                <c:pt idx="1096">
                  <c:v>1.7667703874533913</c:v>
                </c:pt>
                <c:pt idx="1097">
                  <c:v>0.46657081549813739</c:v>
                </c:pt>
                <c:pt idx="1098">
                  <c:v>0.36506283261993389</c:v>
                </c:pt>
                <c:pt idx="1099">
                  <c:v>-0.55939748669520384</c:v>
                </c:pt>
                <c:pt idx="1100">
                  <c:v>-3.5950758994678083</c:v>
                </c:pt>
                <c:pt idx="1101">
                  <c:v>-0.73760303597871513</c:v>
                </c:pt>
                <c:pt idx="1102">
                  <c:v>-1.0390041214391417</c:v>
                </c:pt>
                <c:pt idx="1103">
                  <c:v>-0.76406016485756822</c:v>
                </c:pt>
                <c:pt idx="1104">
                  <c:v>0.31583759340570339</c:v>
                </c:pt>
                <c:pt idx="1105">
                  <c:v>-1.1056664962637726</c:v>
                </c:pt>
                <c:pt idx="1106">
                  <c:v>0.38127334014944836</c:v>
                </c:pt>
                <c:pt idx="1107">
                  <c:v>-1.904649066394029</c:v>
                </c:pt>
                <c:pt idx="1108">
                  <c:v>0.53741403734424154</c:v>
                </c:pt>
                <c:pt idx="1109">
                  <c:v>-2.8003438506232214E-2</c:v>
                </c:pt>
                <c:pt idx="1110">
                  <c:v>-0.57512013754024593</c:v>
                </c:pt>
                <c:pt idx="1111">
                  <c:v>-0.65640480550160873</c:v>
                </c:pt>
                <c:pt idx="1112">
                  <c:v>-0.85765619222006961</c:v>
                </c:pt>
                <c:pt idx="1113">
                  <c:v>0.17359375231119856</c:v>
                </c:pt>
                <c:pt idx="1114">
                  <c:v>-0.12175624990755551</c:v>
                </c:pt>
                <c:pt idx="1115">
                  <c:v>0.2128297500036993</c:v>
                </c:pt>
                <c:pt idx="1116">
                  <c:v>0.61221319000014773</c:v>
                </c:pt>
                <c:pt idx="1117">
                  <c:v>-3.1721114723999975</c:v>
                </c:pt>
                <c:pt idx="1118">
                  <c:v>-0.6414844588959987</c:v>
                </c:pt>
                <c:pt idx="1119">
                  <c:v>-0.90655937835584055</c:v>
                </c:pt>
                <c:pt idx="1120">
                  <c:v>-0.13516237513423235</c:v>
                </c:pt>
                <c:pt idx="1121">
                  <c:v>0.13309350499463335</c:v>
                </c:pt>
                <c:pt idx="1122">
                  <c:v>0.39132374019978755</c:v>
                </c:pt>
                <c:pt idx="1123">
                  <c:v>0.20945294960798932</c:v>
                </c:pt>
                <c:pt idx="1124">
                  <c:v>-0.27982188201568192</c:v>
                </c:pt>
                <c:pt idx="1125">
                  <c:v>-0.68689287528062692</c:v>
                </c:pt>
                <c:pt idx="1126">
                  <c:v>6.192428498877689E-2</c:v>
                </c:pt>
                <c:pt idx="1127">
                  <c:v>-0.23602302860045299</c:v>
                </c:pt>
                <c:pt idx="1128">
                  <c:v>0.64645907885598319</c:v>
                </c:pt>
                <c:pt idx="1129">
                  <c:v>0.56245836315424214</c:v>
                </c:pt>
                <c:pt idx="1130">
                  <c:v>0.24109833452617124</c:v>
                </c:pt>
                <c:pt idx="1131">
                  <c:v>0.76484393338104439</c:v>
                </c:pt>
                <c:pt idx="1132">
                  <c:v>-0.16810624266475571</c:v>
                </c:pt>
                <c:pt idx="1133">
                  <c:v>0.26157575029341018</c:v>
                </c:pt>
                <c:pt idx="1134">
                  <c:v>-0.34733696998826602</c:v>
                </c:pt>
                <c:pt idx="1135">
                  <c:v>-0.33189347879952891</c:v>
                </c:pt>
                <c:pt idx="1136">
                  <c:v>-1.3447757391519808</c:v>
                </c:pt>
                <c:pt idx="1137">
                  <c:v>0.58220897043392128</c:v>
                </c:pt>
                <c:pt idx="1138">
                  <c:v>0.36108835881735857</c:v>
                </c:pt>
                <c:pt idx="1139">
                  <c:v>-0.90965646564730562</c:v>
                </c:pt>
                <c:pt idx="1140">
                  <c:v>2.3213741374107144E-2</c:v>
                </c:pt>
                <c:pt idx="1141">
                  <c:v>0.65672854965496441</c:v>
                </c:pt>
                <c:pt idx="1142">
                  <c:v>-0.530130858013802</c:v>
                </c:pt>
                <c:pt idx="1143">
                  <c:v>-0.2796052343205524</c:v>
                </c:pt>
                <c:pt idx="1144">
                  <c:v>0.73411579062717891</c:v>
                </c:pt>
                <c:pt idx="1145">
                  <c:v>-0.32843536837491172</c:v>
                </c:pt>
                <c:pt idx="1146">
                  <c:v>0.3048625852649991</c:v>
                </c:pt>
                <c:pt idx="1147">
                  <c:v>0.18119450341060173</c:v>
                </c:pt>
                <c:pt idx="1148">
                  <c:v>1.714778013642615E-2</c:v>
                </c:pt>
                <c:pt idx="1149">
                  <c:v>-0.15831408879454756</c:v>
                </c:pt>
                <c:pt idx="1150">
                  <c:v>-0.30443256355177795</c:v>
                </c:pt>
                <c:pt idx="1151">
                  <c:v>-2.207730254207263E-2</c:v>
                </c:pt>
                <c:pt idx="1152">
                  <c:v>0.52571690789831749</c:v>
                </c:pt>
                <c:pt idx="1153">
                  <c:v>-0.32677132368406347</c:v>
                </c:pt>
                <c:pt idx="1154">
                  <c:v>-2.297085294736334E-2</c:v>
                </c:pt>
                <c:pt idx="1155">
                  <c:v>0.46608116588210535</c:v>
                </c:pt>
                <c:pt idx="1156">
                  <c:v>-0.49805675336471111</c:v>
                </c:pt>
                <c:pt idx="1157">
                  <c:v>0.14897772986541113</c:v>
                </c:pt>
                <c:pt idx="1158">
                  <c:v>-0.19274089080538204</c:v>
                </c:pt>
                <c:pt idx="1159">
                  <c:v>4.1990364367787691E-2</c:v>
                </c:pt>
                <c:pt idx="1160">
                  <c:v>0.37927961457470616</c:v>
                </c:pt>
                <c:pt idx="1161">
                  <c:v>-0.11402881541700793</c:v>
                </c:pt>
                <c:pt idx="1162">
                  <c:v>0.22393884738331948</c:v>
                </c:pt>
                <c:pt idx="1163">
                  <c:v>0.1679575538953344</c:v>
                </c:pt>
                <c:pt idx="1164">
                  <c:v>0.79181830215581428</c:v>
                </c:pt>
                <c:pt idx="1165">
                  <c:v>1.9891727320862316</c:v>
                </c:pt>
                <c:pt idx="1166">
                  <c:v>0.6758669092834495</c:v>
                </c:pt>
                <c:pt idx="1167">
                  <c:v>0.30523467637134161</c:v>
                </c:pt>
                <c:pt idx="1168">
                  <c:v>-1.3491906129451365</c:v>
                </c:pt>
                <c:pt idx="1169">
                  <c:v>0.92983237548219222</c:v>
                </c:pt>
                <c:pt idx="1170">
                  <c:v>7.3932950192983071E-3</c:v>
                </c:pt>
                <c:pt idx="1171">
                  <c:v>-0.11900426819923382</c:v>
                </c:pt>
                <c:pt idx="1172">
                  <c:v>0.11453982927203299</c:v>
                </c:pt>
                <c:pt idx="1173">
                  <c:v>0.41198159317087857</c:v>
                </c:pt>
                <c:pt idx="1174">
                  <c:v>-1.86162073627316</c:v>
                </c:pt>
                <c:pt idx="1175">
                  <c:v>0.31303517054907104</c:v>
                </c:pt>
                <c:pt idx="1176">
                  <c:v>-0.40477859317803677</c:v>
                </c:pt>
                <c:pt idx="1177">
                  <c:v>-1.2582911437271207</c:v>
                </c:pt>
                <c:pt idx="1178">
                  <c:v>-0.64653164574908217</c:v>
                </c:pt>
                <c:pt idx="1179">
                  <c:v>0.22253873417003689</c:v>
                </c:pt>
                <c:pt idx="1180">
                  <c:v>-0.50779845063319939</c:v>
                </c:pt>
                <c:pt idx="1181">
                  <c:v>-0.71591193802532871</c:v>
                </c:pt>
                <c:pt idx="1182">
                  <c:v>0.57746352247898614</c:v>
                </c:pt>
                <c:pt idx="1183">
                  <c:v>-1.6562014591008385</c:v>
                </c:pt>
                <c:pt idx="1184">
                  <c:v>-7.588548058364033</c:v>
                </c:pt>
                <c:pt idx="1185">
                  <c:v>-1.6649419223345596</c:v>
                </c:pt>
                <c:pt idx="1186">
                  <c:v>-0.34479767689338559</c:v>
                </c:pt>
                <c:pt idx="1187">
                  <c:v>-0.72879190707573471</c:v>
                </c:pt>
                <c:pt idx="1188">
                  <c:v>1.4708483237169681</c:v>
                </c:pt>
                <c:pt idx="1189">
                  <c:v>-0.72116606705131758</c:v>
                </c:pt>
                <c:pt idx="1190">
                  <c:v>-0.37884664268205626</c:v>
                </c:pt>
                <c:pt idx="1191">
                  <c:v>1.094846134292716</c:v>
                </c:pt>
                <c:pt idx="1192">
                  <c:v>-0.50620615462829122</c:v>
                </c:pt>
                <c:pt idx="1193">
                  <c:v>0.74975175381486991</c:v>
                </c:pt>
                <c:pt idx="1194">
                  <c:v>0.20999007015259252</c:v>
                </c:pt>
                <c:pt idx="1195">
                  <c:v>0.65839960280610299</c:v>
                </c:pt>
                <c:pt idx="1196">
                  <c:v>-0.50366401588775744</c:v>
                </c:pt>
                <c:pt idx="1197">
                  <c:v>0.39985343936449169</c:v>
                </c:pt>
                <c:pt idx="1198">
                  <c:v>-1.2940058624254185</c:v>
                </c:pt>
                <c:pt idx="1199">
                  <c:v>0.38823976550298056</c:v>
                </c:pt>
                <c:pt idx="1200">
                  <c:v>-0.3944704093798812</c:v>
                </c:pt>
                <c:pt idx="1201">
                  <c:v>-7.577881637519468E-2</c:v>
                </c:pt>
                <c:pt idx="1202">
                  <c:v>-0.46303115265500949</c:v>
                </c:pt>
                <c:pt idx="1203">
                  <c:v>0.50147875389379948</c:v>
                </c:pt>
                <c:pt idx="1204">
                  <c:v>1.9300591501557491</c:v>
                </c:pt>
                <c:pt idx="1205">
                  <c:v>-1.8627976339937646</c:v>
                </c:pt>
                <c:pt idx="1206">
                  <c:v>-0.74451190535975087</c:v>
                </c:pt>
                <c:pt idx="1207">
                  <c:v>-5.9780476214392309E-2</c:v>
                </c:pt>
                <c:pt idx="1208">
                  <c:v>-0.51239121904857399</c:v>
                </c:pt>
                <c:pt idx="1209">
                  <c:v>0.15950435123805562</c:v>
                </c:pt>
                <c:pt idx="1210">
                  <c:v>-8.3619825950474791E-2</c:v>
                </c:pt>
                <c:pt idx="1211">
                  <c:v>0.65665520696197888</c:v>
                </c:pt>
                <c:pt idx="1212">
                  <c:v>-0.253733791721519</c:v>
                </c:pt>
                <c:pt idx="1213">
                  <c:v>0.28985064833113938</c:v>
                </c:pt>
                <c:pt idx="1214">
                  <c:v>1.2615940259332454</c:v>
                </c:pt>
                <c:pt idx="1215">
                  <c:v>0.61046376103733024</c:v>
                </c:pt>
                <c:pt idx="1216">
                  <c:v>-0.67558144955850352</c:v>
                </c:pt>
                <c:pt idx="1217">
                  <c:v>0.34297674201766171</c:v>
                </c:pt>
                <c:pt idx="1218">
                  <c:v>0.71371906968070675</c:v>
                </c:pt>
                <c:pt idx="1219">
                  <c:v>0.74854876278722671</c:v>
                </c:pt>
                <c:pt idx="1220">
                  <c:v>0.27994195051148907</c:v>
                </c:pt>
                <c:pt idx="1221">
                  <c:v>0.74119767802046255</c:v>
                </c:pt>
                <c:pt idx="1222">
                  <c:v>0.40964790712082078</c:v>
                </c:pt>
                <c:pt idx="1223">
                  <c:v>6.3859162848309836E-3</c:v>
                </c:pt>
                <c:pt idx="1224">
                  <c:v>-0.44974456334860591</c:v>
                </c:pt>
                <c:pt idx="1225">
                  <c:v>-0.7879897825339448</c:v>
                </c:pt>
                <c:pt idx="1226">
                  <c:v>-0.33151959130135822</c:v>
                </c:pt>
                <c:pt idx="1227">
                  <c:v>-0.14326078365205319</c:v>
                </c:pt>
                <c:pt idx="1228">
                  <c:v>0.32426956865391432</c:v>
                </c:pt>
                <c:pt idx="1229">
                  <c:v>-0.1970292172538457</c:v>
                </c:pt>
                <c:pt idx="1230">
                  <c:v>0.93211883130984674</c:v>
                </c:pt>
                <c:pt idx="1231">
                  <c:v>0.17728475325239401</c:v>
                </c:pt>
                <c:pt idx="1232">
                  <c:v>-0.2329086098699058</c:v>
                </c:pt>
                <c:pt idx="1233">
                  <c:v>0.33068365560520618</c:v>
                </c:pt>
                <c:pt idx="1234">
                  <c:v>-0.10677265377579204</c:v>
                </c:pt>
                <c:pt idx="1235">
                  <c:v>-0.78427090615103268</c:v>
                </c:pt>
                <c:pt idx="1236">
                  <c:v>-0.38137083624604173</c:v>
                </c:pt>
                <c:pt idx="1237">
                  <c:v>0.11474516655016131</c:v>
                </c:pt>
                <c:pt idx="1238">
                  <c:v>0.33458980666200588</c:v>
                </c:pt>
                <c:pt idx="1239">
                  <c:v>8.3383592266482509E-2</c:v>
                </c:pt>
                <c:pt idx="1240">
                  <c:v>-0.4366646563093397</c:v>
                </c:pt>
                <c:pt idx="1241">
                  <c:v>-0.43746658625237345</c:v>
                </c:pt>
                <c:pt idx="1242">
                  <c:v>0.34250133654990478</c:v>
                </c:pt>
                <c:pt idx="1243">
                  <c:v>0.35370005346199562</c:v>
                </c:pt>
                <c:pt idx="1244">
                  <c:v>0.2541480021384821</c:v>
                </c:pt>
                <c:pt idx="1245">
                  <c:v>-9.8340799144622792E-3</c:v>
                </c:pt>
                <c:pt idx="1246">
                  <c:v>-0.60039336319657721</c:v>
                </c:pt>
                <c:pt idx="1247">
                  <c:v>-0.80401573452786579</c:v>
                </c:pt>
                <c:pt idx="1248">
                  <c:v>1.6478393706188861</c:v>
                </c:pt>
                <c:pt idx="1249">
                  <c:v>-0.6140864251752447</c:v>
                </c:pt>
                <c:pt idx="1250">
                  <c:v>0.77543654299299192</c:v>
                </c:pt>
                <c:pt idx="1251">
                  <c:v>1.761017461719721</c:v>
                </c:pt>
                <c:pt idx="1252">
                  <c:v>1.2504406984687897</c:v>
                </c:pt>
                <c:pt idx="1253">
                  <c:v>2.0017627938752725E-2</c:v>
                </c:pt>
                <c:pt idx="1254">
                  <c:v>-1.1491992948824468</c:v>
                </c:pt>
                <c:pt idx="1255">
                  <c:v>-0.93596797179529645</c:v>
                </c:pt>
                <c:pt idx="1256">
                  <c:v>0.72256128112818985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557-AEC8-59D552C5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156895"/>
        <c:axId val="1482157855"/>
      </c:lineChart>
      <c:dateAx>
        <c:axId val="14821568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7855"/>
        <c:crosses val="autoZero"/>
        <c:auto val="1"/>
        <c:lblOffset val="100"/>
        <c:baseTimeUnit val="days"/>
      </c:dateAx>
      <c:valAx>
        <c:axId val="148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</xdr:colOff>
      <xdr:row>13</xdr:row>
      <xdr:rowOff>0</xdr:rowOff>
    </xdr:from>
    <xdr:to>
      <xdr:col>36</xdr:col>
      <xdr:colOff>91440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04D4-D068-4868-9C07-6B6D9285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24</xdr:col>
      <xdr:colOff>706636</xdr:colOff>
      <xdr:row>53</xdr:row>
      <xdr:rowOff>3636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AAEE71-9311-4F69-A83A-E6AA280C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83000" y="6992471"/>
          <a:ext cx="4763165" cy="330563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36</xdr:row>
      <xdr:rowOff>0</xdr:rowOff>
    </xdr:from>
    <xdr:to>
      <xdr:col>38</xdr:col>
      <xdr:colOff>27343</xdr:colOff>
      <xdr:row>45</xdr:row>
      <xdr:rowOff>119044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D4EBE-5628-4A7F-A113-64283605F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68765" y="6992471"/>
          <a:ext cx="8573696" cy="1867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20683</xdr:colOff>
      <xdr:row>17</xdr:row>
      <xdr:rowOff>13063</xdr:rowOff>
    </xdr:from>
    <xdr:to>
      <xdr:col>24</xdr:col>
      <xdr:colOff>327298</xdr:colOff>
      <xdr:row>42</xdr:row>
      <xdr:rowOff>9252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4429F-28C9-47B7-A5C8-817D9895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648341</xdr:colOff>
      <xdr:row>43</xdr:row>
      <xdr:rowOff>28279</xdr:rowOff>
    </xdr:from>
    <xdr:to>
      <xdr:col>24</xdr:col>
      <xdr:colOff>283305</xdr:colOff>
      <xdr:row>66</xdr:row>
      <xdr:rowOff>176869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8AF62-92D0-4025-BF66-A029CD08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635000</xdr:colOff>
      <xdr:row>0</xdr:row>
      <xdr:rowOff>0</xdr:rowOff>
    </xdr:from>
    <xdr:to>
      <xdr:col>37</xdr:col>
      <xdr:colOff>458497</xdr:colOff>
      <xdr:row>20</xdr:row>
      <xdr:rowOff>140587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1B69D0-B3CA-4B7E-88BF-608CD1FCF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87745" y="0"/>
          <a:ext cx="8402223" cy="412490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21</xdr:row>
      <xdr:rowOff>0</xdr:rowOff>
    </xdr:from>
    <xdr:to>
      <xdr:col>37</xdr:col>
      <xdr:colOff>540557</xdr:colOff>
      <xdr:row>42</xdr:row>
      <xdr:rowOff>189055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74C12D-7554-40BC-98FC-59A942573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12647" y="4183529"/>
          <a:ext cx="8459381" cy="437258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44</xdr:row>
      <xdr:rowOff>0</xdr:rowOff>
    </xdr:from>
    <xdr:to>
      <xdr:col>37</xdr:col>
      <xdr:colOff>578662</xdr:colOff>
      <xdr:row>60</xdr:row>
      <xdr:rowOff>175343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C5A921-0432-4BD3-B53C-7B2A7E09A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12647" y="8765490"/>
          <a:ext cx="8497486" cy="33627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87738-9FEB-4D81-952D-9987B2DAFF67}" name="SMA1MSFT" displayName="SMA1MSFT" ref="B2:R1266" totalsRowShown="0" headerRowDxfId="33" dataDxfId="31" headerRowBorderDxfId="32" tableBorderDxfId="30" totalsRowBorderDxfId="29">
  <tableColumns count="17">
    <tableColumn id="1" xr3:uid="{262990CA-ED45-43EA-AC60-597AE626BA12}" name="Date" dataDxfId="28"/>
    <tableColumn id="2" xr3:uid="{6A0CB59A-090B-4F89-A914-D2CBEE5AB8A0}" name="Adj Close" dataDxfId="27"/>
    <tableColumn id="3" xr3:uid="{AB854E5C-71CF-4BB0-AC4B-883A09036AD7}" name="Naive Trend " dataDxfId="26"/>
    <tableColumn id="12" xr3:uid="{8F879450-883D-4B71-A0C5-8127762A586E}" name="Erorr 1" dataDxfId="25">
      <calculatedColumnFormula>SMA1MSFT[[#This Row],[Adj Close]]-SMA1MSFT[[#This Row],[Naive Trend ]]</calculatedColumnFormula>
    </tableColumn>
    <tableColumn id="4" xr3:uid="{D5E93676-4F80-41C5-BA54-8CCFED8CD81D}" name="Sq Erorr 1" dataDxfId="24"/>
    <tableColumn id="10" xr3:uid="{510AB784-F960-43DB-BD09-B71973A5801D}" name="Abs Erorr 1" dataDxfId="23"/>
    <tableColumn id="11" xr3:uid="{B44DC62C-9152-43D1-A555-788C739B9B62}" name="Abs Pct Error 1" dataDxfId="22" dataCellStyle="Percent"/>
    <tableColumn id="5" xr3:uid="{E8C4BFDA-68C6-4514-A127-CEF1C121EFA1}" name="3-MA" dataDxfId="21" dataCellStyle="Currency"/>
    <tableColumn id="13" xr3:uid="{1DF196AA-4DDE-4793-9ED2-5A1FAF5D9FC1}" name="Erorr 2" dataDxfId="20" dataCellStyle="Currency">
      <calculatedColumnFormula>(SMA1MSFT[[#This Row],[Adj Close]]-SMA1MSFT[[#This Row],[3-MA]])</calculatedColumnFormula>
    </tableColumn>
    <tableColumn id="6" xr3:uid="{3A3D418B-226C-402B-A2F1-E3366BBC69AD}" name="Sq Erorr 2" dataDxfId="19" dataCellStyle="Currency"/>
    <tableColumn id="15" xr3:uid="{37301D06-708F-4B0E-BB61-D10296936433}" name="Abs Erorr 2" dataDxfId="18" dataCellStyle="Currency">
      <calculatedColumnFormula>ABS(SMA1MSFT[[#This Row],[Erorr 2]])</calculatedColumnFormula>
    </tableColumn>
    <tableColumn id="16" xr3:uid="{51388492-6167-40D8-8FA2-E38EDBADDADB}" name="Abs Pct Erorr 2" dataDxfId="17" dataCellStyle="Currency">
      <calculatedColumnFormula>SMA1MSFT[[#This Row],[Abs Erorr 2]]/SMA1MSFT[[#This Row],[Adj Close]]</calculatedColumnFormula>
    </tableColumn>
    <tableColumn id="7" xr3:uid="{5651FD9B-036E-4726-B1CD-70603D2D2A97}" name="6-MA" dataDxfId="16" dataCellStyle="Currency"/>
    <tableColumn id="18" xr3:uid="{D504BB90-D5A2-4A3B-A5A9-98D7E7B06014}" name="Erorr 3" dataDxfId="15" dataCellStyle="Currency">
      <calculatedColumnFormula>SMA1MSFT[[#This Row],[Adj Close]]-SMA1MSFT[[#This Row],[6-MA]]</calculatedColumnFormula>
    </tableColumn>
    <tableColumn id="8" xr3:uid="{C07C6F71-CC9A-48BF-8394-1C37F05A535D}" name="Sq Erorr 3" dataDxfId="14" dataCellStyle="Currency">
      <calculatedColumnFormula>(C75-N3)^2</calculatedColumnFormula>
    </tableColumn>
    <tableColumn id="19" xr3:uid="{5F7E6CF4-F56A-4672-B720-44A88240FE58}" name="Abs Erorr 3" dataDxfId="13" dataCellStyle="Currency">
      <calculatedColumnFormula>ABS(SMA1MSFT[[#This Row],[Erorr 3]])</calculatedColumnFormula>
    </tableColumn>
    <tableColumn id="20" xr3:uid="{99A5ADC7-1AB4-4F24-ADA6-FBB3D226E24C}" name="Abs Pct Erorr 3" dataDxfId="12" dataCellStyle="Currency">
      <calculatedColumnFormula>SMA1MSFT[[#This Row],[Abs Erorr 3]]/SMA1MSFT[[#This Row],[Adj Close]]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3AA0F-BF5B-4F61-BBD7-B42F249610E1}" name="ESINTC" displayName="ESINTC" ref="B2:H1260" totalsRowShown="0" headerRowDxfId="11" dataDxfId="9" headerRowBorderDxfId="10" tableBorderDxfId="8" totalsRowBorderDxfId="7">
  <autoFilter ref="B2:H1260" xr:uid="{E863AA0F-BF5B-4F61-BBD7-B42F249610E1}"/>
  <tableColumns count="7">
    <tableColumn id="1" xr3:uid="{6390BB3B-B52D-464C-A09B-CF43C2D4E65F}" name="Date" dataDxfId="6"/>
    <tableColumn id="2" xr3:uid="{6B162651-1FC2-4666-B433-5F7FFCEA7991}" name="Adj Close" dataDxfId="5" dataCellStyle="Comma"/>
    <tableColumn id="3" xr3:uid="{22EE538F-1579-4161-B35B-E64D648571C5}" name="Forecast" dataDxfId="4" dataCellStyle="Comma"/>
    <tableColumn id="4" xr3:uid="{8C593937-5485-4A9E-A6A7-E634930BE4F9}" name="Error" dataDxfId="3">
      <calculatedColumnFormula>C3-D3</calculatedColumnFormula>
    </tableColumn>
    <tableColumn id="5" xr3:uid="{6117A50A-88B6-425C-920E-6838AD003CB2}" name="Abs Error" dataDxfId="2">
      <calculatedColumnFormula>ABS(E3)</calculatedColumnFormula>
    </tableColumn>
    <tableColumn id="6" xr3:uid="{C6551193-AF00-41C1-9B51-CC6AC41ACC44}" name="Sq Error" dataDxfId="1">
      <calculatedColumnFormula>E3^2</calculatedColumnFormula>
    </tableColumn>
    <tableColumn id="7" xr3:uid="{58A616CB-0141-41DB-ABAB-F1D690643A42}" name="Abs Pct Error" dataDxfId="0" dataCellStyle="Percent">
      <calculatedColumnFormula>F3/C3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5A7D-50D1-4423-92A7-20BB2842DEE4}">
  <dimension ref="B2:Y1267"/>
  <sheetViews>
    <sheetView topLeftCell="M28" zoomScale="85" zoomScaleNormal="85" workbookViewId="0">
      <selection activeCell="Z37" sqref="Z37"/>
    </sheetView>
  </sheetViews>
  <sheetFormatPr defaultRowHeight="15.5"/>
  <cols>
    <col min="1" max="1" width="8.6640625" style="2"/>
    <col min="2" max="2" width="14.1640625" style="2" bestFit="1" customWidth="1"/>
    <col min="3" max="3" width="10.4140625" style="2" customWidth="1"/>
    <col min="4" max="4" width="12.5" style="2" bestFit="1" customWidth="1"/>
    <col min="5" max="5" width="12.4140625" style="2" customWidth="1"/>
    <col min="6" max="6" width="12.25" style="2" bestFit="1" customWidth="1"/>
    <col min="7" max="7" width="10.83203125" style="2" customWidth="1"/>
    <col min="8" max="8" width="14.25" style="2" bestFit="1" customWidth="1"/>
    <col min="9" max="9" width="8.9140625" style="2" bestFit="1" customWidth="1"/>
    <col min="10" max="10" width="11.5" style="2" bestFit="1" customWidth="1"/>
    <col min="11" max="11" width="11.25" style="2" bestFit="1" customWidth="1"/>
    <col min="12" max="12" width="10.9140625" style="2" bestFit="1" customWidth="1"/>
    <col min="13" max="13" width="14.1640625" style="2" bestFit="1" customWidth="1"/>
    <col min="14" max="14" width="8.75" style="2" bestFit="1" customWidth="1"/>
    <col min="15" max="15" width="7.9140625" style="2" bestFit="1" customWidth="1"/>
    <col min="16" max="16" width="11.25" style="2" bestFit="1" customWidth="1"/>
    <col min="17" max="17" width="11.33203125" style="2" bestFit="1" customWidth="1"/>
    <col min="18" max="18" width="14.75" style="2" bestFit="1" customWidth="1"/>
    <col min="19" max="19" width="8.6640625" style="2"/>
    <col min="20" max="20" width="11.33203125" style="2" bestFit="1" customWidth="1"/>
    <col min="21" max="21" width="8.6640625" style="2"/>
    <col min="22" max="22" width="9.6640625" style="2" bestFit="1" customWidth="1"/>
    <col min="23" max="23" width="12.6640625" style="2" bestFit="1" customWidth="1"/>
    <col min="24" max="25" width="10.9140625" style="2" bestFit="1" customWidth="1"/>
    <col min="26" max="16384" width="8.6640625" style="2"/>
  </cols>
  <sheetData>
    <row r="2" spans="2:25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8" t="s">
        <v>16</v>
      </c>
    </row>
    <row r="3" spans="2:25">
      <c r="B3" s="46">
        <v>43783.291666666664</v>
      </c>
      <c r="C3" s="7">
        <v>50.993699999999997</v>
      </c>
      <c r="D3" s="19"/>
      <c r="E3" s="20"/>
      <c r="F3" s="19"/>
      <c r="G3" s="19"/>
      <c r="H3" s="21"/>
      <c r="I3" s="19"/>
      <c r="J3" s="19"/>
      <c r="K3" s="19"/>
      <c r="L3" s="19"/>
      <c r="M3" s="21"/>
      <c r="N3" s="19"/>
      <c r="O3" s="19"/>
      <c r="P3" s="19"/>
      <c r="Q3" s="19"/>
      <c r="R3" s="22"/>
    </row>
    <row r="4" spans="2:25">
      <c r="B4" s="46">
        <v>43784.291666666664</v>
      </c>
      <c r="C4" s="7">
        <v>51.125999999999998</v>
      </c>
      <c r="D4" s="23">
        <f>C3</f>
        <v>50.993699999999997</v>
      </c>
      <c r="E4" s="24">
        <f>SMA1MSFT[[#This Row],[Adj Close]]-SMA1MSFT[[#This Row],[Naive Trend ]]</f>
        <v>0.13230000000000075</v>
      </c>
      <c r="F4" s="5">
        <f t="shared" ref="F4:F67" si="0">(C4-D4)^2</f>
        <v>1.7503290000000199E-2</v>
      </c>
      <c r="G4" s="5">
        <f>ABS(SMA1MSFT[[#This Row],[Erorr 1]])</f>
        <v>0.13230000000000075</v>
      </c>
      <c r="H4" s="15">
        <f>SMA1MSFT[[#This Row],[Abs Erorr 1]]/SMA1MSFT[[#This Row],[Adj Close]]</f>
        <v>2.5877244454876338E-3</v>
      </c>
      <c r="I4" s="19"/>
      <c r="J4" s="19"/>
      <c r="K4" s="19"/>
      <c r="L4" s="19"/>
      <c r="M4" s="21"/>
      <c r="N4" s="19"/>
      <c r="O4" s="19"/>
      <c r="P4" s="19"/>
      <c r="Q4" s="19"/>
      <c r="R4" s="22"/>
    </row>
    <row r="5" spans="2:25">
      <c r="B5" s="46">
        <v>43787.291666666664</v>
      </c>
      <c r="C5" s="7">
        <v>51.381900000000002</v>
      </c>
      <c r="D5" s="23">
        <f t="shared" ref="D5:D68" si="1">C4</f>
        <v>51.125999999999998</v>
      </c>
      <c r="E5" s="24">
        <f>SMA1MSFT[[#This Row],[Adj Close]]-SMA1MSFT[[#This Row],[Naive Trend ]]</f>
        <v>0.25590000000000401</v>
      </c>
      <c r="F5" s="5">
        <f t="shared" si="0"/>
        <v>6.5484810000002058E-2</v>
      </c>
      <c r="G5" s="5">
        <f>ABS(SMA1MSFT[[#This Row],[Erorr 1]])</f>
        <v>0.25590000000000401</v>
      </c>
      <c r="H5" s="15">
        <f>SMA1MSFT[[#This Row],[Abs Erorr 1]]/SMA1MSFT[[#This Row],[Adj Close]]</f>
        <v>4.980353003684255E-3</v>
      </c>
      <c r="I5" s="19"/>
      <c r="J5" s="19"/>
      <c r="K5" s="19"/>
      <c r="L5" s="19"/>
      <c r="M5" s="21"/>
      <c r="N5" s="19"/>
      <c r="O5" s="19"/>
      <c r="P5" s="19"/>
      <c r="Q5" s="19"/>
      <c r="R5" s="22"/>
    </row>
    <row r="6" spans="2:25">
      <c r="B6" s="46">
        <v>43788.291666666664</v>
      </c>
      <c r="C6" s="7">
        <v>51.470100000000002</v>
      </c>
      <c r="D6" s="23">
        <f t="shared" si="1"/>
        <v>51.381900000000002</v>
      </c>
      <c r="E6" s="24">
        <f>SMA1MSFT[[#This Row],[Adj Close]]-SMA1MSFT[[#This Row],[Naive Trend ]]</f>
        <v>8.82000000000005E-2</v>
      </c>
      <c r="F6" s="5">
        <f t="shared" si="0"/>
        <v>7.7792400000000882E-3</v>
      </c>
      <c r="G6" s="5">
        <f>ABS(SMA1MSFT[[#This Row],[Erorr 1]])</f>
        <v>8.82000000000005E-2</v>
      </c>
      <c r="H6" s="15">
        <f>SMA1MSFT[[#This Row],[Abs Erorr 1]]/SMA1MSFT[[#This Row],[Adj Close]]</f>
        <v>1.7136162548741988E-3</v>
      </c>
      <c r="I6" s="23">
        <f>AVERAGE(C3:C5)</f>
        <v>51.167200000000001</v>
      </c>
      <c r="J6" s="25">
        <f>(SMA1MSFT[[#This Row],[Adj Close]]-SMA1MSFT[[#This Row],[3-MA]])</f>
        <v>0.30290000000000106</v>
      </c>
      <c r="K6" s="14">
        <f t="shared" ref="K6:K69" si="2">(C6-I6)^2</f>
        <v>9.1748410000000641E-2</v>
      </c>
      <c r="L6" s="14">
        <f>ABS(SMA1MSFT[[#This Row],[Erorr 2]])</f>
        <v>0.30290000000000106</v>
      </c>
      <c r="M6" s="15">
        <f>SMA1MSFT[[#This Row],[Abs Erorr 2]]/SMA1MSFT[[#This Row],[Adj Close]]</f>
        <v>5.8849701088593389E-3</v>
      </c>
      <c r="N6" s="19"/>
      <c r="O6" s="19"/>
      <c r="P6" s="19"/>
      <c r="Q6" s="19"/>
      <c r="R6" s="22"/>
    </row>
    <row r="7" spans="2:25">
      <c r="B7" s="46">
        <v>43789.291666666664</v>
      </c>
      <c r="C7" s="7">
        <v>51.073099999999997</v>
      </c>
      <c r="D7" s="23">
        <f t="shared" si="1"/>
        <v>51.470100000000002</v>
      </c>
      <c r="E7" s="24">
        <f>SMA1MSFT[[#This Row],[Adj Close]]-SMA1MSFT[[#This Row],[Naive Trend ]]</f>
        <v>-0.39700000000000557</v>
      </c>
      <c r="F7" s="5">
        <f t="shared" si="0"/>
        <v>0.15760900000000441</v>
      </c>
      <c r="G7" s="5">
        <f>ABS(SMA1MSFT[[#This Row],[Erorr 1]])</f>
        <v>0.39700000000000557</v>
      </c>
      <c r="H7" s="15">
        <f>SMA1MSFT[[#This Row],[Abs Erorr 1]]/SMA1MSFT[[#This Row],[Adj Close]]</f>
        <v>7.7731721787008346E-3</v>
      </c>
      <c r="I7" s="23">
        <f t="shared" ref="I7:I70" si="3">AVERAGE(C4:C6)</f>
        <v>51.326000000000001</v>
      </c>
      <c r="J7" s="25">
        <f>(SMA1MSFT[[#This Row],[Adj Close]]-SMA1MSFT[[#This Row],[3-MA]])</f>
        <v>-0.2529000000000039</v>
      </c>
      <c r="K7" s="14">
        <f t="shared" si="2"/>
        <v>6.3958410000001978E-2</v>
      </c>
      <c r="L7" s="14">
        <f>ABS(SMA1MSFT[[#This Row],[Erorr 2]])</f>
        <v>0.2529000000000039</v>
      </c>
      <c r="M7" s="15">
        <f>SMA1MSFT[[#This Row],[Abs Erorr 2]]/SMA1MSFT[[#This Row],[Adj Close]]</f>
        <v>4.9517260553991029E-3</v>
      </c>
      <c r="N7" s="19"/>
      <c r="O7" s="19"/>
      <c r="P7" s="19"/>
      <c r="Q7" s="19"/>
      <c r="R7" s="22"/>
      <c r="T7" s="55" t="s">
        <v>17</v>
      </c>
      <c r="U7" s="56"/>
      <c r="V7" s="57"/>
      <c r="W7" s="49" t="s">
        <v>2</v>
      </c>
      <c r="X7" s="49" t="s">
        <v>7</v>
      </c>
      <c r="Y7" s="49" t="s">
        <v>12</v>
      </c>
    </row>
    <row r="8" spans="2:25">
      <c r="B8" s="46">
        <v>43790.291666666664</v>
      </c>
      <c r="C8" s="7">
        <v>51.355400000000003</v>
      </c>
      <c r="D8" s="23">
        <f t="shared" si="1"/>
        <v>51.073099999999997</v>
      </c>
      <c r="E8" s="24">
        <f>SMA1MSFT[[#This Row],[Adj Close]]-SMA1MSFT[[#This Row],[Naive Trend ]]</f>
        <v>0.28230000000000643</v>
      </c>
      <c r="F8" s="5">
        <f t="shared" si="0"/>
        <v>7.9693290000003636E-2</v>
      </c>
      <c r="G8" s="5">
        <f>ABS(SMA1MSFT[[#This Row],[Erorr 1]])</f>
        <v>0.28230000000000643</v>
      </c>
      <c r="H8" s="15">
        <f>SMA1MSFT[[#This Row],[Abs Erorr 1]]/SMA1MSFT[[#This Row],[Adj Close]]</f>
        <v>5.4969876585520983E-3</v>
      </c>
      <c r="I8" s="23">
        <f t="shared" si="3"/>
        <v>51.308366666666664</v>
      </c>
      <c r="J8" s="25">
        <f>(SMA1MSFT[[#This Row],[Adj Close]]-SMA1MSFT[[#This Row],[3-MA]])</f>
        <v>4.7033333333338589E-2</v>
      </c>
      <c r="K8" s="14">
        <f t="shared" si="2"/>
        <v>2.2121344444449389E-3</v>
      </c>
      <c r="L8" s="14">
        <f>ABS(SMA1MSFT[[#This Row],[Erorr 2]])</f>
        <v>4.7033333333338589E-2</v>
      </c>
      <c r="M8" s="15">
        <f>SMA1MSFT[[#This Row],[Abs Erorr 2]]/SMA1MSFT[[#This Row],[Adj Close]]</f>
        <v>9.1584007394234271E-4</v>
      </c>
      <c r="N8" s="19"/>
      <c r="O8" s="19"/>
      <c r="P8" s="19"/>
      <c r="Q8" s="19"/>
      <c r="R8" s="22"/>
      <c r="T8" s="58" t="s">
        <v>18</v>
      </c>
      <c r="U8" s="59"/>
      <c r="V8" s="60"/>
      <c r="W8" s="50"/>
      <c r="X8" s="50"/>
      <c r="Y8" s="50"/>
    </row>
    <row r="9" spans="2:25">
      <c r="B9" s="46">
        <v>43791.291666666664</v>
      </c>
      <c r="C9" s="7">
        <v>50.817300000000003</v>
      </c>
      <c r="D9" s="23">
        <f t="shared" si="1"/>
        <v>51.355400000000003</v>
      </c>
      <c r="E9" s="24">
        <f>SMA1MSFT[[#This Row],[Adj Close]]-SMA1MSFT[[#This Row],[Naive Trend ]]</f>
        <v>-0.53810000000000002</v>
      </c>
      <c r="F9" s="5">
        <f t="shared" si="0"/>
        <v>0.28955161000000001</v>
      </c>
      <c r="G9" s="5">
        <f>ABS(SMA1MSFT[[#This Row],[Erorr 1]])</f>
        <v>0.53810000000000002</v>
      </c>
      <c r="H9" s="15">
        <f>SMA1MSFT[[#This Row],[Abs Erorr 1]]/SMA1MSFT[[#This Row],[Adj Close]]</f>
        <v>1.0588913618000169E-2</v>
      </c>
      <c r="I9" s="23">
        <f t="shared" si="3"/>
        <v>51.299533333333329</v>
      </c>
      <c r="J9" s="25">
        <f>(SMA1MSFT[[#This Row],[Adj Close]]-SMA1MSFT[[#This Row],[3-MA]])</f>
        <v>-0.48223333333332619</v>
      </c>
      <c r="K9" s="14">
        <f t="shared" si="2"/>
        <v>0.23254898777777089</v>
      </c>
      <c r="L9" s="14">
        <f>ABS(SMA1MSFT[[#This Row],[Erorr 2]])</f>
        <v>0.48223333333332619</v>
      </c>
      <c r="M9" s="15">
        <f>SMA1MSFT[[#This Row],[Abs Erorr 2]]/SMA1MSFT[[#This Row],[Adj Close]]</f>
        <v>9.4895504746085723E-3</v>
      </c>
      <c r="N9" s="23">
        <f>AVERAGE(C3:C8)</f>
        <v>51.233366666666676</v>
      </c>
      <c r="O9" s="26">
        <f>SMA1MSFT[[#This Row],[Adj Close]]-SMA1MSFT[[#This Row],[6-MA]]</f>
        <v>-0.4160666666666728</v>
      </c>
      <c r="P9" s="14">
        <f>(SMA1MSFT[[#This Row],[Adj Close]]-N9)^2</f>
        <v>0.17311147111111622</v>
      </c>
      <c r="Q9" s="14">
        <f>ABS(SMA1MSFT[[#This Row],[Erorr 3]])</f>
        <v>0.4160666666666728</v>
      </c>
      <c r="R9" s="27">
        <f>SMA1MSFT[[#This Row],[Abs Erorr 3]]/SMA1MSFT[[#This Row],[Adj Close]]</f>
        <v>8.1875004509620302E-3</v>
      </c>
      <c r="T9" s="54" t="s">
        <v>19</v>
      </c>
      <c r="U9" s="54"/>
      <c r="V9" s="54"/>
      <c r="W9" s="50">
        <f>AVERAGE(G3:G1266)</f>
        <v>0.72098225934765214</v>
      </c>
      <c r="X9" s="50">
        <f>AVERAGE(L3:L1266)</f>
        <v>0.95324870164281927</v>
      </c>
      <c r="Y9" s="50">
        <f>AVERAGE(Q3:Q1266)</f>
        <v>1.2746037493375726</v>
      </c>
    </row>
    <row r="10" spans="2:25">
      <c r="B10" s="46">
        <v>43794.291666666664</v>
      </c>
      <c r="C10" s="7">
        <v>51.875799999999998</v>
      </c>
      <c r="D10" s="23">
        <f t="shared" si="1"/>
        <v>50.817300000000003</v>
      </c>
      <c r="E10" s="24">
        <f>SMA1MSFT[[#This Row],[Adj Close]]-SMA1MSFT[[#This Row],[Naive Trend ]]</f>
        <v>1.0584999999999951</v>
      </c>
      <c r="F10" s="5">
        <f t="shared" si="0"/>
        <v>1.1204222499999896</v>
      </c>
      <c r="G10" s="5">
        <f>ABS(SMA1MSFT[[#This Row],[Erorr 1]])</f>
        <v>1.0584999999999951</v>
      </c>
      <c r="H10" s="15">
        <f>SMA1MSFT[[#This Row],[Abs Erorr 1]]/SMA1MSFT[[#This Row],[Adj Close]]</f>
        <v>2.0404504605230092E-2</v>
      </c>
      <c r="I10" s="23">
        <f t="shared" si="3"/>
        <v>51.081933333333332</v>
      </c>
      <c r="J10" s="25">
        <f>(SMA1MSFT[[#This Row],[Adj Close]]-SMA1MSFT[[#This Row],[3-MA]])</f>
        <v>0.79386666666666628</v>
      </c>
      <c r="K10" s="14">
        <f t="shared" si="2"/>
        <v>0.63022428444444378</v>
      </c>
      <c r="L10" s="14">
        <f>ABS(SMA1MSFT[[#This Row],[Erorr 2]])</f>
        <v>0.79386666666666628</v>
      </c>
      <c r="M10" s="15">
        <f>SMA1MSFT[[#This Row],[Abs Erorr 2]]/SMA1MSFT[[#This Row],[Adj Close]]</f>
        <v>1.5303217813829692E-2</v>
      </c>
      <c r="N10" s="23">
        <f t="shared" ref="N10:N73" si="4">AVERAGE(C4:C9)</f>
        <v>51.203966666666673</v>
      </c>
      <c r="O10" s="26">
        <f>SMA1MSFT[[#This Row],[Adj Close]]-SMA1MSFT[[#This Row],[6-MA]]</f>
        <v>0.67183333333332484</v>
      </c>
      <c r="P10" s="14">
        <f>(SMA1MSFT[[#This Row],[Adj Close]]-N10)^2</f>
        <v>0.45136002777776635</v>
      </c>
      <c r="Q10" s="14">
        <f>ABS(SMA1MSFT[[#This Row],[Erorr 3]])</f>
        <v>0.67183333333332484</v>
      </c>
      <c r="R10" s="27">
        <f>SMA1MSFT[[#This Row],[Abs Erorr 3]]/SMA1MSFT[[#This Row],[Adj Close]]</f>
        <v>1.2950804292817168E-2</v>
      </c>
      <c r="T10" s="54" t="s">
        <v>20</v>
      </c>
      <c r="U10" s="54"/>
      <c r="V10" s="54"/>
      <c r="W10" s="50">
        <f>SQRT(AVERAGE(F3:F1266))</f>
        <v>1.1035753847783232</v>
      </c>
      <c r="X10" s="50">
        <f>SQRT(AVERAGE(K3:K1266))</f>
        <v>1.7640980026920074</v>
      </c>
      <c r="Y10" s="50">
        <f>SQRT(AVERAGE(P3:P1266))</f>
        <v>2.3780371483449425</v>
      </c>
    </row>
    <row r="11" spans="2:25">
      <c r="B11" s="46">
        <v>43795.291666666664</v>
      </c>
      <c r="C11" s="7">
        <v>51.955199999999998</v>
      </c>
      <c r="D11" s="23">
        <f t="shared" si="1"/>
        <v>51.875799999999998</v>
      </c>
      <c r="E11" s="24">
        <f>SMA1MSFT[[#This Row],[Adj Close]]-SMA1MSFT[[#This Row],[Naive Trend ]]</f>
        <v>7.9399999999999693E-2</v>
      </c>
      <c r="F11" s="5">
        <f t="shared" si="0"/>
        <v>6.3043599999999516E-3</v>
      </c>
      <c r="G11" s="5">
        <f>ABS(SMA1MSFT[[#This Row],[Erorr 1]])</f>
        <v>7.9399999999999693E-2</v>
      </c>
      <c r="H11" s="15">
        <f>SMA1MSFT[[#This Row],[Abs Erorr 1]]/SMA1MSFT[[#This Row],[Adj Close]]</f>
        <v>1.5282397142153182E-3</v>
      </c>
      <c r="I11" s="23">
        <f t="shared" si="3"/>
        <v>51.349499999999999</v>
      </c>
      <c r="J11" s="25">
        <f>(SMA1MSFT[[#This Row],[Adj Close]]-SMA1MSFT[[#This Row],[3-MA]])</f>
        <v>0.60569999999999879</v>
      </c>
      <c r="K11" s="14">
        <f t="shared" si="2"/>
        <v>0.36687248999999855</v>
      </c>
      <c r="L11" s="14">
        <f>ABS(SMA1MSFT[[#This Row],[Erorr 2]])</f>
        <v>0.60569999999999879</v>
      </c>
      <c r="M11" s="15">
        <f>SMA1MSFT[[#This Row],[Abs Erorr 2]]/SMA1MSFT[[#This Row],[Adj Close]]</f>
        <v>1.1658120842572039E-2</v>
      </c>
      <c r="N11" s="23">
        <f t="shared" si="4"/>
        <v>51.328933333333339</v>
      </c>
      <c r="O11" s="26">
        <f>SMA1MSFT[[#This Row],[Adj Close]]-SMA1MSFT[[#This Row],[6-MA]]</f>
        <v>0.62626666666665898</v>
      </c>
      <c r="P11" s="14">
        <f>(SMA1MSFT[[#This Row],[Adj Close]]-N11)^2</f>
        <v>0.39220993777776814</v>
      </c>
      <c r="Q11" s="14">
        <f>ABS(SMA1MSFT[[#This Row],[Erorr 3]])</f>
        <v>0.62626666666665898</v>
      </c>
      <c r="R11" s="27">
        <f>SMA1MSFT[[#This Row],[Abs Erorr 3]]/SMA1MSFT[[#This Row],[Adj Close]]</f>
        <v>1.2053974706413584E-2</v>
      </c>
      <c r="T11" s="54" t="s">
        <v>21</v>
      </c>
      <c r="U11" s="54"/>
      <c r="V11" s="54"/>
      <c r="W11" s="50">
        <f>AVERAGE(H3:H1266)*100</f>
        <v>1.8305160580052462</v>
      </c>
      <c r="X11" s="50">
        <f>AVERAGE(M3:M1266)*100</f>
        <v>2.3180789688123444</v>
      </c>
      <c r="Y11" s="50">
        <f>AVERAGE(R3:R1266)*100</f>
        <v>3.0086825981973866</v>
      </c>
    </row>
    <row r="12" spans="2:25">
      <c r="B12" s="46">
        <v>43796.291666666664</v>
      </c>
      <c r="C12" s="7">
        <v>51.611199999999997</v>
      </c>
      <c r="D12" s="23">
        <f t="shared" si="1"/>
        <v>51.955199999999998</v>
      </c>
      <c r="E12" s="24">
        <f>SMA1MSFT[[#This Row],[Adj Close]]-SMA1MSFT[[#This Row],[Naive Trend ]]</f>
        <v>-0.34400000000000119</v>
      </c>
      <c r="F12" s="5">
        <f t="shared" si="0"/>
        <v>0.11833600000000082</v>
      </c>
      <c r="G12" s="5">
        <f>ABS(SMA1MSFT[[#This Row],[Erorr 1]])</f>
        <v>0.34400000000000119</v>
      </c>
      <c r="H12" s="15">
        <f>SMA1MSFT[[#This Row],[Abs Erorr 1]]/SMA1MSFT[[#This Row],[Adj Close]]</f>
        <v>6.6652199522584483E-3</v>
      </c>
      <c r="I12" s="23">
        <f t="shared" si="3"/>
        <v>51.549433333333333</v>
      </c>
      <c r="J12" s="25">
        <f>(SMA1MSFT[[#This Row],[Adj Close]]-SMA1MSFT[[#This Row],[3-MA]])</f>
        <v>6.1766666666663639E-2</v>
      </c>
      <c r="K12" s="14">
        <f t="shared" si="2"/>
        <v>3.8151211111107372E-3</v>
      </c>
      <c r="L12" s="14">
        <f>ABS(SMA1MSFT[[#This Row],[Erorr 2]])</f>
        <v>6.1766666666663639E-2</v>
      </c>
      <c r="M12" s="15">
        <f>SMA1MSFT[[#This Row],[Abs Erorr 2]]/SMA1MSFT[[#This Row],[Adj Close]]</f>
        <v>1.1967686600323892E-3</v>
      </c>
      <c r="N12" s="23">
        <f t="shared" si="4"/>
        <v>51.42448333333332</v>
      </c>
      <c r="O12" s="26">
        <f>SMA1MSFT[[#This Row],[Adj Close]]-SMA1MSFT[[#This Row],[6-MA]]</f>
        <v>0.18671666666667619</v>
      </c>
      <c r="P12" s="14">
        <f>(SMA1MSFT[[#This Row],[Adj Close]]-N12)^2</f>
        <v>3.4863113611114667E-2</v>
      </c>
      <c r="Q12" s="14">
        <f>ABS(SMA1MSFT[[#This Row],[Erorr 3]])</f>
        <v>0.18671666666667619</v>
      </c>
      <c r="R12" s="27">
        <f>SMA1MSFT[[#This Row],[Abs Erorr 3]]/SMA1MSFT[[#This Row],[Adj Close]]</f>
        <v>3.6177548025753364E-3</v>
      </c>
    </row>
    <row r="13" spans="2:25">
      <c r="B13" s="46">
        <v>43798.291666666664</v>
      </c>
      <c r="C13" s="7">
        <v>51.205399999999997</v>
      </c>
      <c r="D13" s="23">
        <f t="shared" si="1"/>
        <v>51.611199999999997</v>
      </c>
      <c r="E13" s="24">
        <f>SMA1MSFT[[#This Row],[Adj Close]]-SMA1MSFT[[#This Row],[Naive Trend ]]</f>
        <v>-0.40579999999999927</v>
      </c>
      <c r="F13" s="5">
        <f t="shared" si="0"/>
        <v>0.1646736399999994</v>
      </c>
      <c r="G13" s="5">
        <f>ABS(SMA1MSFT[[#This Row],[Erorr 1]])</f>
        <v>0.40579999999999927</v>
      </c>
      <c r="H13" s="15">
        <f>SMA1MSFT[[#This Row],[Abs Erorr 1]]/SMA1MSFT[[#This Row],[Adj Close]]</f>
        <v>7.9249454159131521E-3</v>
      </c>
      <c r="I13" s="23">
        <f t="shared" si="3"/>
        <v>51.814066666666662</v>
      </c>
      <c r="J13" s="25">
        <f>(SMA1MSFT[[#This Row],[Adj Close]]-SMA1MSFT[[#This Row],[3-MA]])</f>
        <v>-0.60866666666666447</v>
      </c>
      <c r="K13" s="14">
        <f t="shared" si="2"/>
        <v>0.37047511111110842</v>
      </c>
      <c r="L13" s="14">
        <f>ABS(SMA1MSFT[[#This Row],[Erorr 2]])</f>
        <v>0.60866666666666447</v>
      </c>
      <c r="M13" s="15">
        <f>SMA1MSFT[[#This Row],[Abs Erorr 2]]/SMA1MSFT[[#This Row],[Adj Close]]</f>
        <v>1.1886767150860348E-2</v>
      </c>
      <c r="N13" s="23">
        <f t="shared" si="4"/>
        <v>51.448</v>
      </c>
      <c r="O13" s="26">
        <f>SMA1MSFT[[#This Row],[Adj Close]]-SMA1MSFT[[#This Row],[6-MA]]</f>
        <v>-0.24260000000000304</v>
      </c>
      <c r="P13" s="14">
        <f>(SMA1MSFT[[#This Row],[Adj Close]]-N13)^2</f>
        <v>5.885476000000147E-2</v>
      </c>
      <c r="Q13" s="14">
        <f>ABS(SMA1MSFT[[#This Row],[Erorr 3]])</f>
        <v>0.24260000000000304</v>
      </c>
      <c r="R13" s="27">
        <f>SMA1MSFT[[#This Row],[Abs Erorr 3]]/SMA1MSFT[[#This Row],[Adj Close]]</f>
        <v>4.7377815621009317E-3</v>
      </c>
    </row>
    <row r="14" spans="2:25">
      <c r="B14" s="46">
        <v>43801.291666666664</v>
      </c>
      <c r="C14" s="7">
        <v>50.861400000000003</v>
      </c>
      <c r="D14" s="23">
        <f t="shared" si="1"/>
        <v>51.205399999999997</v>
      </c>
      <c r="E14" s="24">
        <f>SMA1MSFT[[#This Row],[Adj Close]]-SMA1MSFT[[#This Row],[Naive Trend ]]</f>
        <v>-0.34399999999999409</v>
      </c>
      <c r="F14" s="5">
        <f t="shared" si="0"/>
        <v>0.11833599999999593</v>
      </c>
      <c r="G14" s="5">
        <f>ABS(SMA1MSFT[[#This Row],[Erorr 1]])</f>
        <v>0.34399999999999409</v>
      </c>
      <c r="H14" s="15">
        <f>SMA1MSFT[[#This Row],[Abs Erorr 1]]/SMA1MSFT[[#This Row],[Adj Close]]</f>
        <v>6.7634787874496982E-3</v>
      </c>
      <c r="I14" s="23">
        <f t="shared" si="3"/>
        <v>51.590599999999995</v>
      </c>
      <c r="J14" s="25">
        <f>(SMA1MSFT[[#This Row],[Adj Close]]-SMA1MSFT[[#This Row],[3-MA]])</f>
        <v>-0.72919999999999163</v>
      </c>
      <c r="K14" s="14">
        <f t="shared" si="2"/>
        <v>0.53173263999998777</v>
      </c>
      <c r="L14" s="14">
        <f>ABS(SMA1MSFT[[#This Row],[Erorr 2]])</f>
        <v>0.72919999999999163</v>
      </c>
      <c r="M14" s="15">
        <f>SMA1MSFT[[#This Row],[Abs Erorr 2]]/SMA1MSFT[[#This Row],[Adj Close]]</f>
        <v>1.4337002127349849E-2</v>
      </c>
      <c r="N14" s="23">
        <f t="shared" si="4"/>
        <v>51.470049999999993</v>
      </c>
      <c r="O14" s="26">
        <f>SMA1MSFT[[#This Row],[Adj Close]]-SMA1MSFT[[#This Row],[6-MA]]</f>
        <v>-0.60864999999999014</v>
      </c>
      <c r="P14" s="14">
        <f>(SMA1MSFT[[#This Row],[Adj Close]]-N14)^2</f>
        <v>0.37045482249998801</v>
      </c>
      <c r="Q14" s="14">
        <f>ABS(SMA1MSFT[[#This Row],[Erorr 3]])</f>
        <v>0.60864999999999014</v>
      </c>
      <c r="R14" s="27">
        <f>SMA1MSFT[[#This Row],[Abs Erorr 3]]/SMA1MSFT[[#This Row],[Adj Close]]</f>
        <v>1.1966835360410648E-2</v>
      </c>
    </row>
    <row r="15" spans="2:25">
      <c r="B15" s="46">
        <v>43802.291666666664</v>
      </c>
      <c r="C15" s="7">
        <v>49.4589</v>
      </c>
      <c r="D15" s="23">
        <f t="shared" si="1"/>
        <v>50.861400000000003</v>
      </c>
      <c r="E15" s="24">
        <f>SMA1MSFT[[#This Row],[Adj Close]]-SMA1MSFT[[#This Row],[Naive Trend ]]</f>
        <v>-1.4025000000000034</v>
      </c>
      <c r="F15" s="5">
        <f t="shared" si="0"/>
        <v>1.9670062500000096</v>
      </c>
      <c r="G15" s="5">
        <f>ABS(SMA1MSFT[[#This Row],[Erorr 1]])</f>
        <v>1.4025000000000034</v>
      </c>
      <c r="H15" s="15">
        <f>SMA1MSFT[[#This Row],[Abs Erorr 1]]/SMA1MSFT[[#This Row],[Adj Close]]</f>
        <v>2.8356878135178974E-2</v>
      </c>
      <c r="I15" s="23">
        <f t="shared" si="3"/>
        <v>51.225999999999999</v>
      </c>
      <c r="J15" s="25">
        <f>(SMA1MSFT[[#This Row],[Adj Close]]-SMA1MSFT[[#This Row],[3-MA]])</f>
        <v>-1.7670999999999992</v>
      </c>
      <c r="K15" s="14">
        <f t="shared" si="2"/>
        <v>3.1226424099999974</v>
      </c>
      <c r="L15" s="14">
        <f>ABS(SMA1MSFT[[#This Row],[Erorr 2]])</f>
        <v>1.7670999999999992</v>
      </c>
      <c r="M15" s="15">
        <f>SMA1MSFT[[#This Row],[Abs Erorr 2]]/SMA1MSFT[[#This Row],[Adj Close]]</f>
        <v>3.5728655509928431E-2</v>
      </c>
      <c r="N15" s="23">
        <f t="shared" si="4"/>
        <v>51.38771666666667</v>
      </c>
      <c r="O15" s="26">
        <f>SMA1MSFT[[#This Row],[Adj Close]]-SMA1MSFT[[#This Row],[6-MA]]</f>
        <v>-1.9288166666666697</v>
      </c>
      <c r="P15" s="14">
        <f>(SMA1MSFT[[#This Row],[Adj Close]]-N15)^2</f>
        <v>3.7203337336111231</v>
      </c>
      <c r="Q15" s="14">
        <f>ABS(SMA1MSFT[[#This Row],[Erorr 3]])</f>
        <v>1.9288166666666697</v>
      </c>
      <c r="R15" s="27">
        <f>SMA1MSFT[[#This Row],[Abs Erorr 3]]/SMA1MSFT[[#This Row],[Adj Close]]</f>
        <v>3.8998373733881458E-2</v>
      </c>
    </row>
    <row r="16" spans="2:25">
      <c r="B16" s="46">
        <v>43803.291666666664</v>
      </c>
      <c r="C16" s="7">
        <v>49.4148</v>
      </c>
      <c r="D16" s="23">
        <f t="shared" si="1"/>
        <v>49.4589</v>
      </c>
      <c r="E16" s="24">
        <f>SMA1MSFT[[#This Row],[Adj Close]]-SMA1MSFT[[#This Row],[Naive Trend ]]</f>
        <v>-4.410000000000025E-2</v>
      </c>
      <c r="F16" s="5">
        <f t="shared" si="0"/>
        <v>1.9448100000000221E-3</v>
      </c>
      <c r="G16" s="5">
        <f>ABS(SMA1MSFT[[#This Row],[Erorr 1]])</f>
        <v>4.410000000000025E-2</v>
      </c>
      <c r="H16" s="15">
        <f>SMA1MSFT[[#This Row],[Abs Erorr 1]]/SMA1MSFT[[#This Row],[Adj Close]]</f>
        <v>8.9244517836761968E-4</v>
      </c>
      <c r="I16" s="23">
        <f t="shared" si="3"/>
        <v>50.508566666666667</v>
      </c>
      <c r="J16" s="25">
        <f>(SMA1MSFT[[#This Row],[Adj Close]]-SMA1MSFT[[#This Row],[3-MA]])</f>
        <v>-1.0937666666666672</v>
      </c>
      <c r="K16" s="14">
        <f t="shared" si="2"/>
        <v>1.1963255211111123</v>
      </c>
      <c r="L16" s="14">
        <f>ABS(SMA1MSFT[[#This Row],[Erorr 2]])</f>
        <v>1.0937666666666672</v>
      </c>
      <c r="M16" s="15">
        <f>SMA1MSFT[[#This Row],[Abs Erorr 2]]/SMA1MSFT[[#This Row],[Adj Close]]</f>
        <v>2.2134394284033673E-2</v>
      </c>
      <c r="N16" s="23">
        <f t="shared" si="4"/>
        <v>51.161316666666664</v>
      </c>
      <c r="O16" s="26">
        <f>SMA1MSFT[[#This Row],[Adj Close]]-SMA1MSFT[[#This Row],[6-MA]]</f>
        <v>-1.7465166666666647</v>
      </c>
      <c r="P16" s="14">
        <f>(SMA1MSFT[[#This Row],[Adj Close]]-N16)^2</f>
        <v>3.0503204669444375</v>
      </c>
      <c r="Q16" s="14">
        <f>ABS(SMA1MSFT[[#This Row],[Erorr 3]])</f>
        <v>1.7465166666666647</v>
      </c>
      <c r="R16" s="27">
        <f>SMA1MSFT[[#This Row],[Abs Erorr 3]]/SMA1MSFT[[#This Row],[Adj Close]]</f>
        <v>3.5343999503522523E-2</v>
      </c>
    </row>
    <row r="17" spans="2:18">
      <c r="B17" s="46">
        <v>43804.291666666664</v>
      </c>
      <c r="C17" s="7">
        <v>49.467700000000001</v>
      </c>
      <c r="D17" s="23">
        <f t="shared" si="1"/>
        <v>49.4148</v>
      </c>
      <c r="E17" s="24">
        <f>SMA1MSFT[[#This Row],[Adj Close]]-SMA1MSFT[[#This Row],[Naive Trend ]]</f>
        <v>5.2900000000001057E-2</v>
      </c>
      <c r="F17" s="5">
        <f t="shared" si="0"/>
        <v>2.7984100000001118E-3</v>
      </c>
      <c r="G17" s="5">
        <f>ABS(SMA1MSFT[[#This Row],[Erorr 1]])</f>
        <v>5.2900000000001057E-2</v>
      </c>
      <c r="H17" s="15">
        <f>SMA1MSFT[[#This Row],[Abs Erorr 1]]/SMA1MSFT[[#This Row],[Adj Close]]</f>
        <v>1.0693846691881986E-3</v>
      </c>
      <c r="I17" s="23">
        <f t="shared" si="3"/>
        <v>49.911699999999996</v>
      </c>
      <c r="J17" s="25">
        <f>(SMA1MSFT[[#This Row],[Adj Close]]-SMA1MSFT[[#This Row],[3-MA]])</f>
        <v>-0.44399999999999551</v>
      </c>
      <c r="K17" s="14">
        <f t="shared" si="2"/>
        <v>0.19713599999999601</v>
      </c>
      <c r="L17" s="14">
        <f>ABS(SMA1MSFT[[#This Row],[Erorr 2]])</f>
        <v>0.44399999999999551</v>
      </c>
      <c r="M17" s="15">
        <f>SMA1MSFT[[#This Row],[Abs Erorr 2]]/SMA1MSFT[[#This Row],[Adj Close]]</f>
        <v>8.9755537451710003E-3</v>
      </c>
      <c r="N17" s="23">
        <f t="shared" si="4"/>
        <v>50.751149999999996</v>
      </c>
      <c r="O17" s="26">
        <f>SMA1MSFT[[#This Row],[Adj Close]]-SMA1MSFT[[#This Row],[6-MA]]</f>
        <v>-1.2834499999999949</v>
      </c>
      <c r="P17" s="14">
        <f>(SMA1MSFT[[#This Row],[Adj Close]]-N17)^2</f>
        <v>1.6472439024999868</v>
      </c>
      <c r="Q17" s="14">
        <f>ABS(SMA1MSFT[[#This Row],[Erorr 3]])</f>
        <v>1.2834499999999949</v>
      </c>
      <c r="R17" s="27">
        <f>SMA1MSFT[[#This Row],[Abs Erorr 3]]/SMA1MSFT[[#This Row],[Adj Close]]</f>
        <v>2.5945212734774303E-2</v>
      </c>
    </row>
    <row r="18" spans="2:18">
      <c r="B18" s="46">
        <v>43805.291666666664</v>
      </c>
      <c r="C18" s="7">
        <v>50.111600000000003</v>
      </c>
      <c r="D18" s="23">
        <f t="shared" si="1"/>
        <v>49.467700000000001</v>
      </c>
      <c r="E18" s="24">
        <f>SMA1MSFT[[#This Row],[Adj Close]]-SMA1MSFT[[#This Row],[Naive Trend ]]</f>
        <v>0.64390000000000214</v>
      </c>
      <c r="F18" s="5">
        <f t="shared" si="0"/>
        <v>0.41460721000000278</v>
      </c>
      <c r="G18" s="5">
        <f>ABS(SMA1MSFT[[#This Row],[Erorr 1]])</f>
        <v>0.64390000000000214</v>
      </c>
      <c r="H18" s="15">
        <f>SMA1MSFT[[#This Row],[Abs Erorr 1]]/SMA1MSFT[[#This Row],[Adj Close]]</f>
        <v>1.2849320317052382E-2</v>
      </c>
      <c r="I18" s="23">
        <f t="shared" si="3"/>
        <v>49.447133333333333</v>
      </c>
      <c r="J18" s="25">
        <f>(SMA1MSFT[[#This Row],[Adj Close]]-SMA1MSFT[[#This Row],[3-MA]])</f>
        <v>0.66446666666666943</v>
      </c>
      <c r="K18" s="14">
        <f t="shared" si="2"/>
        <v>0.4415159511111148</v>
      </c>
      <c r="L18" s="14">
        <f>ABS(SMA1MSFT[[#This Row],[Erorr 2]])</f>
        <v>0.66446666666666943</v>
      </c>
      <c r="M18" s="15">
        <f>SMA1MSFT[[#This Row],[Abs Erorr 2]]/SMA1MSFT[[#This Row],[Adj Close]]</f>
        <v>1.3259737599012392E-2</v>
      </c>
      <c r="N18" s="23">
        <f t="shared" si="4"/>
        <v>50.336566666666663</v>
      </c>
      <c r="O18" s="26">
        <f>SMA1MSFT[[#This Row],[Adj Close]]-SMA1MSFT[[#This Row],[6-MA]]</f>
        <v>-0.22496666666665988</v>
      </c>
      <c r="P18" s="14">
        <f>(SMA1MSFT[[#This Row],[Adj Close]]-N18)^2</f>
        <v>5.0610001111108055E-2</v>
      </c>
      <c r="Q18" s="14">
        <f>ABS(SMA1MSFT[[#This Row],[Erorr 3]])</f>
        <v>0.22496666666665988</v>
      </c>
      <c r="R18" s="27">
        <f>SMA1MSFT[[#This Row],[Abs Erorr 3]]/SMA1MSFT[[#This Row],[Adj Close]]</f>
        <v>4.4893131863013728E-3</v>
      </c>
    </row>
    <row r="19" spans="2:18">
      <c r="B19" s="46">
        <v>43808.291666666664</v>
      </c>
      <c r="C19" s="7">
        <v>49.864600000000003</v>
      </c>
      <c r="D19" s="23">
        <f t="shared" si="1"/>
        <v>50.111600000000003</v>
      </c>
      <c r="E19" s="24">
        <f>SMA1MSFT[[#This Row],[Adj Close]]-SMA1MSFT[[#This Row],[Naive Trend ]]</f>
        <v>-0.24699999999999989</v>
      </c>
      <c r="F19" s="5">
        <f t="shared" si="0"/>
        <v>6.1008999999999945E-2</v>
      </c>
      <c r="G19" s="5">
        <f>ABS(SMA1MSFT[[#This Row],[Erorr 1]])</f>
        <v>0.24699999999999989</v>
      </c>
      <c r="H19" s="15">
        <f>SMA1MSFT[[#This Row],[Abs Erorr 1]]/SMA1MSFT[[#This Row],[Adj Close]]</f>
        <v>4.9534138446914221E-3</v>
      </c>
      <c r="I19" s="23">
        <f t="shared" si="3"/>
        <v>49.664700000000003</v>
      </c>
      <c r="J19" s="25">
        <f>(SMA1MSFT[[#This Row],[Adj Close]]-SMA1MSFT[[#This Row],[3-MA]])</f>
        <v>0.19989999999999952</v>
      </c>
      <c r="K19" s="14">
        <f t="shared" si="2"/>
        <v>3.996000999999981E-2</v>
      </c>
      <c r="L19" s="14">
        <f>ABS(SMA1MSFT[[#This Row],[Erorr 2]])</f>
        <v>0.19989999999999952</v>
      </c>
      <c r="M19" s="15">
        <f>SMA1MSFT[[#This Row],[Abs Erorr 2]]/SMA1MSFT[[#This Row],[Adj Close]]</f>
        <v>4.0088559819992445E-3</v>
      </c>
      <c r="N19" s="23">
        <f t="shared" si="4"/>
        <v>50.086633333333332</v>
      </c>
      <c r="O19" s="26">
        <f>SMA1MSFT[[#This Row],[Adj Close]]-SMA1MSFT[[#This Row],[6-MA]]</f>
        <v>-0.22203333333332864</v>
      </c>
      <c r="P19" s="14">
        <f>(SMA1MSFT[[#This Row],[Adj Close]]-N19)^2</f>
        <v>4.9298801111109028E-2</v>
      </c>
      <c r="Q19" s="14">
        <f>ABS(SMA1MSFT[[#This Row],[Erorr 3]])</f>
        <v>0.22203333333332864</v>
      </c>
      <c r="R19" s="27">
        <f>SMA1MSFT[[#This Row],[Abs Erorr 3]]/SMA1MSFT[[#This Row],[Adj Close]]</f>
        <v>4.452724645005247E-3</v>
      </c>
    </row>
    <row r="20" spans="2:18">
      <c r="B20" s="46">
        <v>43809.291666666664</v>
      </c>
      <c r="C20" s="7">
        <v>49.9176</v>
      </c>
      <c r="D20" s="23">
        <f t="shared" si="1"/>
        <v>49.864600000000003</v>
      </c>
      <c r="E20" s="24">
        <f>SMA1MSFT[[#This Row],[Adj Close]]-SMA1MSFT[[#This Row],[Naive Trend ]]</f>
        <v>5.2999999999997272E-2</v>
      </c>
      <c r="F20" s="5">
        <f t="shared" si="0"/>
        <v>2.8089999999997106E-3</v>
      </c>
      <c r="G20" s="5">
        <f>ABS(SMA1MSFT[[#This Row],[Erorr 1]])</f>
        <v>5.2999999999997272E-2</v>
      </c>
      <c r="H20" s="15">
        <f>SMA1MSFT[[#This Row],[Abs Erorr 1]]/SMA1MSFT[[#This Row],[Adj Close]]</f>
        <v>1.0617497636103753E-3</v>
      </c>
      <c r="I20" s="23">
        <f t="shared" si="3"/>
        <v>49.81463333333334</v>
      </c>
      <c r="J20" s="25">
        <f>(SMA1MSFT[[#This Row],[Adj Close]]-SMA1MSFT[[#This Row],[3-MA]])</f>
        <v>0.10296666666665999</v>
      </c>
      <c r="K20" s="14">
        <f t="shared" si="2"/>
        <v>1.060213444444307E-2</v>
      </c>
      <c r="L20" s="14">
        <f>ABS(SMA1MSFT[[#This Row],[Erorr 2]])</f>
        <v>0.10296666666665999</v>
      </c>
      <c r="M20" s="15">
        <f>SMA1MSFT[[#This Row],[Abs Erorr 2]]/SMA1MSFT[[#This Row],[Adj Close]]</f>
        <v>2.0627327168505696E-3</v>
      </c>
      <c r="N20" s="23">
        <f t="shared" si="4"/>
        <v>49.863166666666672</v>
      </c>
      <c r="O20" s="26">
        <f>SMA1MSFT[[#This Row],[Adj Close]]-SMA1MSFT[[#This Row],[6-MA]]</f>
        <v>5.4433333333328449E-2</v>
      </c>
      <c r="P20" s="14">
        <f>(SMA1MSFT[[#This Row],[Adj Close]]-N20)^2</f>
        <v>2.9629877777772461E-3</v>
      </c>
      <c r="Q20" s="14">
        <f>ABS(SMA1MSFT[[#This Row],[Erorr 3]])</f>
        <v>5.4433333333328449E-2</v>
      </c>
      <c r="R20" s="27">
        <f>SMA1MSFT[[#This Row],[Abs Erorr 3]]/SMA1MSFT[[#This Row],[Adj Close]]</f>
        <v>1.0904637509280984E-3</v>
      </c>
    </row>
    <row r="21" spans="2:18">
      <c r="B21" s="46">
        <v>43810.291666666664</v>
      </c>
      <c r="C21" s="7">
        <v>50.341000000000001</v>
      </c>
      <c r="D21" s="23">
        <f t="shared" si="1"/>
        <v>49.9176</v>
      </c>
      <c r="E21" s="24">
        <f>SMA1MSFT[[#This Row],[Adj Close]]-SMA1MSFT[[#This Row],[Naive Trend ]]</f>
        <v>0.42340000000000089</v>
      </c>
      <c r="F21" s="5">
        <f t="shared" si="0"/>
        <v>0.17926756000000074</v>
      </c>
      <c r="G21" s="5">
        <f>ABS(SMA1MSFT[[#This Row],[Erorr 1]])</f>
        <v>0.42340000000000089</v>
      </c>
      <c r="H21" s="15">
        <f>SMA1MSFT[[#This Row],[Abs Erorr 1]]/SMA1MSFT[[#This Row],[Adj Close]]</f>
        <v>8.4106394390258618E-3</v>
      </c>
      <c r="I21" s="23">
        <f t="shared" si="3"/>
        <v>49.964599999999997</v>
      </c>
      <c r="J21" s="25">
        <f>(SMA1MSFT[[#This Row],[Adj Close]]-SMA1MSFT[[#This Row],[3-MA]])</f>
        <v>0.37640000000000384</v>
      </c>
      <c r="K21" s="14">
        <f t="shared" si="2"/>
        <v>0.14167696000000291</v>
      </c>
      <c r="L21" s="14">
        <f>ABS(SMA1MSFT[[#This Row],[Erorr 2]])</f>
        <v>0.37640000000000384</v>
      </c>
      <c r="M21" s="15">
        <f>SMA1MSFT[[#This Row],[Abs Erorr 2]]/SMA1MSFT[[#This Row],[Adj Close]]</f>
        <v>7.4770068135317901E-3</v>
      </c>
      <c r="N21" s="23">
        <f t="shared" si="4"/>
        <v>49.705866666666672</v>
      </c>
      <c r="O21" s="26">
        <f>SMA1MSFT[[#This Row],[Adj Close]]-SMA1MSFT[[#This Row],[6-MA]]</f>
        <v>0.63513333333332866</v>
      </c>
      <c r="P21" s="14">
        <f>(SMA1MSFT[[#This Row],[Adj Close]]-N21)^2</f>
        <v>0.40339435111110516</v>
      </c>
      <c r="Q21" s="14">
        <f>ABS(SMA1MSFT[[#This Row],[Erorr 3]])</f>
        <v>0.63513333333332866</v>
      </c>
      <c r="R21" s="27">
        <f>SMA1MSFT[[#This Row],[Abs Erorr 3]]/SMA1MSFT[[#This Row],[Adj Close]]</f>
        <v>1.2616621309336896E-2</v>
      </c>
    </row>
    <row r="22" spans="2:18">
      <c r="B22" s="46">
        <v>43811.291666666664</v>
      </c>
      <c r="C22" s="7">
        <v>50.764400000000002</v>
      </c>
      <c r="D22" s="23">
        <f t="shared" si="1"/>
        <v>50.341000000000001</v>
      </c>
      <c r="E22" s="24">
        <f>SMA1MSFT[[#This Row],[Adj Close]]-SMA1MSFT[[#This Row],[Naive Trend ]]</f>
        <v>0.42340000000000089</v>
      </c>
      <c r="F22" s="5">
        <f t="shared" si="0"/>
        <v>0.17926756000000074</v>
      </c>
      <c r="G22" s="5">
        <f>ABS(SMA1MSFT[[#This Row],[Erorr 1]])</f>
        <v>0.42340000000000089</v>
      </c>
      <c r="H22" s="15">
        <f>SMA1MSFT[[#This Row],[Abs Erorr 1]]/SMA1MSFT[[#This Row],[Adj Close]]</f>
        <v>8.3404905800127816E-3</v>
      </c>
      <c r="I22" s="23">
        <f t="shared" si="3"/>
        <v>50.041066666666666</v>
      </c>
      <c r="J22" s="25">
        <f>(SMA1MSFT[[#This Row],[Adj Close]]-SMA1MSFT[[#This Row],[3-MA]])</f>
        <v>0.72333333333333627</v>
      </c>
      <c r="K22" s="14">
        <f t="shared" si="2"/>
        <v>0.5232111111111154</v>
      </c>
      <c r="L22" s="14">
        <f>ABS(SMA1MSFT[[#This Row],[Erorr 2]])</f>
        <v>0.72333333333333627</v>
      </c>
      <c r="M22" s="15">
        <f>SMA1MSFT[[#This Row],[Abs Erorr 2]]/SMA1MSFT[[#This Row],[Adj Close]]</f>
        <v>1.4248830545290326E-2</v>
      </c>
      <c r="N22" s="23">
        <f t="shared" si="4"/>
        <v>49.852883333333331</v>
      </c>
      <c r="O22" s="26">
        <f>SMA1MSFT[[#This Row],[Adj Close]]-SMA1MSFT[[#This Row],[6-MA]]</f>
        <v>0.91151666666667097</v>
      </c>
      <c r="P22" s="14">
        <f>(SMA1MSFT[[#This Row],[Adj Close]]-N22)^2</f>
        <v>0.83086263361111901</v>
      </c>
      <c r="Q22" s="14">
        <f>ABS(SMA1MSFT[[#This Row],[Erorr 3]])</f>
        <v>0.91151666666667097</v>
      </c>
      <c r="R22" s="27">
        <f>SMA1MSFT[[#This Row],[Abs Erorr 3]]/SMA1MSFT[[#This Row],[Adj Close]]</f>
        <v>1.7955824685540869E-2</v>
      </c>
    </row>
    <row r="23" spans="2:18">
      <c r="B23" s="46">
        <v>43812.291666666664</v>
      </c>
      <c r="C23" s="7">
        <v>50.976100000000002</v>
      </c>
      <c r="D23" s="23">
        <f t="shared" si="1"/>
        <v>50.764400000000002</v>
      </c>
      <c r="E23" s="24">
        <f>SMA1MSFT[[#This Row],[Adj Close]]-SMA1MSFT[[#This Row],[Naive Trend ]]</f>
        <v>0.21170000000000044</v>
      </c>
      <c r="F23" s="5">
        <f t="shared" si="0"/>
        <v>4.4816890000000185E-2</v>
      </c>
      <c r="G23" s="5">
        <f>ABS(SMA1MSFT[[#This Row],[Erorr 1]])</f>
        <v>0.21170000000000044</v>
      </c>
      <c r="H23" s="15">
        <f>SMA1MSFT[[#This Row],[Abs Erorr 1]]/SMA1MSFT[[#This Row],[Adj Close]]</f>
        <v>4.1529265675483299E-3</v>
      </c>
      <c r="I23" s="23">
        <f t="shared" si="3"/>
        <v>50.341000000000001</v>
      </c>
      <c r="J23" s="25">
        <f>(SMA1MSFT[[#This Row],[Adj Close]]-SMA1MSFT[[#This Row],[3-MA]])</f>
        <v>0.63510000000000133</v>
      </c>
      <c r="K23" s="14">
        <f t="shared" si="2"/>
        <v>0.4033520100000017</v>
      </c>
      <c r="L23" s="14">
        <f>ABS(SMA1MSFT[[#This Row],[Erorr 2]])</f>
        <v>0.63510000000000133</v>
      </c>
      <c r="M23" s="15">
        <f>SMA1MSFT[[#This Row],[Abs Erorr 2]]/SMA1MSFT[[#This Row],[Adj Close]]</f>
        <v>1.245877970264499E-2</v>
      </c>
      <c r="N23" s="23">
        <f t="shared" si="4"/>
        <v>50.077816666666671</v>
      </c>
      <c r="O23" s="26">
        <f>SMA1MSFT[[#This Row],[Adj Close]]-SMA1MSFT[[#This Row],[6-MA]]</f>
        <v>0.89828333333333177</v>
      </c>
      <c r="P23" s="14">
        <f>(SMA1MSFT[[#This Row],[Adj Close]]-N23)^2</f>
        <v>0.8069129469444416</v>
      </c>
      <c r="Q23" s="14">
        <f>ABS(SMA1MSFT[[#This Row],[Erorr 3]])</f>
        <v>0.89828333333333177</v>
      </c>
      <c r="R23" s="27">
        <f>SMA1MSFT[[#This Row],[Abs Erorr 3]]/SMA1MSFT[[#This Row],[Adj Close]]</f>
        <v>1.7621656684864706E-2</v>
      </c>
    </row>
    <row r="24" spans="2:18">
      <c r="B24" s="46">
        <v>43815.291666666664</v>
      </c>
      <c r="C24" s="7">
        <v>50.896700000000003</v>
      </c>
      <c r="D24" s="23">
        <f t="shared" si="1"/>
        <v>50.976100000000002</v>
      </c>
      <c r="E24" s="24">
        <f>SMA1MSFT[[#This Row],[Adj Close]]-SMA1MSFT[[#This Row],[Naive Trend ]]</f>
        <v>-7.9399999999999693E-2</v>
      </c>
      <c r="F24" s="5">
        <f t="shared" si="0"/>
        <v>6.3043599999999516E-3</v>
      </c>
      <c r="G24" s="5">
        <f>ABS(SMA1MSFT[[#This Row],[Erorr 1]])</f>
        <v>7.9399999999999693E-2</v>
      </c>
      <c r="H24" s="15">
        <f>SMA1MSFT[[#This Row],[Abs Erorr 1]]/SMA1MSFT[[#This Row],[Adj Close]]</f>
        <v>1.5600225554898389E-3</v>
      </c>
      <c r="I24" s="23">
        <f t="shared" si="3"/>
        <v>50.693833333333338</v>
      </c>
      <c r="J24" s="25">
        <f>(SMA1MSFT[[#This Row],[Adj Close]]-SMA1MSFT[[#This Row],[3-MA]])</f>
        <v>0.2028666666666652</v>
      </c>
      <c r="K24" s="14">
        <f t="shared" si="2"/>
        <v>4.1154884444443846E-2</v>
      </c>
      <c r="L24" s="14">
        <f>ABS(SMA1MSFT[[#This Row],[Erorr 2]])</f>
        <v>0.2028666666666652</v>
      </c>
      <c r="M24" s="15">
        <f>SMA1MSFT[[#This Row],[Abs Erorr 2]]/SMA1MSFT[[#This Row],[Adj Close]]</f>
        <v>3.9858510800634458E-3</v>
      </c>
      <c r="N24" s="23">
        <f t="shared" si="4"/>
        <v>50.329216666666667</v>
      </c>
      <c r="O24" s="26">
        <f>SMA1MSFT[[#This Row],[Adj Close]]-SMA1MSFT[[#This Row],[6-MA]]</f>
        <v>0.56748333333333534</v>
      </c>
      <c r="P24" s="14">
        <f>(SMA1MSFT[[#This Row],[Adj Close]]-N24)^2</f>
        <v>0.32203733361111336</v>
      </c>
      <c r="Q24" s="14">
        <f>ABS(SMA1MSFT[[#This Row],[Erorr 3]])</f>
        <v>0.56748333333333534</v>
      </c>
      <c r="R24" s="27">
        <f>SMA1MSFT[[#This Row],[Abs Erorr 3]]/SMA1MSFT[[#This Row],[Adj Close]]</f>
        <v>1.1149707806858505E-2</v>
      </c>
    </row>
    <row r="25" spans="2:18">
      <c r="B25" s="46">
        <v>43816.291666666664</v>
      </c>
      <c r="C25" s="7">
        <v>50.543900000000001</v>
      </c>
      <c r="D25" s="23">
        <f t="shared" si="1"/>
        <v>50.896700000000003</v>
      </c>
      <c r="E25" s="24">
        <f>SMA1MSFT[[#This Row],[Adj Close]]-SMA1MSFT[[#This Row],[Naive Trend ]]</f>
        <v>-0.352800000000002</v>
      </c>
      <c r="F25" s="5">
        <f t="shared" si="0"/>
        <v>0.12446784000000141</v>
      </c>
      <c r="G25" s="5">
        <f>ABS(SMA1MSFT[[#This Row],[Erorr 1]])</f>
        <v>0.352800000000002</v>
      </c>
      <c r="H25" s="15">
        <f>SMA1MSFT[[#This Row],[Abs Erorr 1]]/SMA1MSFT[[#This Row],[Adj Close]]</f>
        <v>6.9800707899469964E-3</v>
      </c>
      <c r="I25" s="23">
        <f t="shared" si="3"/>
        <v>50.879066666666667</v>
      </c>
      <c r="J25" s="25">
        <f>(SMA1MSFT[[#This Row],[Adj Close]]-SMA1MSFT[[#This Row],[3-MA]])</f>
        <v>-0.33516666666666595</v>
      </c>
      <c r="K25" s="14">
        <f t="shared" si="2"/>
        <v>0.11233669444444397</v>
      </c>
      <c r="L25" s="14">
        <f>ABS(SMA1MSFT[[#This Row],[Erorr 2]])</f>
        <v>0.33516666666666595</v>
      </c>
      <c r="M25" s="15">
        <f>SMA1MSFT[[#This Row],[Abs Erorr 2]]/SMA1MSFT[[#This Row],[Adj Close]]</f>
        <v>6.6311991489905993E-3</v>
      </c>
      <c r="N25" s="23">
        <f t="shared" si="4"/>
        <v>50.46006666666667</v>
      </c>
      <c r="O25" s="26">
        <f>SMA1MSFT[[#This Row],[Adj Close]]-SMA1MSFT[[#This Row],[6-MA]]</f>
        <v>8.3833333333330984E-2</v>
      </c>
      <c r="P25" s="14">
        <f>(SMA1MSFT[[#This Row],[Adj Close]]-N25)^2</f>
        <v>7.0280277777773842E-3</v>
      </c>
      <c r="Q25" s="14">
        <f>ABS(SMA1MSFT[[#This Row],[Erorr 3]])</f>
        <v>8.3833333333330984E-2</v>
      </c>
      <c r="R25" s="27">
        <f>SMA1MSFT[[#This Row],[Abs Erorr 3]]/SMA1MSFT[[#This Row],[Adj Close]]</f>
        <v>1.6586241531288837E-3</v>
      </c>
    </row>
    <row r="26" spans="2:18">
      <c r="B26" s="46">
        <v>43817.291666666664</v>
      </c>
      <c r="C26" s="7">
        <v>50.429200000000002</v>
      </c>
      <c r="D26" s="23">
        <f t="shared" si="1"/>
        <v>50.543900000000001</v>
      </c>
      <c r="E26" s="24">
        <f>SMA1MSFT[[#This Row],[Adj Close]]-SMA1MSFT[[#This Row],[Naive Trend ]]</f>
        <v>-0.11469999999999914</v>
      </c>
      <c r="F26" s="5">
        <f t="shared" si="0"/>
        <v>1.3156089999999801E-2</v>
      </c>
      <c r="G26" s="5">
        <f>ABS(SMA1MSFT[[#This Row],[Erorr 1]])</f>
        <v>0.11469999999999914</v>
      </c>
      <c r="H26" s="15">
        <f>SMA1MSFT[[#This Row],[Abs Erorr 1]]/SMA1MSFT[[#This Row],[Adj Close]]</f>
        <v>2.2744758988839627E-3</v>
      </c>
      <c r="I26" s="23">
        <f t="shared" si="3"/>
        <v>50.805566666666671</v>
      </c>
      <c r="J26" s="25">
        <f>(SMA1MSFT[[#This Row],[Adj Close]]-SMA1MSFT[[#This Row],[3-MA]])</f>
        <v>-0.3763666666666694</v>
      </c>
      <c r="K26" s="14">
        <f t="shared" si="2"/>
        <v>0.14165186777777983</v>
      </c>
      <c r="L26" s="14">
        <f>ABS(SMA1MSFT[[#This Row],[Erorr 2]])</f>
        <v>0.3763666666666694</v>
      </c>
      <c r="M26" s="15">
        <f>SMA1MSFT[[#This Row],[Abs Erorr 2]]/SMA1MSFT[[#This Row],[Adj Close]]</f>
        <v>7.4632686353673944E-3</v>
      </c>
      <c r="N26" s="23">
        <f t="shared" si="4"/>
        <v>50.573283333333336</v>
      </c>
      <c r="O26" s="26">
        <f>SMA1MSFT[[#This Row],[Adj Close]]-SMA1MSFT[[#This Row],[6-MA]]</f>
        <v>-0.14408333333333445</v>
      </c>
      <c r="P26" s="14">
        <f>(SMA1MSFT[[#This Row],[Adj Close]]-N26)^2</f>
        <v>2.0760006944444766E-2</v>
      </c>
      <c r="Q26" s="14">
        <f>ABS(SMA1MSFT[[#This Row],[Erorr 3]])</f>
        <v>0.14408333333333445</v>
      </c>
      <c r="R26" s="27">
        <f>SMA1MSFT[[#This Row],[Abs Erorr 3]]/SMA1MSFT[[#This Row],[Adj Close]]</f>
        <v>2.8571409685922925E-3</v>
      </c>
    </row>
    <row r="27" spans="2:18">
      <c r="B27" s="46">
        <v>43818.291666666664</v>
      </c>
      <c r="C27" s="7">
        <v>51.125999999999998</v>
      </c>
      <c r="D27" s="23">
        <f t="shared" si="1"/>
        <v>50.429200000000002</v>
      </c>
      <c r="E27" s="24">
        <f>SMA1MSFT[[#This Row],[Adj Close]]-SMA1MSFT[[#This Row],[Naive Trend ]]</f>
        <v>0.69679999999999609</v>
      </c>
      <c r="F27" s="5">
        <f t="shared" si="0"/>
        <v>0.48553023999999456</v>
      </c>
      <c r="G27" s="5">
        <f>ABS(SMA1MSFT[[#This Row],[Erorr 1]])</f>
        <v>0.69679999999999609</v>
      </c>
      <c r="H27" s="15">
        <f>SMA1MSFT[[#This Row],[Abs Erorr 1]]/SMA1MSFT[[#This Row],[Adj Close]]</f>
        <v>1.3629073269960414E-2</v>
      </c>
      <c r="I27" s="23">
        <f t="shared" si="3"/>
        <v>50.623266666666666</v>
      </c>
      <c r="J27" s="25">
        <f>(SMA1MSFT[[#This Row],[Adj Close]]-SMA1MSFT[[#This Row],[3-MA]])</f>
        <v>0.5027333333333317</v>
      </c>
      <c r="K27" s="14">
        <f t="shared" si="2"/>
        <v>0.2527408044444428</v>
      </c>
      <c r="L27" s="14">
        <f>ABS(SMA1MSFT[[#This Row],[Erorr 2]])</f>
        <v>0.5027333333333317</v>
      </c>
      <c r="M27" s="15">
        <f>SMA1MSFT[[#This Row],[Abs Erorr 2]]/SMA1MSFT[[#This Row],[Adj Close]]</f>
        <v>9.8332224960554649E-3</v>
      </c>
      <c r="N27" s="23">
        <f t="shared" si="4"/>
        <v>50.658549999999998</v>
      </c>
      <c r="O27" s="26">
        <f>SMA1MSFT[[#This Row],[Adj Close]]-SMA1MSFT[[#This Row],[6-MA]]</f>
        <v>0.46744999999999948</v>
      </c>
      <c r="P27" s="14">
        <f>(SMA1MSFT[[#This Row],[Adj Close]]-N27)^2</f>
        <v>0.21850950249999951</v>
      </c>
      <c r="Q27" s="14">
        <f>ABS(SMA1MSFT[[#This Row],[Erorr 3]])</f>
        <v>0.46744999999999948</v>
      </c>
      <c r="R27" s="27">
        <f>SMA1MSFT[[#This Row],[Abs Erorr 3]]/SMA1MSFT[[#This Row],[Adj Close]]</f>
        <v>9.1430974455267277E-3</v>
      </c>
    </row>
    <row r="28" spans="2:18">
      <c r="B28" s="46">
        <v>43819.291666666664</v>
      </c>
      <c r="C28" s="7">
        <v>51.999299999999998</v>
      </c>
      <c r="D28" s="23">
        <f t="shared" si="1"/>
        <v>51.125999999999998</v>
      </c>
      <c r="E28" s="24">
        <f>SMA1MSFT[[#This Row],[Adj Close]]-SMA1MSFT[[#This Row],[Naive Trend ]]</f>
        <v>0.87330000000000041</v>
      </c>
      <c r="F28" s="5">
        <f t="shared" si="0"/>
        <v>0.76265289000000069</v>
      </c>
      <c r="G28" s="5">
        <f>ABS(SMA1MSFT[[#This Row],[Erorr 1]])</f>
        <v>0.87330000000000041</v>
      </c>
      <c r="H28" s="15">
        <f>SMA1MSFT[[#This Row],[Abs Erorr 1]]/SMA1MSFT[[#This Row],[Adj Close]]</f>
        <v>1.6794456848457585E-2</v>
      </c>
      <c r="I28" s="23">
        <f t="shared" si="3"/>
        <v>50.6997</v>
      </c>
      <c r="J28" s="25">
        <f>(SMA1MSFT[[#This Row],[Adj Close]]-SMA1MSFT[[#This Row],[3-MA]])</f>
        <v>1.2995999999999981</v>
      </c>
      <c r="K28" s="14">
        <f t="shared" si="2"/>
        <v>1.688960159999995</v>
      </c>
      <c r="L28" s="14">
        <f>ABS(SMA1MSFT[[#This Row],[Erorr 2]])</f>
        <v>1.2995999999999981</v>
      </c>
      <c r="M28" s="15">
        <f>SMA1MSFT[[#This Row],[Abs Erorr 2]]/SMA1MSFT[[#This Row],[Adj Close]]</f>
        <v>2.4992644131747892E-2</v>
      </c>
      <c r="N28" s="23">
        <f t="shared" si="4"/>
        <v>50.78938333333334</v>
      </c>
      <c r="O28" s="26">
        <f>SMA1MSFT[[#This Row],[Adj Close]]-SMA1MSFT[[#This Row],[6-MA]]</f>
        <v>1.2099166666666576</v>
      </c>
      <c r="P28" s="14">
        <f>(SMA1MSFT[[#This Row],[Adj Close]]-N28)^2</f>
        <v>1.4638983402777559</v>
      </c>
      <c r="Q28" s="14">
        <f>ABS(SMA1MSFT[[#This Row],[Erorr 3]])</f>
        <v>1.2099166666666576</v>
      </c>
      <c r="R28" s="27">
        <f>SMA1MSFT[[#This Row],[Abs Erorr 3]]/SMA1MSFT[[#This Row],[Adj Close]]</f>
        <v>2.3267941427416478E-2</v>
      </c>
    </row>
    <row r="29" spans="2:18">
      <c r="B29" s="46">
        <v>43822.291666666664</v>
      </c>
      <c r="C29" s="7">
        <v>52.246299999999998</v>
      </c>
      <c r="D29" s="23">
        <f t="shared" si="1"/>
        <v>51.999299999999998</v>
      </c>
      <c r="E29" s="24">
        <f>SMA1MSFT[[#This Row],[Adj Close]]-SMA1MSFT[[#This Row],[Naive Trend ]]</f>
        <v>0.24699999999999989</v>
      </c>
      <c r="F29" s="5">
        <f t="shared" si="0"/>
        <v>6.1008999999999945E-2</v>
      </c>
      <c r="G29" s="5">
        <f>ABS(SMA1MSFT[[#This Row],[Erorr 1]])</f>
        <v>0.24699999999999989</v>
      </c>
      <c r="H29" s="15">
        <f>SMA1MSFT[[#This Row],[Abs Erorr 1]]/SMA1MSFT[[#This Row],[Adj Close]]</f>
        <v>4.7276075052204635E-3</v>
      </c>
      <c r="I29" s="23">
        <f t="shared" si="3"/>
        <v>51.18483333333333</v>
      </c>
      <c r="J29" s="25">
        <f>(SMA1MSFT[[#This Row],[Adj Close]]-SMA1MSFT[[#This Row],[3-MA]])</f>
        <v>1.0614666666666679</v>
      </c>
      <c r="K29" s="14">
        <f t="shared" si="2"/>
        <v>1.126711484444447</v>
      </c>
      <c r="L29" s="14">
        <f>ABS(SMA1MSFT[[#This Row],[Erorr 2]])</f>
        <v>1.0614666666666679</v>
      </c>
      <c r="M29" s="15">
        <f>SMA1MSFT[[#This Row],[Abs Erorr 2]]/SMA1MSFT[[#This Row],[Adj Close]]</f>
        <v>2.0316590201921818E-2</v>
      </c>
      <c r="N29" s="23">
        <f t="shared" si="4"/>
        <v>50.995200000000004</v>
      </c>
      <c r="O29" s="26">
        <f>SMA1MSFT[[#This Row],[Adj Close]]-SMA1MSFT[[#This Row],[6-MA]]</f>
        <v>1.2510999999999939</v>
      </c>
      <c r="P29" s="14">
        <f>(SMA1MSFT[[#This Row],[Adj Close]]-N29)^2</f>
        <v>1.5652512099999847</v>
      </c>
      <c r="Q29" s="14">
        <f>ABS(SMA1MSFT[[#This Row],[Erorr 3]])</f>
        <v>1.2510999999999939</v>
      </c>
      <c r="R29" s="27">
        <f>SMA1MSFT[[#This Row],[Abs Erorr 3]]/SMA1MSFT[[#This Row],[Adj Close]]</f>
        <v>2.3946193318952612E-2</v>
      </c>
    </row>
    <row r="30" spans="2:18">
      <c r="B30" s="46">
        <v>43823.291666666664</v>
      </c>
      <c r="C30" s="7">
        <v>52.405099999999997</v>
      </c>
      <c r="D30" s="23">
        <f t="shared" si="1"/>
        <v>52.246299999999998</v>
      </c>
      <c r="E30" s="24">
        <f>SMA1MSFT[[#This Row],[Adj Close]]-SMA1MSFT[[#This Row],[Naive Trend ]]</f>
        <v>0.15879999999999939</v>
      </c>
      <c r="F30" s="5">
        <f t="shared" si="0"/>
        <v>2.5217439999999806E-2</v>
      </c>
      <c r="G30" s="5">
        <f>ABS(SMA1MSFT[[#This Row],[Erorr 1]])</f>
        <v>0.15879999999999939</v>
      </c>
      <c r="H30" s="15">
        <f>SMA1MSFT[[#This Row],[Abs Erorr 1]]/SMA1MSFT[[#This Row],[Adj Close]]</f>
        <v>3.0302394232622283E-3</v>
      </c>
      <c r="I30" s="23">
        <f t="shared" si="3"/>
        <v>51.790533333333336</v>
      </c>
      <c r="J30" s="25">
        <f>(SMA1MSFT[[#This Row],[Adj Close]]-SMA1MSFT[[#This Row],[3-MA]])</f>
        <v>0.61456666666666138</v>
      </c>
      <c r="K30" s="14">
        <f t="shared" si="2"/>
        <v>0.37769218777777125</v>
      </c>
      <c r="L30" s="14">
        <f>ABS(SMA1MSFT[[#This Row],[Erorr 2]])</f>
        <v>0.61456666666666138</v>
      </c>
      <c r="M30" s="15">
        <f>SMA1MSFT[[#This Row],[Abs Erorr 2]]/SMA1MSFT[[#This Row],[Adj Close]]</f>
        <v>1.1727230110555298E-2</v>
      </c>
      <c r="N30" s="23">
        <f t="shared" si="4"/>
        <v>51.206899999999997</v>
      </c>
      <c r="O30" s="26">
        <f>SMA1MSFT[[#This Row],[Adj Close]]-SMA1MSFT[[#This Row],[6-MA]]</f>
        <v>1.1981999999999999</v>
      </c>
      <c r="P30" s="14">
        <f>(SMA1MSFT[[#This Row],[Adj Close]]-N30)^2</f>
        <v>1.4356832399999999</v>
      </c>
      <c r="Q30" s="14">
        <f>ABS(SMA1MSFT[[#This Row],[Erorr 3]])</f>
        <v>1.1981999999999999</v>
      </c>
      <c r="R30" s="27">
        <f>SMA1MSFT[[#This Row],[Abs Erorr 3]]/SMA1MSFT[[#This Row],[Adj Close]]</f>
        <v>2.2864186882574404E-2</v>
      </c>
    </row>
    <row r="31" spans="2:18">
      <c r="B31" s="46">
        <v>43825.291666666664</v>
      </c>
      <c r="C31" s="7">
        <v>52.7667</v>
      </c>
      <c r="D31" s="23">
        <f t="shared" si="1"/>
        <v>52.405099999999997</v>
      </c>
      <c r="E31" s="24">
        <f>SMA1MSFT[[#This Row],[Adj Close]]-SMA1MSFT[[#This Row],[Naive Trend ]]</f>
        <v>0.36160000000000281</v>
      </c>
      <c r="F31" s="5">
        <f t="shared" si="0"/>
        <v>0.13075456000000202</v>
      </c>
      <c r="G31" s="5">
        <f>ABS(SMA1MSFT[[#This Row],[Erorr 1]])</f>
        <v>0.36160000000000281</v>
      </c>
      <c r="H31" s="15">
        <f>SMA1MSFT[[#This Row],[Abs Erorr 1]]/SMA1MSFT[[#This Row],[Adj Close]]</f>
        <v>6.8528067891303187E-3</v>
      </c>
      <c r="I31" s="23">
        <f t="shared" si="3"/>
        <v>52.216900000000003</v>
      </c>
      <c r="J31" s="25">
        <f>(SMA1MSFT[[#This Row],[Adj Close]]-SMA1MSFT[[#This Row],[3-MA]])</f>
        <v>0.54979999999999762</v>
      </c>
      <c r="K31" s="14">
        <f t="shared" si="2"/>
        <v>0.30228003999999736</v>
      </c>
      <c r="L31" s="14">
        <f>ABS(SMA1MSFT[[#This Row],[Erorr 2]])</f>
        <v>0.54979999999999762</v>
      </c>
      <c r="M31" s="15">
        <f>SMA1MSFT[[#This Row],[Abs Erorr 2]]/SMA1MSFT[[#This Row],[Adj Close]]</f>
        <v>1.041945014564105E-2</v>
      </c>
      <c r="N31" s="23">
        <f t="shared" si="4"/>
        <v>51.458300000000001</v>
      </c>
      <c r="O31" s="26">
        <f>SMA1MSFT[[#This Row],[Adj Close]]-SMA1MSFT[[#This Row],[6-MA]]</f>
        <v>1.3083999999999989</v>
      </c>
      <c r="P31" s="14">
        <f>(SMA1MSFT[[#This Row],[Adj Close]]-N31)^2</f>
        <v>1.7119105599999971</v>
      </c>
      <c r="Q31" s="14">
        <f>ABS(SMA1MSFT[[#This Row],[Erorr 3]])</f>
        <v>1.3083999999999989</v>
      </c>
      <c r="R31" s="27">
        <f>SMA1MSFT[[#This Row],[Abs Erorr 3]]/SMA1MSFT[[#This Row],[Adj Close]]</f>
        <v>2.4795941379695884E-2</v>
      </c>
    </row>
    <row r="32" spans="2:18">
      <c r="B32" s="46">
        <v>43826.291666666664</v>
      </c>
      <c r="C32" s="7">
        <v>52.996099999999998</v>
      </c>
      <c r="D32" s="23">
        <f t="shared" si="1"/>
        <v>52.7667</v>
      </c>
      <c r="E32" s="24">
        <f>SMA1MSFT[[#This Row],[Adj Close]]-SMA1MSFT[[#This Row],[Naive Trend ]]</f>
        <v>0.22939999999999827</v>
      </c>
      <c r="F32" s="5">
        <f t="shared" si="0"/>
        <v>5.2624359999999204E-2</v>
      </c>
      <c r="G32" s="5">
        <f>ABS(SMA1MSFT[[#This Row],[Erorr 1]])</f>
        <v>0.22939999999999827</v>
      </c>
      <c r="H32" s="15">
        <f>SMA1MSFT[[#This Row],[Abs Erorr 1]]/SMA1MSFT[[#This Row],[Adj Close]]</f>
        <v>4.3286204079167768E-3</v>
      </c>
      <c r="I32" s="23">
        <f t="shared" si="3"/>
        <v>52.472699999999996</v>
      </c>
      <c r="J32" s="25">
        <f>(SMA1MSFT[[#This Row],[Adj Close]]-SMA1MSFT[[#This Row],[3-MA]])</f>
        <v>0.52340000000000231</v>
      </c>
      <c r="K32" s="14">
        <f t="shared" si="2"/>
        <v>0.27394756000000242</v>
      </c>
      <c r="L32" s="14">
        <f>ABS(SMA1MSFT[[#This Row],[Erorr 2]])</f>
        <v>0.52340000000000231</v>
      </c>
      <c r="M32" s="15">
        <f>SMA1MSFT[[#This Row],[Abs Erorr 2]]/SMA1MSFT[[#This Row],[Adj Close]]</f>
        <v>9.8761984372435392E-3</v>
      </c>
      <c r="N32" s="23">
        <f t="shared" si="4"/>
        <v>51.828766666666667</v>
      </c>
      <c r="O32" s="26">
        <f>SMA1MSFT[[#This Row],[Adj Close]]-SMA1MSFT[[#This Row],[6-MA]]</f>
        <v>1.1673333333333318</v>
      </c>
      <c r="P32" s="14">
        <f>(SMA1MSFT[[#This Row],[Adj Close]]-N32)^2</f>
        <v>1.3626671111111075</v>
      </c>
      <c r="Q32" s="14">
        <f>ABS(SMA1MSFT[[#This Row],[Erorr 3]])</f>
        <v>1.1673333333333318</v>
      </c>
      <c r="R32" s="27">
        <f>SMA1MSFT[[#This Row],[Abs Erorr 3]]/SMA1MSFT[[#This Row],[Adj Close]]</f>
        <v>2.2026778071090738E-2</v>
      </c>
    </row>
    <row r="33" spans="2:18">
      <c r="B33" s="46">
        <v>43829.291666666664</v>
      </c>
      <c r="C33" s="7">
        <v>52.590299999999999</v>
      </c>
      <c r="D33" s="23">
        <f t="shared" si="1"/>
        <v>52.996099999999998</v>
      </c>
      <c r="E33" s="24">
        <f>SMA1MSFT[[#This Row],[Adj Close]]-SMA1MSFT[[#This Row],[Naive Trend ]]</f>
        <v>-0.40579999999999927</v>
      </c>
      <c r="F33" s="5">
        <f t="shared" si="0"/>
        <v>0.1646736399999994</v>
      </c>
      <c r="G33" s="5">
        <f>ABS(SMA1MSFT[[#This Row],[Erorr 1]])</f>
        <v>0.40579999999999927</v>
      </c>
      <c r="H33" s="15">
        <f>SMA1MSFT[[#This Row],[Abs Erorr 1]]/SMA1MSFT[[#This Row],[Adj Close]]</f>
        <v>7.7162518563309067E-3</v>
      </c>
      <c r="I33" s="23">
        <f t="shared" si="3"/>
        <v>52.722633333333327</v>
      </c>
      <c r="J33" s="25">
        <f>(SMA1MSFT[[#This Row],[Adj Close]]-SMA1MSFT[[#This Row],[3-MA]])</f>
        <v>-0.13233333333332808</v>
      </c>
      <c r="K33" s="14">
        <f t="shared" si="2"/>
        <v>1.7512111111109722E-2</v>
      </c>
      <c r="L33" s="14">
        <f>ABS(SMA1MSFT[[#This Row],[Erorr 2]])</f>
        <v>0.13233333333332808</v>
      </c>
      <c r="M33" s="15">
        <f>SMA1MSFT[[#This Row],[Abs Erorr 2]]/SMA1MSFT[[#This Row],[Adj Close]]</f>
        <v>2.5163068728135812E-3</v>
      </c>
      <c r="N33" s="23">
        <f t="shared" si="4"/>
        <v>52.256583333333339</v>
      </c>
      <c r="O33" s="26">
        <f>SMA1MSFT[[#This Row],[Adj Close]]-SMA1MSFT[[#This Row],[6-MA]]</f>
        <v>0.33371666666666044</v>
      </c>
      <c r="P33" s="14">
        <f>(SMA1MSFT[[#This Row],[Adj Close]]-N33)^2</f>
        <v>0.11136681361110695</v>
      </c>
      <c r="Q33" s="14">
        <f>ABS(SMA1MSFT[[#This Row],[Erorr 3]])</f>
        <v>0.33371666666666044</v>
      </c>
      <c r="R33" s="27">
        <f>SMA1MSFT[[#This Row],[Abs Erorr 3]]/SMA1MSFT[[#This Row],[Adj Close]]</f>
        <v>6.3455935156608812E-3</v>
      </c>
    </row>
    <row r="34" spans="2:18">
      <c r="B34" s="46">
        <v>43830.291666666664</v>
      </c>
      <c r="C34" s="7">
        <v>52.793199999999999</v>
      </c>
      <c r="D34" s="23">
        <f t="shared" si="1"/>
        <v>52.590299999999999</v>
      </c>
      <c r="E34" s="24">
        <f>SMA1MSFT[[#This Row],[Adj Close]]-SMA1MSFT[[#This Row],[Naive Trend ]]</f>
        <v>0.20289999999999964</v>
      </c>
      <c r="F34" s="5">
        <f t="shared" si="0"/>
        <v>4.116840999999985E-2</v>
      </c>
      <c r="G34" s="5">
        <f>ABS(SMA1MSFT[[#This Row],[Erorr 1]])</f>
        <v>0.20289999999999964</v>
      </c>
      <c r="H34" s="15">
        <f>SMA1MSFT[[#This Row],[Abs Erorr 1]]/SMA1MSFT[[#This Row],[Adj Close]]</f>
        <v>3.8432980005000577E-3</v>
      </c>
      <c r="I34" s="23">
        <f t="shared" si="3"/>
        <v>52.784366666666664</v>
      </c>
      <c r="J34" s="25">
        <f>(SMA1MSFT[[#This Row],[Adj Close]]-SMA1MSFT[[#This Row],[3-MA]])</f>
        <v>8.8333333333352471E-3</v>
      </c>
      <c r="K34" s="14">
        <f t="shared" si="2"/>
        <v>7.8027777777811588E-5</v>
      </c>
      <c r="L34" s="14">
        <f>ABS(SMA1MSFT[[#This Row],[Erorr 2]])</f>
        <v>8.8333333333352471E-3</v>
      </c>
      <c r="M34" s="15">
        <f>SMA1MSFT[[#This Row],[Abs Erorr 2]]/SMA1MSFT[[#This Row],[Adj Close]]</f>
        <v>1.6731952852517458E-4</v>
      </c>
      <c r="N34" s="23">
        <f t="shared" si="4"/>
        <v>52.500633333333333</v>
      </c>
      <c r="O34" s="26">
        <f>SMA1MSFT[[#This Row],[Adj Close]]-SMA1MSFT[[#This Row],[6-MA]]</f>
        <v>0.29256666666666575</v>
      </c>
      <c r="P34" s="14">
        <f>(SMA1MSFT[[#This Row],[Adj Close]]-N34)^2</f>
        <v>8.5595254444443908E-2</v>
      </c>
      <c r="Q34" s="14">
        <f>ABS(SMA1MSFT[[#This Row],[Erorr 3]])</f>
        <v>0.29256666666666575</v>
      </c>
      <c r="R34" s="27">
        <f>SMA1MSFT[[#This Row],[Abs Erorr 3]]/SMA1MSFT[[#This Row],[Adj Close]]</f>
        <v>5.5417490636420173E-3</v>
      </c>
    </row>
    <row r="35" spans="2:18">
      <c r="B35" s="46">
        <v>43832.291666666664</v>
      </c>
      <c r="C35" s="7">
        <v>53.666499999999999</v>
      </c>
      <c r="D35" s="23">
        <f t="shared" si="1"/>
        <v>52.793199999999999</v>
      </c>
      <c r="E35" s="24">
        <f>SMA1MSFT[[#This Row],[Adj Close]]-SMA1MSFT[[#This Row],[Naive Trend ]]</f>
        <v>0.87330000000000041</v>
      </c>
      <c r="F35" s="5">
        <f t="shared" si="0"/>
        <v>0.76265289000000069</v>
      </c>
      <c r="G35" s="5">
        <f>ABS(SMA1MSFT[[#This Row],[Erorr 1]])</f>
        <v>0.87330000000000041</v>
      </c>
      <c r="H35" s="15">
        <f>SMA1MSFT[[#This Row],[Abs Erorr 1]]/SMA1MSFT[[#This Row],[Adj Close]]</f>
        <v>1.6272721343855111E-2</v>
      </c>
      <c r="I35" s="23">
        <f t="shared" si="3"/>
        <v>52.793199999999992</v>
      </c>
      <c r="J35" s="25">
        <f>(SMA1MSFT[[#This Row],[Adj Close]]-SMA1MSFT[[#This Row],[3-MA]])</f>
        <v>0.87330000000000751</v>
      </c>
      <c r="K35" s="14">
        <f t="shared" si="2"/>
        <v>0.76265289000001313</v>
      </c>
      <c r="L35" s="14">
        <f>ABS(SMA1MSFT[[#This Row],[Erorr 2]])</f>
        <v>0.87330000000000751</v>
      </c>
      <c r="M35" s="15">
        <f>SMA1MSFT[[#This Row],[Abs Erorr 2]]/SMA1MSFT[[#This Row],[Adj Close]]</f>
        <v>1.6272721343855247E-2</v>
      </c>
      <c r="N35" s="23">
        <f t="shared" si="4"/>
        <v>52.632950000000001</v>
      </c>
      <c r="O35" s="26">
        <f>SMA1MSFT[[#This Row],[Adj Close]]-SMA1MSFT[[#This Row],[6-MA]]</f>
        <v>1.0335499999999982</v>
      </c>
      <c r="P35" s="14">
        <f>(SMA1MSFT[[#This Row],[Adj Close]]-N35)^2</f>
        <v>1.0682256024999963</v>
      </c>
      <c r="Q35" s="14">
        <f>ABS(SMA1MSFT[[#This Row],[Erorr 3]])</f>
        <v>1.0335499999999982</v>
      </c>
      <c r="R35" s="27">
        <f>SMA1MSFT[[#This Row],[Abs Erorr 3]]/SMA1MSFT[[#This Row],[Adj Close]]</f>
        <v>1.9258755461973451E-2</v>
      </c>
    </row>
    <row r="36" spans="2:18">
      <c r="B36" s="46">
        <v>43833.291666666664</v>
      </c>
      <c r="C36" s="7">
        <v>53.0137</v>
      </c>
      <c r="D36" s="23">
        <f t="shared" si="1"/>
        <v>53.666499999999999</v>
      </c>
      <c r="E36" s="24">
        <f>SMA1MSFT[[#This Row],[Adj Close]]-SMA1MSFT[[#This Row],[Naive Trend ]]</f>
        <v>-0.65279999999999916</v>
      </c>
      <c r="F36" s="5">
        <f t="shared" si="0"/>
        <v>0.42614783999999889</v>
      </c>
      <c r="G36" s="5">
        <f>ABS(SMA1MSFT[[#This Row],[Erorr 1]])</f>
        <v>0.65279999999999916</v>
      </c>
      <c r="H36" s="15">
        <f>SMA1MSFT[[#This Row],[Abs Erorr 1]]/SMA1MSFT[[#This Row],[Adj Close]]</f>
        <v>1.231379813142639E-2</v>
      </c>
      <c r="I36" s="23">
        <f t="shared" si="3"/>
        <v>53.016666666666673</v>
      </c>
      <c r="J36" s="25">
        <f>(SMA1MSFT[[#This Row],[Adj Close]]-SMA1MSFT[[#This Row],[3-MA]])</f>
        <v>-2.9666666666727792E-3</v>
      </c>
      <c r="K36" s="14">
        <f t="shared" si="2"/>
        <v>8.8011111111473783E-6</v>
      </c>
      <c r="L36" s="14">
        <f>ABS(SMA1MSFT[[#This Row],[Erorr 2]])</f>
        <v>2.9666666666727792E-3</v>
      </c>
      <c r="M36" s="15">
        <f>SMA1MSFT[[#This Row],[Abs Erorr 2]]/SMA1MSFT[[#This Row],[Adj Close]]</f>
        <v>5.5960377537745512E-5</v>
      </c>
      <c r="N36" s="23">
        <f t="shared" si="4"/>
        <v>52.86965</v>
      </c>
      <c r="O36" s="26">
        <f>SMA1MSFT[[#This Row],[Adj Close]]-SMA1MSFT[[#This Row],[6-MA]]</f>
        <v>0.14405000000000001</v>
      </c>
      <c r="P36" s="14">
        <f>(SMA1MSFT[[#This Row],[Adj Close]]-N36)^2</f>
        <v>2.0750402500000004E-2</v>
      </c>
      <c r="Q36" s="14">
        <f>ABS(SMA1MSFT[[#This Row],[Erorr 3]])</f>
        <v>0.14405000000000001</v>
      </c>
      <c r="R36" s="27">
        <f>SMA1MSFT[[#This Row],[Abs Erorr 3]]/SMA1MSFT[[#This Row],[Adj Close]]</f>
        <v>2.7172221520097638E-3</v>
      </c>
    </row>
    <row r="37" spans="2:18">
      <c r="B37" s="46">
        <v>43836.291666666664</v>
      </c>
      <c r="C37" s="7">
        <v>52.863799999999998</v>
      </c>
      <c r="D37" s="23">
        <f t="shared" si="1"/>
        <v>53.0137</v>
      </c>
      <c r="E37" s="24">
        <f>SMA1MSFT[[#This Row],[Adj Close]]-SMA1MSFT[[#This Row],[Naive Trend ]]</f>
        <v>-0.14990000000000236</v>
      </c>
      <c r="F37" s="5">
        <f t="shared" si="0"/>
        <v>2.247001000000071E-2</v>
      </c>
      <c r="G37" s="5">
        <f>ABS(SMA1MSFT[[#This Row],[Erorr 1]])</f>
        <v>0.14990000000000236</v>
      </c>
      <c r="H37" s="15">
        <f>SMA1MSFT[[#This Row],[Abs Erorr 1]]/SMA1MSFT[[#This Row],[Adj Close]]</f>
        <v>2.8355888150303683E-3</v>
      </c>
      <c r="I37" s="23">
        <f t="shared" si="3"/>
        <v>53.157800000000002</v>
      </c>
      <c r="J37" s="25">
        <f>(SMA1MSFT[[#This Row],[Adj Close]]-SMA1MSFT[[#This Row],[3-MA]])</f>
        <v>-0.29400000000000404</v>
      </c>
      <c r="K37" s="14">
        <f t="shared" si="2"/>
        <v>8.6436000000002372E-2</v>
      </c>
      <c r="L37" s="14">
        <f>ABS(SMA1MSFT[[#This Row],[Erorr 2]])</f>
        <v>0.29400000000000404</v>
      </c>
      <c r="M37" s="15">
        <f>SMA1MSFT[[#This Row],[Abs Erorr 2]]/SMA1MSFT[[#This Row],[Adj Close]]</f>
        <v>5.5614617186052467E-3</v>
      </c>
      <c r="N37" s="23">
        <f t="shared" si="4"/>
        <v>52.971083333333333</v>
      </c>
      <c r="O37" s="26">
        <f>SMA1MSFT[[#This Row],[Adj Close]]-SMA1MSFT[[#This Row],[6-MA]]</f>
        <v>-0.10728333333333495</v>
      </c>
      <c r="P37" s="14">
        <f>(SMA1MSFT[[#This Row],[Adj Close]]-N37)^2</f>
        <v>1.1509713611111458E-2</v>
      </c>
      <c r="Q37" s="14">
        <f>ABS(SMA1MSFT[[#This Row],[Erorr 3]])</f>
        <v>0.10728333333333495</v>
      </c>
      <c r="R37" s="27">
        <f>SMA1MSFT[[#This Row],[Abs Erorr 3]]/SMA1MSFT[[#This Row],[Adj Close]]</f>
        <v>2.0294290863187088E-3</v>
      </c>
    </row>
    <row r="38" spans="2:18">
      <c r="B38" s="46">
        <v>43837.291666666664</v>
      </c>
      <c r="C38" s="7">
        <v>51.981699999999996</v>
      </c>
      <c r="D38" s="23">
        <f t="shared" si="1"/>
        <v>52.863799999999998</v>
      </c>
      <c r="E38" s="24">
        <f>SMA1MSFT[[#This Row],[Adj Close]]-SMA1MSFT[[#This Row],[Naive Trend ]]</f>
        <v>-0.88210000000000122</v>
      </c>
      <c r="F38" s="5">
        <f t="shared" si="0"/>
        <v>0.77810041000000219</v>
      </c>
      <c r="G38" s="5">
        <f>ABS(SMA1MSFT[[#This Row],[Erorr 1]])</f>
        <v>0.88210000000000122</v>
      </c>
      <c r="H38" s="15">
        <f>SMA1MSFT[[#This Row],[Abs Erorr 1]]/SMA1MSFT[[#This Row],[Adj Close]]</f>
        <v>1.696943347370327E-2</v>
      </c>
      <c r="I38" s="23">
        <f t="shared" si="3"/>
        <v>53.181333333333328</v>
      </c>
      <c r="J38" s="25">
        <f>(SMA1MSFT[[#This Row],[Adj Close]]-SMA1MSFT[[#This Row],[3-MA]])</f>
        <v>-1.1996333333333311</v>
      </c>
      <c r="K38" s="14">
        <f t="shared" si="2"/>
        <v>1.4391201344444391</v>
      </c>
      <c r="L38" s="14">
        <f>ABS(SMA1MSFT[[#This Row],[Erorr 2]])</f>
        <v>1.1996333333333311</v>
      </c>
      <c r="M38" s="15">
        <f>SMA1MSFT[[#This Row],[Abs Erorr 2]]/SMA1MSFT[[#This Row],[Adj Close]]</f>
        <v>2.3077993473344105E-2</v>
      </c>
      <c r="N38" s="23">
        <f t="shared" si="4"/>
        <v>52.987266666666663</v>
      </c>
      <c r="O38" s="26">
        <f>SMA1MSFT[[#This Row],[Adj Close]]-SMA1MSFT[[#This Row],[6-MA]]</f>
        <v>-1.0055666666666667</v>
      </c>
      <c r="P38" s="14">
        <f>(SMA1MSFT[[#This Row],[Adj Close]]-N38)^2</f>
        <v>1.0111643211111112</v>
      </c>
      <c r="Q38" s="14">
        <f>ABS(SMA1MSFT[[#This Row],[Erorr 3]])</f>
        <v>1.0055666666666667</v>
      </c>
      <c r="R38" s="27">
        <f>SMA1MSFT[[#This Row],[Abs Erorr 3]]/SMA1MSFT[[#This Row],[Adj Close]]</f>
        <v>1.9344628333945731E-2</v>
      </c>
    </row>
    <row r="39" spans="2:18">
      <c r="B39" s="46">
        <v>43838.291666666664</v>
      </c>
      <c r="C39" s="7">
        <v>52.017000000000003</v>
      </c>
      <c r="D39" s="23">
        <f t="shared" si="1"/>
        <v>51.981699999999996</v>
      </c>
      <c r="E39" s="24">
        <f>SMA1MSFT[[#This Row],[Adj Close]]-SMA1MSFT[[#This Row],[Naive Trend ]]</f>
        <v>3.5300000000006548E-2</v>
      </c>
      <c r="F39" s="5">
        <f t="shared" si="0"/>
        <v>1.2460900000004623E-3</v>
      </c>
      <c r="G39" s="5">
        <f>ABS(SMA1MSFT[[#This Row],[Erorr 1]])</f>
        <v>3.5300000000006548E-2</v>
      </c>
      <c r="H39" s="15">
        <f>SMA1MSFT[[#This Row],[Abs Erorr 1]]/SMA1MSFT[[#This Row],[Adj Close]]</f>
        <v>6.7862429590338823E-4</v>
      </c>
      <c r="I39" s="23">
        <f t="shared" si="3"/>
        <v>52.619733333333329</v>
      </c>
      <c r="J39" s="25">
        <f>(SMA1MSFT[[#This Row],[Adj Close]]-SMA1MSFT[[#This Row],[3-MA]])</f>
        <v>-0.60273333333332602</v>
      </c>
      <c r="K39" s="14">
        <f t="shared" si="2"/>
        <v>0.36328747111110227</v>
      </c>
      <c r="L39" s="14">
        <f>ABS(SMA1MSFT[[#This Row],[Erorr 2]])</f>
        <v>0.60273333333332602</v>
      </c>
      <c r="M39" s="15">
        <f>SMA1MSFT[[#This Row],[Abs Erorr 2]]/SMA1MSFT[[#This Row],[Adj Close]]</f>
        <v>1.1587237505687102E-2</v>
      </c>
      <c r="N39" s="23">
        <f t="shared" si="4"/>
        <v>52.818199999999997</v>
      </c>
      <c r="O39" s="26">
        <f>SMA1MSFT[[#This Row],[Adj Close]]-SMA1MSFT[[#This Row],[6-MA]]</f>
        <v>-0.80119999999999436</v>
      </c>
      <c r="P39" s="14">
        <f>(SMA1MSFT[[#This Row],[Adj Close]]-N39)^2</f>
        <v>0.64192143999999096</v>
      </c>
      <c r="Q39" s="14">
        <f>ABS(SMA1MSFT[[#This Row],[Erorr 3]])</f>
        <v>0.80119999999999436</v>
      </c>
      <c r="R39" s="27">
        <f>SMA1MSFT[[#This Row],[Abs Erorr 3]]/SMA1MSFT[[#This Row],[Adj Close]]</f>
        <v>1.5402656823730595E-2</v>
      </c>
    </row>
    <row r="40" spans="2:18">
      <c r="B40" s="46">
        <v>43839.291666666664</v>
      </c>
      <c r="C40" s="7">
        <v>52.308</v>
      </c>
      <c r="D40" s="23">
        <f t="shared" si="1"/>
        <v>52.017000000000003</v>
      </c>
      <c r="E40" s="24">
        <f>SMA1MSFT[[#This Row],[Adj Close]]-SMA1MSFT[[#This Row],[Naive Trend ]]</f>
        <v>0.29099999999999682</v>
      </c>
      <c r="F40" s="5">
        <f t="shared" si="0"/>
        <v>8.4680999999998147E-2</v>
      </c>
      <c r="G40" s="5">
        <f>ABS(SMA1MSFT[[#This Row],[Erorr 1]])</f>
        <v>0.29099999999999682</v>
      </c>
      <c r="H40" s="15">
        <f>SMA1MSFT[[#This Row],[Abs Erorr 1]]/SMA1MSFT[[#This Row],[Adj Close]]</f>
        <v>5.5632025693965895E-3</v>
      </c>
      <c r="I40" s="23">
        <f t="shared" si="3"/>
        <v>52.287499999999994</v>
      </c>
      <c r="J40" s="25">
        <f>(SMA1MSFT[[#This Row],[Adj Close]]-SMA1MSFT[[#This Row],[3-MA]])</f>
        <v>2.0500000000005514E-2</v>
      </c>
      <c r="K40" s="14">
        <f t="shared" si="2"/>
        <v>4.2025000000022605E-4</v>
      </c>
      <c r="L40" s="14">
        <f>ABS(SMA1MSFT[[#This Row],[Erorr 2]])</f>
        <v>2.0500000000005514E-2</v>
      </c>
      <c r="M40" s="15">
        <f>SMA1MSFT[[#This Row],[Abs Erorr 2]]/SMA1MSFT[[#This Row],[Adj Close]]</f>
        <v>3.9190945935622685E-4</v>
      </c>
      <c r="N40" s="23">
        <f t="shared" si="4"/>
        <v>52.722649999999994</v>
      </c>
      <c r="O40" s="26">
        <f>SMA1MSFT[[#This Row],[Adj Close]]-SMA1MSFT[[#This Row],[6-MA]]</f>
        <v>-0.41464999999999463</v>
      </c>
      <c r="P40" s="14">
        <f>(SMA1MSFT[[#This Row],[Adj Close]]-N40)^2</f>
        <v>0.17193462249999555</v>
      </c>
      <c r="Q40" s="14">
        <f>ABS(SMA1MSFT[[#This Row],[Erorr 3]])</f>
        <v>0.41464999999999463</v>
      </c>
      <c r="R40" s="27">
        <f>SMA1MSFT[[#This Row],[Abs Erorr 3]]/SMA1MSFT[[#This Row],[Adj Close]]</f>
        <v>7.9270857230250569E-3</v>
      </c>
    </row>
    <row r="41" spans="2:18">
      <c r="B41" s="46">
        <v>43840.291666666664</v>
      </c>
      <c r="C41" s="7">
        <v>51.990499999999997</v>
      </c>
      <c r="D41" s="23">
        <f t="shared" si="1"/>
        <v>52.308</v>
      </c>
      <c r="E41" s="24">
        <f>SMA1MSFT[[#This Row],[Adj Close]]-SMA1MSFT[[#This Row],[Naive Trend ]]</f>
        <v>-0.31750000000000256</v>
      </c>
      <c r="F41" s="5">
        <f t="shared" si="0"/>
        <v>0.10080625000000162</v>
      </c>
      <c r="G41" s="5">
        <f>ABS(SMA1MSFT[[#This Row],[Erorr 1]])</f>
        <v>0.31750000000000256</v>
      </c>
      <c r="H41" s="15">
        <f>SMA1MSFT[[#This Row],[Abs Erorr 1]]/SMA1MSFT[[#This Row],[Adj Close]]</f>
        <v>6.1068849116666041E-3</v>
      </c>
      <c r="I41" s="23">
        <f t="shared" si="3"/>
        <v>52.102233333333338</v>
      </c>
      <c r="J41" s="25">
        <f>(SMA1MSFT[[#This Row],[Adj Close]]-SMA1MSFT[[#This Row],[3-MA]])</f>
        <v>-0.11173333333334057</v>
      </c>
      <c r="K41" s="14">
        <f t="shared" si="2"/>
        <v>1.2484337777779395E-2</v>
      </c>
      <c r="L41" s="14">
        <f>ABS(SMA1MSFT[[#This Row],[Erorr 2]])</f>
        <v>0.11173333333334057</v>
      </c>
      <c r="M41" s="15">
        <f>SMA1MSFT[[#This Row],[Abs Erorr 2]]/SMA1MSFT[[#This Row],[Adj Close]]</f>
        <v>2.1491105746884636E-3</v>
      </c>
      <c r="N41" s="23">
        <f t="shared" si="4"/>
        <v>52.641783333333329</v>
      </c>
      <c r="O41" s="26">
        <f>SMA1MSFT[[#This Row],[Adj Close]]-SMA1MSFT[[#This Row],[6-MA]]</f>
        <v>-0.65128333333333188</v>
      </c>
      <c r="P41" s="14">
        <f>(SMA1MSFT[[#This Row],[Adj Close]]-N41)^2</f>
        <v>0.42416998027777586</v>
      </c>
      <c r="Q41" s="14">
        <f>ABS(SMA1MSFT[[#This Row],[Erorr 3]])</f>
        <v>0.65128333333333188</v>
      </c>
      <c r="R41" s="27">
        <f>SMA1MSFT[[#This Row],[Abs Erorr 3]]/SMA1MSFT[[#This Row],[Adj Close]]</f>
        <v>1.252696806788417E-2</v>
      </c>
    </row>
    <row r="42" spans="2:18">
      <c r="B42" s="46">
        <v>43843.291666666664</v>
      </c>
      <c r="C42" s="7">
        <v>52.563899999999997</v>
      </c>
      <c r="D42" s="23">
        <f t="shared" si="1"/>
        <v>51.990499999999997</v>
      </c>
      <c r="E42" s="24">
        <f>SMA1MSFT[[#This Row],[Adj Close]]-SMA1MSFT[[#This Row],[Naive Trend ]]</f>
        <v>0.57339999999999947</v>
      </c>
      <c r="F42" s="5">
        <f t="shared" si="0"/>
        <v>0.32878755999999937</v>
      </c>
      <c r="G42" s="5">
        <f>ABS(SMA1MSFT[[#This Row],[Erorr 1]])</f>
        <v>0.57339999999999947</v>
      </c>
      <c r="H42" s="15">
        <f>SMA1MSFT[[#This Row],[Abs Erorr 1]]/SMA1MSFT[[#This Row],[Adj Close]]</f>
        <v>1.0908627403978766E-2</v>
      </c>
      <c r="I42" s="23">
        <f t="shared" si="3"/>
        <v>52.105166666666662</v>
      </c>
      <c r="J42" s="25">
        <f>(SMA1MSFT[[#This Row],[Adj Close]]-SMA1MSFT[[#This Row],[3-MA]])</f>
        <v>0.45873333333333477</v>
      </c>
      <c r="K42" s="14">
        <f t="shared" si="2"/>
        <v>0.21043627111111243</v>
      </c>
      <c r="L42" s="14">
        <f>ABS(SMA1MSFT[[#This Row],[Erorr 2]])</f>
        <v>0.45873333333333477</v>
      </c>
      <c r="M42" s="15">
        <f>SMA1MSFT[[#This Row],[Abs Erorr 2]]/SMA1MSFT[[#This Row],[Adj Close]]</f>
        <v>8.7271555826971513E-3</v>
      </c>
      <c r="N42" s="23">
        <f t="shared" si="4"/>
        <v>52.362449999999995</v>
      </c>
      <c r="O42" s="26">
        <f>SMA1MSFT[[#This Row],[Adj Close]]-SMA1MSFT[[#This Row],[6-MA]]</f>
        <v>0.20145000000000124</v>
      </c>
      <c r="P42" s="14">
        <f>(SMA1MSFT[[#This Row],[Adj Close]]-N42)^2</f>
        <v>4.0582102500000501E-2</v>
      </c>
      <c r="Q42" s="14">
        <f>ABS(SMA1MSFT[[#This Row],[Erorr 3]])</f>
        <v>0.20145000000000124</v>
      </c>
      <c r="R42" s="27">
        <f>SMA1MSFT[[#This Row],[Abs Erorr 3]]/SMA1MSFT[[#This Row],[Adj Close]]</f>
        <v>3.832478183696439E-3</v>
      </c>
    </row>
    <row r="43" spans="2:18">
      <c r="B43" s="46">
        <v>43844.291666666664</v>
      </c>
      <c r="C43" s="7">
        <v>52.422699999999999</v>
      </c>
      <c r="D43" s="23">
        <f t="shared" si="1"/>
        <v>52.563899999999997</v>
      </c>
      <c r="E43" s="24">
        <f>SMA1MSFT[[#This Row],[Adj Close]]-SMA1MSFT[[#This Row],[Naive Trend ]]</f>
        <v>-0.14119999999999777</v>
      </c>
      <c r="F43" s="5">
        <f t="shared" si="0"/>
        <v>1.9937439999999369E-2</v>
      </c>
      <c r="G43" s="5">
        <f>ABS(SMA1MSFT[[#This Row],[Erorr 1]])</f>
        <v>0.14119999999999777</v>
      </c>
      <c r="H43" s="15">
        <f>SMA1MSFT[[#This Row],[Abs Erorr 1]]/SMA1MSFT[[#This Row],[Adj Close]]</f>
        <v>2.6934896523833716E-3</v>
      </c>
      <c r="I43" s="23">
        <f t="shared" si="3"/>
        <v>52.28746666666666</v>
      </c>
      <c r="J43" s="25">
        <f>(SMA1MSFT[[#This Row],[Adj Close]]-SMA1MSFT[[#This Row],[3-MA]])</f>
        <v>0.13523333333333909</v>
      </c>
      <c r="K43" s="14">
        <f t="shared" si="2"/>
        <v>1.8288054444446002E-2</v>
      </c>
      <c r="L43" s="14">
        <f>ABS(SMA1MSFT[[#This Row],[Erorr 2]])</f>
        <v>0.13523333333333909</v>
      </c>
      <c r="M43" s="15">
        <f>SMA1MSFT[[#This Row],[Abs Erorr 2]]/SMA1MSFT[[#This Row],[Adj Close]]</f>
        <v>2.5796712747214296E-3</v>
      </c>
      <c r="N43" s="23">
        <f t="shared" si="4"/>
        <v>52.28748333333332</v>
      </c>
      <c r="O43" s="26">
        <f>SMA1MSFT[[#This Row],[Adj Close]]-SMA1MSFT[[#This Row],[6-MA]]</f>
        <v>0.13521666666667898</v>
      </c>
      <c r="P43" s="14">
        <f>(SMA1MSFT[[#This Row],[Adj Close]]-N43)^2</f>
        <v>1.8283546944447775E-2</v>
      </c>
      <c r="Q43" s="14">
        <f>ABS(SMA1MSFT[[#This Row],[Erorr 3]])</f>
        <v>0.13521666666667898</v>
      </c>
      <c r="R43" s="27">
        <f>SMA1MSFT[[#This Row],[Abs Erorr 3]]/SMA1MSFT[[#This Row],[Adj Close]]</f>
        <v>2.5793533462923311E-3</v>
      </c>
    </row>
    <row r="44" spans="2:18">
      <c r="B44" s="46">
        <v>43845.291666666664</v>
      </c>
      <c r="C44" s="7">
        <v>51.990499999999997</v>
      </c>
      <c r="D44" s="23">
        <f t="shared" si="1"/>
        <v>52.422699999999999</v>
      </c>
      <c r="E44" s="24">
        <f>SMA1MSFT[[#This Row],[Adj Close]]-SMA1MSFT[[#This Row],[Naive Trend ]]</f>
        <v>-0.43220000000000169</v>
      </c>
      <c r="F44" s="5">
        <f t="shared" si="0"/>
        <v>0.18679684000000146</v>
      </c>
      <c r="G44" s="5">
        <f>ABS(SMA1MSFT[[#This Row],[Erorr 1]])</f>
        <v>0.43220000000000169</v>
      </c>
      <c r="H44" s="15">
        <f>SMA1MSFT[[#This Row],[Abs Erorr 1]]/SMA1MSFT[[#This Row],[Adj Close]]</f>
        <v>8.3130571931410869E-3</v>
      </c>
      <c r="I44" s="23">
        <f t="shared" si="3"/>
        <v>52.325699999999991</v>
      </c>
      <c r="J44" s="25">
        <f>(SMA1MSFT[[#This Row],[Adj Close]]-SMA1MSFT[[#This Row],[3-MA]])</f>
        <v>-0.33519999999999328</v>
      </c>
      <c r="K44" s="14">
        <f t="shared" si="2"/>
        <v>0.1123590399999955</v>
      </c>
      <c r="L44" s="14">
        <f>ABS(SMA1MSFT[[#This Row],[Erorr 2]])</f>
        <v>0.33519999999999328</v>
      </c>
      <c r="M44" s="15">
        <f>SMA1MSFT[[#This Row],[Abs Erorr 2]]/SMA1MSFT[[#This Row],[Adj Close]]</f>
        <v>6.4473317240648443E-3</v>
      </c>
      <c r="N44" s="23">
        <f t="shared" si="4"/>
        <v>52.213966666666671</v>
      </c>
      <c r="O44" s="26">
        <f>SMA1MSFT[[#This Row],[Adj Close]]-SMA1MSFT[[#This Row],[6-MA]]</f>
        <v>-0.22346666666667403</v>
      </c>
      <c r="P44" s="14">
        <f>(SMA1MSFT[[#This Row],[Adj Close]]-N44)^2</f>
        <v>4.99373511111144E-2</v>
      </c>
      <c r="Q44" s="14">
        <f>ABS(SMA1MSFT[[#This Row],[Erorr 3]])</f>
        <v>0.22346666666667403</v>
      </c>
      <c r="R44" s="27">
        <f>SMA1MSFT[[#This Row],[Abs Erorr 3]]/SMA1MSFT[[#This Row],[Adj Close]]</f>
        <v>4.298221149376791E-3</v>
      </c>
    </row>
    <row r="45" spans="2:18">
      <c r="B45" s="46">
        <v>43846.291666666664</v>
      </c>
      <c r="C45" s="7">
        <v>52.625599999999999</v>
      </c>
      <c r="D45" s="23">
        <f t="shared" si="1"/>
        <v>51.990499999999997</v>
      </c>
      <c r="E45" s="24">
        <f>SMA1MSFT[[#This Row],[Adj Close]]-SMA1MSFT[[#This Row],[Naive Trend ]]</f>
        <v>0.63510000000000133</v>
      </c>
      <c r="F45" s="5">
        <f t="shared" si="0"/>
        <v>0.4033520100000017</v>
      </c>
      <c r="G45" s="5">
        <f>ABS(SMA1MSFT[[#This Row],[Erorr 1]])</f>
        <v>0.63510000000000133</v>
      </c>
      <c r="H45" s="15">
        <f>SMA1MSFT[[#This Row],[Abs Erorr 1]]/SMA1MSFT[[#This Row],[Adj Close]]</f>
        <v>1.2068270955580579E-2</v>
      </c>
      <c r="I45" s="23">
        <f t="shared" si="3"/>
        <v>52.325700000000005</v>
      </c>
      <c r="J45" s="25">
        <f>(SMA1MSFT[[#This Row],[Adj Close]]-SMA1MSFT[[#This Row],[3-MA]])</f>
        <v>0.29989999999999384</v>
      </c>
      <c r="K45" s="14">
        <f t="shared" si="2"/>
        <v>8.9940009999996309E-2</v>
      </c>
      <c r="L45" s="14">
        <f>ABS(SMA1MSFT[[#This Row],[Erorr 2]])</f>
        <v>0.29989999999999384</v>
      </c>
      <c r="M45" s="15">
        <f>SMA1MSFT[[#This Row],[Abs Erorr 2]]/SMA1MSFT[[#This Row],[Adj Close]]</f>
        <v>5.69874737770199E-3</v>
      </c>
      <c r="N45" s="23">
        <f t="shared" si="4"/>
        <v>52.21543333333333</v>
      </c>
      <c r="O45" s="26">
        <f>SMA1MSFT[[#This Row],[Adj Close]]-SMA1MSFT[[#This Row],[6-MA]]</f>
        <v>0.41016666666666879</v>
      </c>
      <c r="P45" s="14">
        <f>(SMA1MSFT[[#This Row],[Adj Close]]-N45)^2</f>
        <v>0.16823669444444619</v>
      </c>
      <c r="Q45" s="14">
        <f>ABS(SMA1MSFT[[#This Row],[Erorr 3]])</f>
        <v>0.41016666666666879</v>
      </c>
      <c r="R45" s="27">
        <f>SMA1MSFT[[#This Row],[Abs Erorr 3]]/SMA1MSFT[[#This Row],[Adj Close]]</f>
        <v>7.7940520709819704E-3</v>
      </c>
    </row>
    <row r="46" spans="2:18">
      <c r="B46" s="46">
        <v>43847.291666666664</v>
      </c>
      <c r="C46" s="7">
        <v>52.572699999999998</v>
      </c>
      <c r="D46" s="23">
        <f t="shared" si="1"/>
        <v>52.625599999999999</v>
      </c>
      <c r="E46" s="24">
        <f>SMA1MSFT[[#This Row],[Adj Close]]-SMA1MSFT[[#This Row],[Naive Trend ]]</f>
        <v>-5.2900000000001057E-2</v>
      </c>
      <c r="F46" s="5">
        <f t="shared" si="0"/>
        <v>2.7984100000001118E-3</v>
      </c>
      <c r="G46" s="5">
        <f>ABS(SMA1MSFT[[#This Row],[Erorr 1]])</f>
        <v>5.2900000000001057E-2</v>
      </c>
      <c r="H46" s="15">
        <f>SMA1MSFT[[#This Row],[Abs Erorr 1]]/SMA1MSFT[[#This Row],[Adj Close]]</f>
        <v>1.0062256646510652E-3</v>
      </c>
      <c r="I46" s="23">
        <f t="shared" si="3"/>
        <v>52.346266666666658</v>
      </c>
      <c r="J46" s="25">
        <f>(SMA1MSFT[[#This Row],[Adj Close]]-SMA1MSFT[[#This Row],[3-MA]])</f>
        <v>0.2264333333333397</v>
      </c>
      <c r="K46" s="14">
        <f t="shared" si="2"/>
        <v>5.1272054444447331E-2</v>
      </c>
      <c r="L46" s="14">
        <f>ABS(SMA1MSFT[[#This Row],[Erorr 2]])</f>
        <v>0.2264333333333397</v>
      </c>
      <c r="M46" s="15">
        <f>SMA1MSFT[[#This Row],[Abs Erorr 2]]/SMA1MSFT[[#This Row],[Adj Close]]</f>
        <v>4.3070516319941663E-3</v>
      </c>
      <c r="N46" s="23">
        <f t="shared" si="4"/>
        <v>52.316866666666662</v>
      </c>
      <c r="O46" s="26">
        <f>SMA1MSFT[[#This Row],[Adj Close]]-SMA1MSFT[[#This Row],[6-MA]]</f>
        <v>0.25583333333333513</v>
      </c>
      <c r="P46" s="14">
        <f>(SMA1MSFT[[#This Row],[Adj Close]]-N46)^2</f>
        <v>6.5450694444445359E-2</v>
      </c>
      <c r="Q46" s="14">
        <f>ABS(SMA1MSFT[[#This Row],[Erorr 3]])</f>
        <v>0.25583333333333513</v>
      </c>
      <c r="R46" s="27">
        <f>SMA1MSFT[[#This Row],[Abs Erorr 3]]/SMA1MSFT[[#This Row],[Adj Close]]</f>
        <v>4.8662772376791598E-3</v>
      </c>
    </row>
    <row r="47" spans="2:18">
      <c r="B47" s="46">
        <v>43851.291666666664</v>
      </c>
      <c r="C47" s="7">
        <v>53.410699999999999</v>
      </c>
      <c r="D47" s="23">
        <f t="shared" si="1"/>
        <v>52.572699999999998</v>
      </c>
      <c r="E47" s="24">
        <f>SMA1MSFT[[#This Row],[Adj Close]]-SMA1MSFT[[#This Row],[Naive Trend ]]</f>
        <v>0.83800000000000097</v>
      </c>
      <c r="F47" s="5">
        <f t="shared" si="0"/>
        <v>0.70224400000000164</v>
      </c>
      <c r="G47" s="5">
        <f>ABS(SMA1MSFT[[#This Row],[Erorr 1]])</f>
        <v>0.83800000000000097</v>
      </c>
      <c r="H47" s="15">
        <f>SMA1MSFT[[#This Row],[Abs Erorr 1]]/SMA1MSFT[[#This Row],[Adj Close]]</f>
        <v>1.56897400708098E-2</v>
      </c>
      <c r="I47" s="23">
        <f t="shared" si="3"/>
        <v>52.396266666666662</v>
      </c>
      <c r="J47" s="25">
        <f>(SMA1MSFT[[#This Row],[Adj Close]]-SMA1MSFT[[#This Row],[3-MA]])</f>
        <v>1.0144333333333364</v>
      </c>
      <c r="K47" s="14">
        <f t="shared" si="2"/>
        <v>1.0290749877777841</v>
      </c>
      <c r="L47" s="14">
        <f>ABS(SMA1MSFT[[#This Row],[Erorr 2]])</f>
        <v>1.0144333333333364</v>
      </c>
      <c r="M47" s="15">
        <f>SMA1MSFT[[#This Row],[Abs Erorr 2]]/SMA1MSFT[[#This Row],[Adj Close]]</f>
        <v>1.8993073173228143E-2</v>
      </c>
      <c r="N47" s="23">
        <f t="shared" si="4"/>
        <v>52.36098333333333</v>
      </c>
      <c r="O47" s="26">
        <f>SMA1MSFT[[#This Row],[Adj Close]]-SMA1MSFT[[#This Row],[6-MA]]</f>
        <v>1.0497166666666686</v>
      </c>
      <c r="P47" s="14">
        <f>(SMA1MSFT[[#This Row],[Adj Close]]-N47)^2</f>
        <v>1.1019050802777819</v>
      </c>
      <c r="Q47" s="14">
        <f>ABS(SMA1MSFT[[#This Row],[Erorr 3]])</f>
        <v>1.0497166666666686</v>
      </c>
      <c r="R47" s="27">
        <f>SMA1MSFT[[#This Row],[Abs Erorr 3]]/SMA1MSFT[[#This Row],[Adj Close]]</f>
        <v>1.9653677384244516E-2</v>
      </c>
    </row>
    <row r="48" spans="2:18">
      <c r="B48" s="46">
        <v>43852.291666666664</v>
      </c>
      <c r="C48" s="7">
        <v>55.333599999999997</v>
      </c>
      <c r="D48" s="23">
        <f t="shared" si="1"/>
        <v>53.410699999999999</v>
      </c>
      <c r="E48" s="24">
        <f>SMA1MSFT[[#This Row],[Adj Close]]-SMA1MSFT[[#This Row],[Naive Trend ]]</f>
        <v>1.9228999999999985</v>
      </c>
      <c r="F48" s="5">
        <f t="shared" si="0"/>
        <v>3.6975444099999941</v>
      </c>
      <c r="G48" s="5">
        <f>ABS(SMA1MSFT[[#This Row],[Erorr 1]])</f>
        <v>1.9228999999999985</v>
      </c>
      <c r="H48" s="15">
        <f>SMA1MSFT[[#This Row],[Abs Erorr 1]]/SMA1MSFT[[#This Row],[Adj Close]]</f>
        <v>3.4751037344398314E-2</v>
      </c>
      <c r="I48" s="23">
        <f t="shared" si="3"/>
        <v>52.86966666666666</v>
      </c>
      <c r="J48" s="25">
        <f>(SMA1MSFT[[#This Row],[Adj Close]]-SMA1MSFT[[#This Row],[3-MA]])</f>
        <v>2.4639333333333369</v>
      </c>
      <c r="K48" s="14">
        <f t="shared" si="2"/>
        <v>6.0709674711111283</v>
      </c>
      <c r="L48" s="14">
        <f>ABS(SMA1MSFT[[#This Row],[Erorr 2]])</f>
        <v>2.4639333333333369</v>
      </c>
      <c r="M48" s="15">
        <f>SMA1MSFT[[#This Row],[Abs Erorr 2]]/SMA1MSFT[[#This Row],[Adj Close]]</f>
        <v>4.4528701066500948E-2</v>
      </c>
      <c r="N48" s="23">
        <f t="shared" si="4"/>
        <v>52.597683333333329</v>
      </c>
      <c r="O48" s="26">
        <f>SMA1MSFT[[#This Row],[Adj Close]]-SMA1MSFT[[#This Row],[6-MA]]</f>
        <v>2.7359166666666681</v>
      </c>
      <c r="P48" s="14">
        <f>(SMA1MSFT[[#This Row],[Adj Close]]-N48)^2</f>
        <v>7.4852400069444522</v>
      </c>
      <c r="Q48" s="14">
        <f>ABS(SMA1MSFT[[#This Row],[Erorr 3]])</f>
        <v>2.7359166666666681</v>
      </c>
      <c r="R48" s="27">
        <f>SMA1MSFT[[#This Row],[Abs Erorr 3]]/SMA1MSFT[[#This Row],[Adj Close]]</f>
        <v>4.9444038823909311E-2</v>
      </c>
    </row>
    <row r="49" spans="2:18">
      <c r="B49" s="46">
        <v>43853.291666666664</v>
      </c>
      <c r="C49" s="7">
        <v>55.854100000000003</v>
      </c>
      <c r="D49" s="23">
        <f t="shared" si="1"/>
        <v>55.333599999999997</v>
      </c>
      <c r="E49" s="24">
        <f>SMA1MSFT[[#This Row],[Adj Close]]-SMA1MSFT[[#This Row],[Naive Trend ]]</f>
        <v>0.52050000000000551</v>
      </c>
      <c r="F49" s="5">
        <f t="shared" si="0"/>
        <v>0.27092025000000575</v>
      </c>
      <c r="G49" s="5">
        <f>ABS(SMA1MSFT[[#This Row],[Erorr 1]])</f>
        <v>0.52050000000000551</v>
      </c>
      <c r="H49" s="15">
        <f>SMA1MSFT[[#This Row],[Abs Erorr 1]]/SMA1MSFT[[#This Row],[Adj Close]]</f>
        <v>9.318921977079668E-3</v>
      </c>
      <c r="I49" s="23">
        <f t="shared" si="3"/>
        <v>53.772333333333329</v>
      </c>
      <c r="J49" s="25">
        <f>(SMA1MSFT[[#This Row],[Adj Close]]-SMA1MSFT[[#This Row],[3-MA]])</f>
        <v>2.0817666666666739</v>
      </c>
      <c r="K49" s="14">
        <f t="shared" si="2"/>
        <v>4.3337524544444745</v>
      </c>
      <c r="L49" s="14">
        <f>ABS(SMA1MSFT[[#This Row],[Erorr 2]])</f>
        <v>2.0817666666666739</v>
      </c>
      <c r="M49" s="15">
        <f>SMA1MSFT[[#This Row],[Abs Erorr 2]]/SMA1MSFT[[#This Row],[Adj Close]]</f>
        <v>3.7271510357640238E-2</v>
      </c>
      <c r="N49" s="23">
        <f t="shared" si="4"/>
        <v>53.0593</v>
      </c>
      <c r="O49" s="26">
        <f>SMA1MSFT[[#This Row],[Adj Close]]-SMA1MSFT[[#This Row],[6-MA]]</f>
        <v>2.7948000000000022</v>
      </c>
      <c r="P49" s="14">
        <f>(SMA1MSFT[[#This Row],[Adj Close]]-N49)^2</f>
        <v>7.8109070400000125</v>
      </c>
      <c r="Q49" s="14">
        <f>ABS(SMA1MSFT[[#This Row],[Erorr 3]])</f>
        <v>2.7948000000000022</v>
      </c>
      <c r="R49" s="27">
        <f>SMA1MSFT[[#This Row],[Abs Erorr 3]]/SMA1MSFT[[#This Row],[Adj Close]]</f>
        <v>5.0037508437160427E-2</v>
      </c>
    </row>
    <row r="50" spans="2:18">
      <c r="B50" s="46">
        <v>43854.291666666664</v>
      </c>
      <c r="C50" s="7">
        <v>60.396799999999999</v>
      </c>
      <c r="D50" s="23">
        <f t="shared" si="1"/>
        <v>55.854100000000003</v>
      </c>
      <c r="E50" s="24">
        <f>SMA1MSFT[[#This Row],[Adj Close]]-SMA1MSFT[[#This Row],[Naive Trend ]]</f>
        <v>4.5426999999999964</v>
      </c>
      <c r="F50" s="5">
        <f t="shared" si="0"/>
        <v>20.636123289999968</v>
      </c>
      <c r="G50" s="5">
        <f>ABS(SMA1MSFT[[#This Row],[Erorr 1]])</f>
        <v>4.5426999999999964</v>
      </c>
      <c r="H50" s="15">
        <f>SMA1MSFT[[#This Row],[Abs Erorr 1]]/SMA1MSFT[[#This Row],[Adj Close]]</f>
        <v>7.5214249761576715E-2</v>
      </c>
      <c r="I50" s="23">
        <f t="shared" si="3"/>
        <v>54.86613333333333</v>
      </c>
      <c r="J50" s="25">
        <f>(SMA1MSFT[[#This Row],[Adj Close]]-SMA1MSFT[[#This Row],[3-MA]])</f>
        <v>5.5306666666666686</v>
      </c>
      <c r="K50" s="14">
        <f t="shared" si="2"/>
        <v>30.5882737777778</v>
      </c>
      <c r="L50" s="14">
        <f>ABS(SMA1MSFT[[#This Row],[Erorr 2]])</f>
        <v>5.5306666666666686</v>
      </c>
      <c r="M50" s="15">
        <f>SMA1MSFT[[#This Row],[Abs Erorr 2]]/SMA1MSFT[[#This Row],[Adj Close]]</f>
        <v>9.1572180424569993E-2</v>
      </c>
      <c r="N50" s="23">
        <f t="shared" si="4"/>
        <v>53.6312</v>
      </c>
      <c r="O50" s="26">
        <f>SMA1MSFT[[#This Row],[Adj Close]]-SMA1MSFT[[#This Row],[6-MA]]</f>
        <v>6.7655999999999992</v>
      </c>
      <c r="P50" s="14">
        <f>(SMA1MSFT[[#This Row],[Adj Close]]-N50)^2</f>
        <v>45.773343359999991</v>
      </c>
      <c r="Q50" s="14">
        <f>ABS(SMA1MSFT[[#This Row],[Erorr 3]])</f>
        <v>6.7655999999999992</v>
      </c>
      <c r="R50" s="27">
        <f>SMA1MSFT[[#This Row],[Abs Erorr 3]]/SMA1MSFT[[#This Row],[Adj Close]]</f>
        <v>0.11201917982409663</v>
      </c>
    </row>
    <row r="51" spans="2:18">
      <c r="B51" s="46">
        <v>43857.291666666664</v>
      </c>
      <c r="C51" s="7">
        <v>57.944600000000001</v>
      </c>
      <c r="D51" s="23">
        <f t="shared" si="1"/>
        <v>60.396799999999999</v>
      </c>
      <c r="E51" s="24">
        <f>SMA1MSFT[[#This Row],[Adj Close]]-SMA1MSFT[[#This Row],[Naive Trend ]]</f>
        <v>-2.4521999999999977</v>
      </c>
      <c r="F51" s="5">
        <f t="shared" si="0"/>
        <v>6.0132848399999892</v>
      </c>
      <c r="G51" s="5">
        <f>ABS(SMA1MSFT[[#This Row],[Erorr 1]])</f>
        <v>2.4521999999999977</v>
      </c>
      <c r="H51" s="15">
        <f>SMA1MSFT[[#This Row],[Abs Erorr 1]]/SMA1MSFT[[#This Row],[Adj Close]]</f>
        <v>4.2319732986335186E-2</v>
      </c>
      <c r="I51" s="23">
        <f t="shared" si="3"/>
        <v>57.194833333333328</v>
      </c>
      <c r="J51" s="25">
        <f>(SMA1MSFT[[#This Row],[Adj Close]]-SMA1MSFT[[#This Row],[3-MA]])</f>
        <v>0.74976666666667313</v>
      </c>
      <c r="K51" s="14">
        <f t="shared" si="2"/>
        <v>0.56215005444445409</v>
      </c>
      <c r="L51" s="14">
        <f>ABS(SMA1MSFT[[#This Row],[Erorr 2]])</f>
        <v>0.74976666666667313</v>
      </c>
      <c r="M51" s="15">
        <f>SMA1MSFT[[#This Row],[Abs Erorr 2]]/SMA1MSFT[[#This Row],[Adj Close]]</f>
        <v>1.2939370824316211E-2</v>
      </c>
      <c r="N51" s="23">
        <f t="shared" si="4"/>
        <v>55.032249999999998</v>
      </c>
      <c r="O51" s="26">
        <f>SMA1MSFT[[#This Row],[Adj Close]]-SMA1MSFT[[#This Row],[6-MA]]</f>
        <v>2.9123500000000035</v>
      </c>
      <c r="P51" s="14">
        <f>(SMA1MSFT[[#This Row],[Adj Close]]-N51)^2</f>
        <v>8.481782522500021</v>
      </c>
      <c r="Q51" s="14">
        <f>ABS(SMA1MSFT[[#This Row],[Erorr 3]])</f>
        <v>2.9123500000000035</v>
      </c>
      <c r="R51" s="27">
        <f>SMA1MSFT[[#This Row],[Abs Erorr 3]]/SMA1MSFT[[#This Row],[Adj Close]]</f>
        <v>5.0260938896808389E-2</v>
      </c>
    </row>
    <row r="52" spans="2:18">
      <c r="B52" s="46">
        <v>43858.291666666664</v>
      </c>
      <c r="C52" s="7">
        <v>59.373600000000003</v>
      </c>
      <c r="D52" s="23">
        <f t="shared" si="1"/>
        <v>57.944600000000001</v>
      </c>
      <c r="E52" s="24">
        <f>SMA1MSFT[[#This Row],[Adj Close]]-SMA1MSFT[[#This Row],[Naive Trend ]]</f>
        <v>1.429000000000002</v>
      </c>
      <c r="F52" s="5">
        <f t="shared" si="0"/>
        <v>2.042041000000006</v>
      </c>
      <c r="G52" s="5">
        <f>ABS(SMA1MSFT[[#This Row],[Erorr 1]])</f>
        <v>1.429000000000002</v>
      </c>
      <c r="H52" s="15">
        <f>SMA1MSFT[[#This Row],[Abs Erorr 1]]/SMA1MSFT[[#This Row],[Adj Close]]</f>
        <v>2.4067935917646933E-2</v>
      </c>
      <c r="I52" s="23">
        <f t="shared" si="3"/>
        <v>58.06516666666667</v>
      </c>
      <c r="J52" s="25">
        <f>(SMA1MSFT[[#This Row],[Adj Close]]-SMA1MSFT[[#This Row],[3-MA]])</f>
        <v>1.3084333333333333</v>
      </c>
      <c r="K52" s="14">
        <f t="shared" si="2"/>
        <v>1.7119977877777779</v>
      </c>
      <c r="L52" s="14">
        <f>ABS(SMA1MSFT[[#This Row],[Erorr 2]])</f>
        <v>1.3084333333333333</v>
      </c>
      <c r="M52" s="15">
        <f>SMA1MSFT[[#This Row],[Abs Erorr 2]]/SMA1MSFT[[#This Row],[Adj Close]]</f>
        <v>2.2037291545962064E-2</v>
      </c>
      <c r="N52" s="23">
        <f t="shared" si="4"/>
        <v>55.918749999999989</v>
      </c>
      <c r="O52" s="26">
        <f>SMA1MSFT[[#This Row],[Adj Close]]-SMA1MSFT[[#This Row],[6-MA]]</f>
        <v>3.4548500000000146</v>
      </c>
      <c r="P52" s="14">
        <f>(SMA1MSFT[[#This Row],[Adj Close]]-N52)^2</f>
        <v>11.935988522500102</v>
      </c>
      <c r="Q52" s="14">
        <f>ABS(SMA1MSFT[[#This Row],[Erorr 3]])</f>
        <v>3.4548500000000146</v>
      </c>
      <c r="R52" s="27">
        <f>SMA1MSFT[[#This Row],[Abs Erorr 3]]/SMA1MSFT[[#This Row],[Adj Close]]</f>
        <v>5.8188319387741598E-2</v>
      </c>
    </row>
    <row r="53" spans="2:18">
      <c r="B53" s="46">
        <v>43859.291666666664</v>
      </c>
      <c r="C53" s="7">
        <v>58.5092</v>
      </c>
      <c r="D53" s="23">
        <f t="shared" si="1"/>
        <v>59.373600000000003</v>
      </c>
      <c r="E53" s="24">
        <f>SMA1MSFT[[#This Row],[Adj Close]]-SMA1MSFT[[#This Row],[Naive Trend ]]</f>
        <v>-0.86440000000000339</v>
      </c>
      <c r="F53" s="5">
        <f t="shared" si="0"/>
        <v>0.74718736000000585</v>
      </c>
      <c r="G53" s="5">
        <f>ABS(SMA1MSFT[[#This Row],[Erorr 1]])</f>
        <v>0.86440000000000339</v>
      </c>
      <c r="H53" s="15">
        <f>SMA1MSFT[[#This Row],[Abs Erorr 1]]/SMA1MSFT[[#This Row],[Adj Close]]</f>
        <v>1.4773744983694929E-2</v>
      </c>
      <c r="I53" s="23">
        <f t="shared" si="3"/>
        <v>59.238333333333337</v>
      </c>
      <c r="J53" s="25">
        <f>(SMA1MSFT[[#This Row],[Adj Close]]-SMA1MSFT[[#This Row],[3-MA]])</f>
        <v>-0.72913333333333696</v>
      </c>
      <c r="K53" s="14">
        <f t="shared" si="2"/>
        <v>0.53163541777778311</v>
      </c>
      <c r="L53" s="14">
        <f>ABS(SMA1MSFT[[#This Row],[Erorr 2]])</f>
        <v>0.72913333333333696</v>
      </c>
      <c r="M53" s="15">
        <f>SMA1MSFT[[#This Row],[Abs Erorr 2]]/SMA1MSFT[[#This Row],[Adj Close]]</f>
        <v>1.2461857850275461E-2</v>
      </c>
      <c r="N53" s="23">
        <f t="shared" si="4"/>
        <v>57.052233333333334</v>
      </c>
      <c r="O53" s="26">
        <f>SMA1MSFT[[#This Row],[Adj Close]]-SMA1MSFT[[#This Row],[6-MA]]</f>
        <v>1.4569666666666663</v>
      </c>
      <c r="P53" s="14">
        <f>(SMA1MSFT[[#This Row],[Adj Close]]-N53)^2</f>
        <v>2.1227518677777768</v>
      </c>
      <c r="Q53" s="14">
        <f>ABS(SMA1MSFT[[#This Row],[Erorr 3]])</f>
        <v>1.4569666666666663</v>
      </c>
      <c r="R53" s="27">
        <f>SMA1MSFT[[#This Row],[Abs Erorr 3]]/SMA1MSFT[[#This Row],[Adj Close]]</f>
        <v>2.4901496972555878E-2</v>
      </c>
    </row>
    <row r="54" spans="2:18">
      <c r="B54" s="46">
        <v>43860.291666666664</v>
      </c>
      <c r="C54" s="7">
        <v>58.632599999999996</v>
      </c>
      <c r="D54" s="23">
        <f t="shared" si="1"/>
        <v>58.5092</v>
      </c>
      <c r="E54" s="24">
        <f>SMA1MSFT[[#This Row],[Adj Close]]-SMA1MSFT[[#This Row],[Naive Trend ]]</f>
        <v>0.12339999999999662</v>
      </c>
      <c r="F54" s="5">
        <f t="shared" si="0"/>
        <v>1.5227559999999167E-2</v>
      </c>
      <c r="G54" s="5">
        <f>ABS(SMA1MSFT[[#This Row],[Erorr 1]])</f>
        <v>0.12339999999999662</v>
      </c>
      <c r="H54" s="15">
        <f>SMA1MSFT[[#This Row],[Abs Erorr 1]]/SMA1MSFT[[#This Row],[Adj Close]]</f>
        <v>2.1046312119878128E-3</v>
      </c>
      <c r="I54" s="23">
        <f t="shared" si="3"/>
        <v>58.60913333333334</v>
      </c>
      <c r="J54" s="25">
        <f>(SMA1MSFT[[#This Row],[Adj Close]]-SMA1MSFT[[#This Row],[3-MA]])</f>
        <v>2.3466666666656977E-2</v>
      </c>
      <c r="K54" s="14">
        <f t="shared" si="2"/>
        <v>5.5068444444398971E-4</v>
      </c>
      <c r="L54" s="14">
        <f>ABS(SMA1MSFT[[#This Row],[Erorr 2]])</f>
        <v>2.3466666666656977E-2</v>
      </c>
      <c r="M54" s="15">
        <f>SMA1MSFT[[#This Row],[Abs Erorr 2]]/SMA1MSFT[[#This Row],[Adj Close]]</f>
        <v>4.0023240768202295E-4</v>
      </c>
      <c r="N54" s="23">
        <f t="shared" si="4"/>
        <v>57.901983333333334</v>
      </c>
      <c r="O54" s="26">
        <f>SMA1MSFT[[#This Row],[Adj Close]]-SMA1MSFT[[#This Row],[6-MA]]</f>
        <v>0.7306166666666627</v>
      </c>
      <c r="P54" s="14">
        <f>(SMA1MSFT[[#This Row],[Adj Close]]-N54)^2</f>
        <v>0.53380071361110526</v>
      </c>
      <c r="Q54" s="14">
        <f>ABS(SMA1MSFT[[#This Row],[Erorr 3]])</f>
        <v>0.7306166666666627</v>
      </c>
      <c r="R54" s="27">
        <f>SMA1MSFT[[#This Row],[Abs Erorr 3]]/SMA1MSFT[[#This Row],[Adj Close]]</f>
        <v>1.2460929016735787E-2</v>
      </c>
    </row>
    <row r="55" spans="2:18">
      <c r="B55" s="46">
        <v>43861.291666666664</v>
      </c>
      <c r="C55" s="7">
        <v>56.392099999999999</v>
      </c>
      <c r="D55" s="23">
        <f t="shared" si="1"/>
        <v>58.632599999999996</v>
      </c>
      <c r="E55" s="24">
        <f>SMA1MSFT[[#This Row],[Adj Close]]-SMA1MSFT[[#This Row],[Naive Trend ]]</f>
        <v>-2.2404999999999973</v>
      </c>
      <c r="F55" s="5">
        <f t="shared" si="0"/>
        <v>5.0198402499999881</v>
      </c>
      <c r="G55" s="5">
        <f>ABS(SMA1MSFT[[#This Row],[Erorr 1]])</f>
        <v>2.2404999999999973</v>
      </c>
      <c r="H55" s="15">
        <f>SMA1MSFT[[#This Row],[Abs Erorr 1]]/SMA1MSFT[[#This Row],[Adj Close]]</f>
        <v>3.9730742426687379E-2</v>
      </c>
      <c r="I55" s="23">
        <f t="shared" si="3"/>
        <v>58.838466666666669</v>
      </c>
      <c r="J55" s="25">
        <f>(SMA1MSFT[[#This Row],[Adj Close]]-SMA1MSFT[[#This Row],[3-MA]])</f>
        <v>-2.4463666666666697</v>
      </c>
      <c r="K55" s="14">
        <f t="shared" si="2"/>
        <v>5.9847098677777923</v>
      </c>
      <c r="L55" s="14">
        <f>ABS(SMA1MSFT[[#This Row],[Erorr 2]])</f>
        <v>2.4463666666666697</v>
      </c>
      <c r="M55" s="15">
        <f>SMA1MSFT[[#This Row],[Abs Erorr 2]]/SMA1MSFT[[#This Row],[Adj Close]]</f>
        <v>4.3381371977044121E-2</v>
      </c>
      <c r="N55" s="23">
        <f t="shared" si="4"/>
        <v>58.451816666666673</v>
      </c>
      <c r="O55" s="26">
        <f>SMA1MSFT[[#This Row],[Adj Close]]-SMA1MSFT[[#This Row],[6-MA]]</f>
        <v>-2.0597166666666737</v>
      </c>
      <c r="P55" s="14">
        <f>(SMA1MSFT[[#This Row],[Adj Close]]-N55)^2</f>
        <v>4.2424327469444734</v>
      </c>
      <c r="Q55" s="14">
        <f>ABS(SMA1MSFT[[#This Row],[Erorr 3]])</f>
        <v>2.0597166666666737</v>
      </c>
      <c r="R55" s="27">
        <f>SMA1MSFT[[#This Row],[Abs Erorr 3]]/SMA1MSFT[[#This Row],[Adj Close]]</f>
        <v>3.652491513291177E-2</v>
      </c>
    </row>
    <row r="56" spans="2:18">
      <c r="B56" s="46">
        <v>43864.291666666664</v>
      </c>
      <c r="C56" s="7">
        <v>56.824399999999997</v>
      </c>
      <c r="D56" s="23">
        <f t="shared" si="1"/>
        <v>56.392099999999999</v>
      </c>
      <c r="E56" s="24">
        <f>SMA1MSFT[[#This Row],[Adj Close]]-SMA1MSFT[[#This Row],[Naive Trend ]]</f>
        <v>0.43229999999999791</v>
      </c>
      <c r="F56" s="5">
        <f t="shared" si="0"/>
        <v>0.1868832899999982</v>
      </c>
      <c r="G56" s="5">
        <f>ABS(SMA1MSFT[[#This Row],[Erorr 1]])</f>
        <v>0.43229999999999791</v>
      </c>
      <c r="H56" s="15">
        <f>SMA1MSFT[[#This Row],[Abs Erorr 1]]/SMA1MSFT[[#This Row],[Adj Close]]</f>
        <v>7.6076474190664208E-3</v>
      </c>
      <c r="I56" s="23">
        <f t="shared" si="3"/>
        <v>57.844633333333327</v>
      </c>
      <c r="J56" s="25">
        <f>(SMA1MSFT[[#This Row],[Adj Close]]-SMA1MSFT[[#This Row],[3-MA]])</f>
        <v>-1.02023333333333</v>
      </c>
      <c r="K56" s="14">
        <f t="shared" si="2"/>
        <v>1.0408760544444375</v>
      </c>
      <c r="L56" s="14">
        <f>ABS(SMA1MSFT[[#This Row],[Erorr 2]])</f>
        <v>1.02023333333333</v>
      </c>
      <c r="M56" s="15">
        <f>SMA1MSFT[[#This Row],[Abs Erorr 2]]/SMA1MSFT[[#This Row],[Adj Close]]</f>
        <v>1.7954141765391805E-2</v>
      </c>
      <c r="N56" s="23">
        <f t="shared" si="4"/>
        <v>58.541483333333339</v>
      </c>
      <c r="O56" s="26">
        <f>SMA1MSFT[[#This Row],[Adj Close]]-SMA1MSFT[[#This Row],[6-MA]]</f>
        <v>-1.717083333333342</v>
      </c>
      <c r="P56" s="14">
        <f>(SMA1MSFT[[#This Row],[Adj Close]]-N56)^2</f>
        <v>2.9483751736111405</v>
      </c>
      <c r="Q56" s="14">
        <f>ABS(SMA1MSFT[[#This Row],[Erorr 3]])</f>
        <v>1.717083333333342</v>
      </c>
      <c r="R56" s="27">
        <f>SMA1MSFT[[#This Row],[Abs Erorr 3]]/SMA1MSFT[[#This Row],[Adj Close]]</f>
        <v>3.0217359678823569E-2</v>
      </c>
    </row>
    <row r="57" spans="2:18">
      <c r="B57" s="46">
        <v>43865.291666666664</v>
      </c>
      <c r="C57" s="7">
        <v>57.741700000000002</v>
      </c>
      <c r="D57" s="23">
        <f t="shared" si="1"/>
        <v>56.824399999999997</v>
      </c>
      <c r="E57" s="24">
        <f>SMA1MSFT[[#This Row],[Adj Close]]-SMA1MSFT[[#This Row],[Naive Trend ]]</f>
        <v>0.91730000000000445</v>
      </c>
      <c r="F57" s="5">
        <f t="shared" si="0"/>
        <v>0.84143929000000817</v>
      </c>
      <c r="G57" s="5">
        <f>ABS(SMA1MSFT[[#This Row],[Erorr 1]])</f>
        <v>0.91730000000000445</v>
      </c>
      <c r="H57" s="15">
        <f>SMA1MSFT[[#This Row],[Abs Erorr 1]]/SMA1MSFT[[#This Row],[Adj Close]]</f>
        <v>1.5886265904883377E-2</v>
      </c>
      <c r="I57" s="23">
        <f t="shared" si="3"/>
        <v>57.283033333333329</v>
      </c>
      <c r="J57" s="25">
        <f>(SMA1MSFT[[#This Row],[Adj Close]]-SMA1MSFT[[#This Row],[3-MA]])</f>
        <v>0.458666666666673</v>
      </c>
      <c r="K57" s="14">
        <f t="shared" si="2"/>
        <v>0.21037511111111692</v>
      </c>
      <c r="L57" s="14">
        <f>ABS(SMA1MSFT[[#This Row],[Erorr 2]])</f>
        <v>0.458666666666673</v>
      </c>
      <c r="M57" s="15">
        <f>SMA1MSFT[[#This Row],[Abs Erorr 2]]/SMA1MSFT[[#This Row],[Adj Close]]</f>
        <v>7.943421594214805E-3</v>
      </c>
      <c r="N57" s="23">
        <f t="shared" si="4"/>
        <v>57.946083333333341</v>
      </c>
      <c r="O57" s="26">
        <f>SMA1MSFT[[#This Row],[Adj Close]]-SMA1MSFT[[#This Row],[6-MA]]</f>
        <v>-0.20438333333333958</v>
      </c>
      <c r="P57" s="14">
        <f>(SMA1MSFT[[#This Row],[Adj Close]]-N57)^2</f>
        <v>4.1772546944447E-2</v>
      </c>
      <c r="Q57" s="14">
        <f>ABS(SMA1MSFT[[#This Row],[Erorr 3]])</f>
        <v>0.20438333333333958</v>
      </c>
      <c r="R57" s="27">
        <f>SMA1MSFT[[#This Row],[Abs Erorr 3]]/SMA1MSFT[[#This Row],[Adj Close]]</f>
        <v>3.5396140628582043E-3</v>
      </c>
    </row>
    <row r="58" spans="2:18">
      <c r="B58" s="46">
        <v>43866.291666666664</v>
      </c>
      <c r="C58" s="7">
        <v>59.400100000000002</v>
      </c>
      <c r="D58" s="23">
        <f t="shared" si="1"/>
        <v>57.741700000000002</v>
      </c>
      <c r="E58" s="24">
        <f>SMA1MSFT[[#This Row],[Adj Close]]-SMA1MSFT[[#This Row],[Naive Trend ]]</f>
        <v>1.6584000000000003</v>
      </c>
      <c r="F58" s="5">
        <f t="shared" si="0"/>
        <v>2.7502905600000012</v>
      </c>
      <c r="G58" s="5">
        <f>ABS(SMA1MSFT[[#This Row],[Erorr 1]])</f>
        <v>1.6584000000000003</v>
      </c>
      <c r="H58" s="15">
        <f>SMA1MSFT[[#This Row],[Abs Erorr 1]]/SMA1MSFT[[#This Row],[Adj Close]]</f>
        <v>2.7919144917264452E-2</v>
      </c>
      <c r="I58" s="23">
        <f t="shared" si="3"/>
        <v>56.986066666666666</v>
      </c>
      <c r="J58" s="25">
        <f>(SMA1MSFT[[#This Row],[Adj Close]]-SMA1MSFT[[#This Row],[3-MA]])</f>
        <v>2.4140333333333359</v>
      </c>
      <c r="K58" s="14">
        <f t="shared" si="2"/>
        <v>5.8275569344444573</v>
      </c>
      <c r="L58" s="14">
        <f>ABS(SMA1MSFT[[#This Row],[Erorr 2]])</f>
        <v>2.4140333333333359</v>
      </c>
      <c r="M58" s="15">
        <f>SMA1MSFT[[#This Row],[Abs Erorr 2]]/SMA1MSFT[[#This Row],[Adj Close]]</f>
        <v>4.0640223389074019E-2</v>
      </c>
      <c r="N58" s="23">
        <f t="shared" si="4"/>
        <v>57.91226666666666</v>
      </c>
      <c r="O58" s="26">
        <f>SMA1MSFT[[#This Row],[Adj Close]]-SMA1MSFT[[#This Row],[6-MA]]</f>
        <v>1.4878333333333416</v>
      </c>
      <c r="P58" s="14">
        <f>(SMA1MSFT[[#This Row],[Adj Close]]-N58)^2</f>
        <v>2.2136480277778023</v>
      </c>
      <c r="Q58" s="14">
        <f>ABS(SMA1MSFT[[#This Row],[Erorr 3]])</f>
        <v>1.4878333333333416</v>
      </c>
      <c r="R58" s="27">
        <f>SMA1MSFT[[#This Row],[Abs Erorr 3]]/SMA1MSFT[[#This Row],[Adj Close]]</f>
        <v>2.5047657046593213E-2</v>
      </c>
    </row>
    <row r="59" spans="2:18">
      <c r="B59" s="46">
        <v>43867.291666666664</v>
      </c>
      <c r="C59" s="7">
        <v>59.470999999999997</v>
      </c>
      <c r="D59" s="23">
        <f t="shared" si="1"/>
        <v>59.400100000000002</v>
      </c>
      <c r="E59" s="24">
        <f>SMA1MSFT[[#This Row],[Adj Close]]-SMA1MSFT[[#This Row],[Naive Trend ]]</f>
        <v>7.0899999999994634E-2</v>
      </c>
      <c r="F59" s="5">
        <f t="shared" si="0"/>
        <v>5.0268099999992389E-3</v>
      </c>
      <c r="G59" s="5">
        <f>ABS(SMA1MSFT[[#This Row],[Erorr 1]])</f>
        <v>7.0899999999994634E-2</v>
      </c>
      <c r="H59" s="15">
        <f>SMA1MSFT[[#This Row],[Abs Erorr 1]]/SMA1MSFT[[#This Row],[Adj Close]]</f>
        <v>1.1921777000553991E-3</v>
      </c>
      <c r="I59" s="23">
        <f t="shared" si="3"/>
        <v>57.988733333333336</v>
      </c>
      <c r="J59" s="25">
        <f>(SMA1MSFT[[#This Row],[Adj Close]]-SMA1MSFT[[#This Row],[3-MA]])</f>
        <v>1.4822666666666606</v>
      </c>
      <c r="K59" s="14">
        <f t="shared" si="2"/>
        <v>2.1971144711110933</v>
      </c>
      <c r="L59" s="14">
        <f>ABS(SMA1MSFT[[#This Row],[Erorr 2]])</f>
        <v>1.4822666666666606</v>
      </c>
      <c r="M59" s="15">
        <f>SMA1MSFT[[#This Row],[Abs Erorr 2]]/SMA1MSFT[[#This Row],[Adj Close]]</f>
        <v>2.4924192743802202E-2</v>
      </c>
      <c r="N59" s="23">
        <f t="shared" si="4"/>
        <v>57.916683333333332</v>
      </c>
      <c r="O59" s="26">
        <f>SMA1MSFT[[#This Row],[Adj Close]]-SMA1MSFT[[#This Row],[6-MA]]</f>
        <v>1.554316666666665</v>
      </c>
      <c r="P59" s="14">
        <f>(SMA1MSFT[[#This Row],[Adj Close]]-N59)^2</f>
        <v>2.4159003002777726</v>
      </c>
      <c r="Q59" s="14">
        <f>ABS(SMA1MSFT[[#This Row],[Erorr 3]])</f>
        <v>1.554316666666665</v>
      </c>
      <c r="R59" s="27">
        <f>SMA1MSFT[[#This Row],[Abs Erorr 3]]/SMA1MSFT[[#This Row],[Adj Close]]</f>
        <v>2.6135707599782503E-2</v>
      </c>
    </row>
    <row r="60" spans="2:18">
      <c r="B60" s="46">
        <v>43868.291666666664</v>
      </c>
      <c r="C60" s="7">
        <v>58.522500000000001</v>
      </c>
      <c r="D60" s="23">
        <f t="shared" si="1"/>
        <v>59.470999999999997</v>
      </c>
      <c r="E60" s="24">
        <f>SMA1MSFT[[#This Row],[Adj Close]]-SMA1MSFT[[#This Row],[Naive Trend ]]</f>
        <v>-0.94849999999999568</v>
      </c>
      <c r="F60" s="5">
        <f t="shared" si="0"/>
        <v>0.89965224999999183</v>
      </c>
      <c r="G60" s="5">
        <f>ABS(SMA1MSFT[[#This Row],[Erorr 1]])</f>
        <v>0.94849999999999568</v>
      </c>
      <c r="H60" s="15">
        <f>SMA1MSFT[[#This Row],[Abs Erorr 1]]/SMA1MSFT[[#This Row],[Adj Close]]</f>
        <v>1.6207441582297331E-2</v>
      </c>
      <c r="I60" s="23">
        <f t="shared" si="3"/>
        <v>58.870933333333333</v>
      </c>
      <c r="J60" s="25">
        <f>(SMA1MSFT[[#This Row],[Adj Close]]-SMA1MSFT[[#This Row],[3-MA]])</f>
        <v>-0.34843333333333248</v>
      </c>
      <c r="K60" s="14">
        <f t="shared" si="2"/>
        <v>0.12140578777777719</v>
      </c>
      <c r="L60" s="14">
        <f>ABS(SMA1MSFT[[#This Row],[Erorr 2]])</f>
        <v>0.34843333333333248</v>
      </c>
      <c r="M60" s="15">
        <f>SMA1MSFT[[#This Row],[Abs Erorr 2]]/SMA1MSFT[[#This Row],[Adj Close]]</f>
        <v>5.9538354194255622E-3</v>
      </c>
      <c r="N60" s="23">
        <f t="shared" si="4"/>
        <v>58.076983333333338</v>
      </c>
      <c r="O60" s="26">
        <f>SMA1MSFT[[#This Row],[Adj Close]]-SMA1MSFT[[#This Row],[6-MA]]</f>
        <v>0.44551666666666279</v>
      </c>
      <c r="P60" s="14">
        <f>(SMA1MSFT[[#This Row],[Adj Close]]-N60)^2</f>
        <v>0.19848510027777433</v>
      </c>
      <c r="Q60" s="14">
        <f>ABS(SMA1MSFT[[#This Row],[Erorr 3]])</f>
        <v>0.44551666666666279</v>
      </c>
      <c r="R60" s="27">
        <f>SMA1MSFT[[#This Row],[Abs Erorr 3]]/SMA1MSFT[[#This Row],[Adj Close]]</f>
        <v>7.6127415381547743E-3</v>
      </c>
    </row>
    <row r="61" spans="2:18">
      <c r="B61" s="46">
        <v>43871.291666666664</v>
      </c>
      <c r="C61" s="7">
        <v>58.850499999999997</v>
      </c>
      <c r="D61" s="23">
        <f t="shared" si="1"/>
        <v>58.522500000000001</v>
      </c>
      <c r="E61" s="24">
        <f>SMA1MSFT[[#This Row],[Adj Close]]-SMA1MSFT[[#This Row],[Naive Trend ]]</f>
        <v>0.32799999999999585</v>
      </c>
      <c r="F61" s="5">
        <f t="shared" si="0"/>
        <v>0.10758399999999728</v>
      </c>
      <c r="G61" s="5">
        <f>ABS(SMA1MSFT[[#This Row],[Erorr 1]])</f>
        <v>0.32799999999999585</v>
      </c>
      <c r="H61" s="15">
        <f>SMA1MSFT[[#This Row],[Abs Erorr 1]]/SMA1MSFT[[#This Row],[Adj Close]]</f>
        <v>5.5734445756619889E-3</v>
      </c>
      <c r="I61" s="23">
        <f t="shared" si="3"/>
        <v>59.1312</v>
      </c>
      <c r="J61" s="25">
        <f>(SMA1MSFT[[#This Row],[Adj Close]]-SMA1MSFT[[#This Row],[3-MA]])</f>
        <v>-0.28070000000000306</v>
      </c>
      <c r="K61" s="14">
        <f t="shared" si="2"/>
        <v>7.8792490000001714E-2</v>
      </c>
      <c r="L61" s="14">
        <f>ABS(SMA1MSFT[[#This Row],[Erorr 2]])</f>
        <v>0.28070000000000306</v>
      </c>
      <c r="M61" s="15">
        <f>SMA1MSFT[[#This Row],[Abs Erorr 2]]/SMA1MSFT[[#This Row],[Adj Close]]</f>
        <v>4.7697130865498689E-3</v>
      </c>
      <c r="N61" s="23">
        <f t="shared" si="4"/>
        <v>58.058633333333326</v>
      </c>
      <c r="O61" s="26">
        <f>SMA1MSFT[[#This Row],[Adj Close]]-SMA1MSFT[[#This Row],[6-MA]]</f>
        <v>0.79186666666667094</v>
      </c>
      <c r="P61" s="14">
        <f>(SMA1MSFT[[#This Row],[Adj Close]]-N61)^2</f>
        <v>0.62705281777778454</v>
      </c>
      <c r="Q61" s="14">
        <f>ABS(SMA1MSFT[[#This Row],[Erorr 3]])</f>
        <v>0.79186666666667094</v>
      </c>
      <c r="R61" s="27">
        <f>SMA1MSFT[[#This Row],[Abs Erorr 3]]/SMA1MSFT[[#This Row],[Adj Close]]</f>
        <v>1.3455563957259003E-2</v>
      </c>
    </row>
    <row r="62" spans="2:18">
      <c r="B62" s="46">
        <v>43872.291666666664</v>
      </c>
      <c r="C62" s="7">
        <v>59.754600000000003</v>
      </c>
      <c r="D62" s="23">
        <f t="shared" si="1"/>
        <v>58.850499999999997</v>
      </c>
      <c r="E62" s="24">
        <f>SMA1MSFT[[#This Row],[Adj Close]]-SMA1MSFT[[#This Row],[Naive Trend ]]</f>
        <v>0.90410000000000679</v>
      </c>
      <c r="F62" s="5">
        <f t="shared" si="0"/>
        <v>0.8173968100000123</v>
      </c>
      <c r="G62" s="5">
        <f>ABS(SMA1MSFT[[#This Row],[Erorr 1]])</f>
        <v>0.90410000000000679</v>
      </c>
      <c r="H62" s="15">
        <f>SMA1MSFT[[#This Row],[Abs Erorr 1]]/SMA1MSFT[[#This Row],[Adj Close]]</f>
        <v>1.5130215916431652E-2</v>
      </c>
      <c r="I62" s="23">
        <f t="shared" si="3"/>
        <v>58.948</v>
      </c>
      <c r="J62" s="25">
        <f>(SMA1MSFT[[#This Row],[Adj Close]]-SMA1MSFT[[#This Row],[3-MA]])</f>
        <v>0.80660000000000309</v>
      </c>
      <c r="K62" s="14">
        <f t="shared" si="2"/>
        <v>0.65060356000000497</v>
      </c>
      <c r="L62" s="14">
        <f>ABS(SMA1MSFT[[#This Row],[Erorr 2]])</f>
        <v>0.80660000000000309</v>
      </c>
      <c r="M62" s="15">
        <f>SMA1MSFT[[#This Row],[Abs Erorr 2]]/SMA1MSFT[[#This Row],[Adj Close]]</f>
        <v>1.3498542371633365E-2</v>
      </c>
      <c r="N62" s="23">
        <f t="shared" si="4"/>
        <v>58.468366666666668</v>
      </c>
      <c r="O62" s="26">
        <f>SMA1MSFT[[#This Row],[Adj Close]]-SMA1MSFT[[#This Row],[6-MA]]</f>
        <v>1.2862333333333353</v>
      </c>
      <c r="P62" s="14">
        <f>(SMA1MSFT[[#This Row],[Adj Close]]-N62)^2</f>
        <v>1.6543961877777829</v>
      </c>
      <c r="Q62" s="14">
        <f>ABS(SMA1MSFT[[#This Row],[Erorr 3]])</f>
        <v>1.2862333333333353</v>
      </c>
      <c r="R62" s="27">
        <f>SMA1MSFT[[#This Row],[Abs Erorr 3]]/SMA1MSFT[[#This Row],[Adj Close]]</f>
        <v>2.1525260537821948E-2</v>
      </c>
    </row>
    <row r="63" spans="2:18">
      <c r="B63" s="46">
        <v>43873.291666666664</v>
      </c>
      <c r="C63" s="7">
        <v>59.798999999999999</v>
      </c>
      <c r="D63" s="23">
        <f t="shared" si="1"/>
        <v>59.754600000000003</v>
      </c>
      <c r="E63" s="24">
        <f>SMA1MSFT[[#This Row],[Adj Close]]-SMA1MSFT[[#This Row],[Naive Trend ]]</f>
        <v>4.4399999999995998E-2</v>
      </c>
      <c r="F63" s="5">
        <f t="shared" si="0"/>
        <v>1.9713599999996445E-3</v>
      </c>
      <c r="G63" s="5">
        <f>ABS(SMA1MSFT[[#This Row],[Erorr 1]])</f>
        <v>4.4399999999995998E-2</v>
      </c>
      <c r="H63" s="15">
        <f>SMA1MSFT[[#This Row],[Abs Erorr 1]]/SMA1MSFT[[#This Row],[Adj Close]]</f>
        <v>7.4248733256402277E-4</v>
      </c>
      <c r="I63" s="23">
        <f t="shared" si="3"/>
        <v>59.042533333333331</v>
      </c>
      <c r="J63" s="25">
        <f>(SMA1MSFT[[#This Row],[Adj Close]]-SMA1MSFT[[#This Row],[3-MA]])</f>
        <v>0.75646666666666817</v>
      </c>
      <c r="K63" s="14">
        <f t="shared" si="2"/>
        <v>0.57224181777778005</v>
      </c>
      <c r="L63" s="14">
        <f>ABS(SMA1MSFT[[#This Row],[Erorr 2]])</f>
        <v>0.75646666666666817</v>
      </c>
      <c r="M63" s="15">
        <f>SMA1MSFT[[#This Row],[Abs Erorr 2]]/SMA1MSFT[[#This Row],[Adj Close]]</f>
        <v>1.2650155799706821E-2</v>
      </c>
      <c r="N63" s="23">
        <f t="shared" si="4"/>
        <v>58.956733333333325</v>
      </c>
      <c r="O63" s="26">
        <f>SMA1MSFT[[#This Row],[Adj Close]]-SMA1MSFT[[#This Row],[6-MA]]</f>
        <v>0.84226666666667427</v>
      </c>
      <c r="P63" s="14">
        <f>(SMA1MSFT[[#This Row],[Adj Close]]-N63)^2</f>
        <v>0.70941313777779058</v>
      </c>
      <c r="Q63" s="14">
        <f>ABS(SMA1MSFT[[#This Row],[Erorr 3]])</f>
        <v>0.84226666666667427</v>
      </c>
      <c r="R63" s="27">
        <f>SMA1MSFT[[#This Row],[Abs Erorr 3]]/SMA1MSFT[[#This Row],[Adj Close]]</f>
        <v>1.4084962401824015E-2</v>
      </c>
    </row>
    <row r="64" spans="2:18">
      <c r="B64" s="46">
        <v>43874.291666666664</v>
      </c>
      <c r="C64" s="7">
        <v>59.781199999999998</v>
      </c>
      <c r="D64" s="23">
        <f t="shared" si="1"/>
        <v>59.798999999999999</v>
      </c>
      <c r="E64" s="24">
        <f>SMA1MSFT[[#This Row],[Adj Close]]-SMA1MSFT[[#This Row],[Naive Trend ]]</f>
        <v>-1.7800000000001148E-2</v>
      </c>
      <c r="F64" s="5">
        <f t="shared" si="0"/>
        <v>3.1684000000004086E-4</v>
      </c>
      <c r="G64" s="5">
        <f>ABS(SMA1MSFT[[#This Row],[Erorr 1]])</f>
        <v>1.7800000000001148E-2</v>
      </c>
      <c r="H64" s="15">
        <f>SMA1MSFT[[#This Row],[Abs Erorr 1]]/SMA1MSFT[[#This Row],[Adj Close]]</f>
        <v>2.9775247067641915E-4</v>
      </c>
      <c r="I64" s="23">
        <f t="shared" si="3"/>
        <v>59.468033333333331</v>
      </c>
      <c r="J64" s="25">
        <f>(SMA1MSFT[[#This Row],[Adj Close]]-SMA1MSFT[[#This Row],[3-MA]])</f>
        <v>0.31316666666666748</v>
      </c>
      <c r="K64" s="14">
        <f t="shared" si="2"/>
        <v>9.8073361111111618E-2</v>
      </c>
      <c r="L64" s="14">
        <f>ABS(SMA1MSFT[[#This Row],[Erorr 2]])</f>
        <v>0.31316666666666748</v>
      </c>
      <c r="M64" s="15">
        <f>SMA1MSFT[[#This Row],[Abs Erorr 2]]/SMA1MSFT[[#This Row],[Adj Close]]</f>
        <v>5.2385476816569007E-3</v>
      </c>
      <c r="N64" s="23">
        <f t="shared" si="4"/>
        <v>59.299616666666658</v>
      </c>
      <c r="O64" s="26">
        <f>SMA1MSFT[[#This Row],[Adj Close]]-SMA1MSFT[[#This Row],[6-MA]]</f>
        <v>0.48158333333334014</v>
      </c>
      <c r="P64" s="14">
        <f>(SMA1MSFT[[#This Row],[Adj Close]]-N64)^2</f>
        <v>0.23192250694445099</v>
      </c>
      <c r="Q64" s="14">
        <f>ABS(SMA1MSFT[[#This Row],[Erorr 3]])</f>
        <v>0.48158333333334014</v>
      </c>
      <c r="R64" s="27">
        <f>SMA1MSFT[[#This Row],[Abs Erorr 3]]/SMA1MSFT[[#This Row],[Adj Close]]</f>
        <v>8.0557655807066454E-3</v>
      </c>
    </row>
    <row r="65" spans="2:18">
      <c r="B65" s="46">
        <v>43875.291666666664</v>
      </c>
      <c r="C65" s="7">
        <v>59.630499999999998</v>
      </c>
      <c r="D65" s="23">
        <f t="shared" si="1"/>
        <v>59.781199999999998</v>
      </c>
      <c r="E65" s="24">
        <f>SMA1MSFT[[#This Row],[Adj Close]]-SMA1MSFT[[#This Row],[Naive Trend ]]</f>
        <v>-0.1507000000000005</v>
      </c>
      <c r="F65" s="5">
        <f t="shared" si="0"/>
        <v>2.2710490000000152E-2</v>
      </c>
      <c r="G65" s="5">
        <f>ABS(SMA1MSFT[[#This Row],[Erorr 1]])</f>
        <v>0.1507000000000005</v>
      </c>
      <c r="H65" s="15">
        <f>SMA1MSFT[[#This Row],[Abs Erorr 1]]/SMA1MSFT[[#This Row],[Adj Close]]</f>
        <v>2.5272301926027871E-3</v>
      </c>
      <c r="I65" s="23">
        <f t="shared" si="3"/>
        <v>59.778266666666667</v>
      </c>
      <c r="J65" s="25">
        <f>(SMA1MSFT[[#This Row],[Adj Close]]-SMA1MSFT[[#This Row],[3-MA]])</f>
        <v>-0.14776666666666927</v>
      </c>
      <c r="K65" s="14">
        <f t="shared" si="2"/>
        <v>2.1834987777778547E-2</v>
      </c>
      <c r="L65" s="14">
        <f>ABS(SMA1MSFT[[#This Row],[Erorr 2]])</f>
        <v>0.14776666666666927</v>
      </c>
      <c r="M65" s="15">
        <f>SMA1MSFT[[#This Row],[Abs Erorr 2]]/SMA1MSFT[[#This Row],[Adj Close]]</f>
        <v>2.478038364036345E-3</v>
      </c>
      <c r="N65" s="23">
        <f t="shared" si="4"/>
        <v>59.363133333333337</v>
      </c>
      <c r="O65" s="26">
        <f>SMA1MSFT[[#This Row],[Adj Close]]-SMA1MSFT[[#This Row],[6-MA]]</f>
        <v>0.26736666666666054</v>
      </c>
      <c r="P65" s="14">
        <f>(SMA1MSFT[[#This Row],[Adj Close]]-N65)^2</f>
        <v>7.1484934444441164E-2</v>
      </c>
      <c r="Q65" s="14">
        <f>ABS(SMA1MSFT[[#This Row],[Erorr 3]])</f>
        <v>0.26736666666666054</v>
      </c>
      <c r="R65" s="27">
        <f>SMA1MSFT[[#This Row],[Abs Erorr 3]]/SMA1MSFT[[#This Row],[Adj Close]]</f>
        <v>4.4837233742239385E-3</v>
      </c>
    </row>
    <row r="66" spans="2:18">
      <c r="B66" s="46">
        <v>43879.291666666664</v>
      </c>
      <c r="C66" s="7">
        <v>58.628900000000002</v>
      </c>
      <c r="D66" s="23">
        <f t="shared" si="1"/>
        <v>59.630499999999998</v>
      </c>
      <c r="E66" s="24">
        <f>SMA1MSFT[[#This Row],[Adj Close]]-SMA1MSFT[[#This Row],[Naive Trend ]]</f>
        <v>-1.0015999999999963</v>
      </c>
      <c r="F66" s="5">
        <f t="shared" si="0"/>
        <v>1.0032025599999925</v>
      </c>
      <c r="G66" s="5">
        <f>ABS(SMA1MSFT[[#This Row],[Erorr 1]])</f>
        <v>1.0015999999999963</v>
      </c>
      <c r="H66" s="15">
        <f>SMA1MSFT[[#This Row],[Abs Erorr 1]]/SMA1MSFT[[#This Row],[Adj Close]]</f>
        <v>1.7083724920644874E-2</v>
      </c>
      <c r="I66" s="23">
        <f t="shared" si="3"/>
        <v>59.736899999999991</v>
      </c>
      <c r="J66" s="25">
        <f>(SMA1MSFT[[#This Row],[Adj Close]]-SMA1MSFT[[#This Row],[3-MA]])</f>
        <v>-1.1079999999999899</v>
      </c>
      <c r="K66" s="14">
        <f t="shared" si="2"/>
        <v>1.2276639999999777</v>
      </c>
      <c r="L66" s="14">
        <f>ABS(SMA1MSFT[[#This Row],[Erorr 2]])</f>
        <v>1.1079999999999899</v>
      </c>
      <c r="M66" s="15">
        <f>SMA1MSFT[[#This Row],[Abs Erorr 2]]/SMA1MSFT[[#This Row],[Adj Close]]</f>
        <v>1.8898529564770783E-2</v>
      </c>
      <c r="N66" s="23">
        <f t="shared" si="4"/>
        <v>59.389716666666665</v>
      </c>
      <c r="O66" s="26">
        <f>SMA1MSFT[[#This Row],[Adj Close]]-SMA1MSFT[[#This Row],[6-MA]]</f>
        <v>-0.76081666666666337</v>
      </c>
      <c r="P66" s="14">
        <f>(SMA1MSFT[[#This Row],[Adj Close]]-N66)^2</f>
        <v>0.57884200027777277</v>
      </c>
      <c r="Q66" s="14">
        <f>ABS(SMA1MSFT[[#This Row],[Erorr 3]])</f>
        <v>0.76081666666666337</v>
      </c>
      <c r="R66" s="27">
        <f>SMA1MSFT[[#This Row],[Abs Erorr 3]]/SMA1MSFT[[#This Row],[Adj Close]]</f>
        <v>1.2976819736796414E-2</v>
      </c>
    </row>
    <row r="67" spans="2:18">
      <c r="B67" s="46">
        <v>43880.291666666664</v>
      </c>
      <c r="C67" s="7">
        <v>59.488700000000001</v>
      </c>
      <c r="D67" s="23">
        <f t="shared" si="1"/>
        <v>58.628900000000002</v>
      </c>
      <c r="E67" s="24">
        <f>SMA1MSFT[[#This Row],[Adj Close]]-SMA1MSFT[[#This Row],[Naive Trend ]]</f>
        <v>0.8597999999999999</v>
      </c>
      <c r="F67" s="5">
        <f t="shared" si="0"/>
        <v>0.73925603999999978</v>
      </c>
      <c r="G67" s="5">
        <f>ABS(SMA1MSFT[[#This Row],[Erorr 1]])</f>
        <v>0.8597999999999999</v>
      </c>
      <c r="H67" s="15">
        <f>SMA1MSFT[[#This Row],[Abs Erorr 1]]/SMA1MSFT[[#This Row],[Adj Close]]</f>
        <v>1.4453165054875965E-2</v>
      </c>
      <c r="I67" s="23">
        <f t="shared" si="3"/>
        <v>59.346866666666664</v>
      </c>
      <c r="J67" s="25">
        <f>(SMA1MSFT[[#This Row],[Adj Close]]-SMA1MSFT[[#This Row],[3-MA]])</f>
        <v>0.14183333333333792</v>
      </c>
      <c r="K67" s="14">
        <f t="shared" si="2"/>
        <v>2.0116694444445745E-2</v>
      </c>
      <c r="L67" s="14">
        <f>ABS(SMA1MSFT[[#This Row],[Erorr 2]])</f>
        <v>0.14183333333333792</v>
      </c>
      <c r="M67" s="15">
        <f>SMA1MSFT[[#This Row],[Abs Erorr 2]]/SMA1MSFT[[#This Row],[Adj Close]]</f>
        <v>2.384206300244213E-3</v>
      </c>
      <c r="N67" s="23">
        <f t="shared" si="4"/>
        <v>59.40744999999999</v>
      </c>
      <c r="O67" s="26">
        <f>SMA1MSFT[[#This Row],[Adj Close]]-SMA1MSFT[[#This Row],[6-MA]]</f>
        <v>8.1250000000011369E-2</v>
      </c>
      <c r="P67" s="14">
        <f>(SMA1MSFT[[#This Row],[Adj Close]]-N67)^2</f>
        <v>6.6015625000018473E-3</v>
      </c>
      <c r="Q67" s="14">
        <f>ABS(SMA1MSFT[[#This Row],[Erorr 3]])</f>
        <v>8.1250000000011369E-2</v>
      </c>
      <c r="R67" s="27">
        <f>SMA1MSFT[[#This Row],[Abs Erorr 3]]/SMA1MSFT[[#This Row],[Adj Close]]</f>
        <v>1.3658056067792936E-3</v>
      </c>
    </row>
    <row r="68" spans="2:18">
      <c r="B68" s="46">
        <v>43881.291666666664</v>
      </c>
      <c r="C68" s="7">
        <v>58.017200000000003</v>
      </c>
      <c r="D68" s="23">
        <f t="shared" si="1"/>
        <v>59.488700000000001</v>
      </c>
      <c r="E68" s="24">
        <f>SMA1MSFT[[#This Row],[Adj Close]]-SMA1MSFT[[#This Row],[Naive Trend ]]</f>
        <v>-1.4714999999999989</v>
      </c>
      <c r="F68" s="5">
        <f t="shared" ref="F68:F131" si="5">(C68-D68)^2</f>
        <v>2.1653122499999968</v>
      </c>
      <c r="G68" s="5">
        <f>ABS(SMA1MSFT[[#This Row],[Erorr 1]])</f>
        <v>1.4714999999999989</v>
      </c>
      <c r="H68" s="15">
        <f>SMA1MSFT[[#This Row],[Abs Erorr 1]]/SMA1MSFT[[#This Row],[Adj Close]]</f>
        <v>2.5363168163923783E-2</v>
      </c>
      <c r="I68" s="23">
        <f t="shared" si="3"/>
        <v>59.249366666666667</v>
      </c>
      <c r="J68" s="25">
        <f>(SMA1MSFT[[#This Row],[Adj Close]]-SMA1MSFT[[#This Row],[3-MA]])</f>
        <v>-1.2321666666666644</v>
      </c>
      <c r="K68" s="14">
        <f t="shared" si="2"/>
        <v>1.5182346944444389</v>
      </c>
      <c r="L68" s="14">
        <f>ABS(SMA1MSFT[[#This Row],[Erorr 2]])</f>
        <v>1.2321666666666644</v>
      </c>
      <c r="M68" s="15">
        <f>SMA1MSFT[[#This Row],[Abs Erorr 2]]/SMA1MSFT[[#This Row],[Adj Close]]</f>
        <v>2.1237954721473364E-2</v>
      </c>
      <c r="N68" s="23">
        <f t="shared" si="4"/>
        <v>59.513816666666663</v>
      </c>
      <c r="O68" s="26">
        <f>SMA1MSFT[[#This Row],[Adj Close]]-SMA1MSFT[[#This Row],[6-MA]]</f>
        <v>-1.4966166666666609</v>
      </c>
      <c r="P68" s="14">
        <f>(SMA1MSFT[[#This Row],[Adj Close]]-N68)^2</f>
        <v>2.2398614469444271</v>
      </c>
      <c r="Q68" s="14">
        <f>ABS(SMA1MSFT[[#This Row],[Erorr 3]])</f>
        <v>1.4966166666666609</v>
      </c>
      <c r="R68" s="27">
        <f>SMA1MSFT[[#This Row],[Abs Erorr 3]]/SMA1MSFT[[#This Row],[Adj Close]]</f>
        <v>2.5796085758476122E-2</v>
      </c>
    </row>
    <row r="69" spans="2:18">
      <c r="B69" s="46">
        <v>43882.291666666664</v>
      </c>
      <c r="C69" s="7">
        <v>57.033299999999997</v>
      </c>
      <c r="D69" s="23">
        <f t="shared" ref="D69:D132" si="6">C68</f>
        <v>58.017200000000003</v>
      </c>
      <c r="E69" s="24">
        <f>SMA1MSFT[[#This Row],[Adj Close]]-SMA1MSFT[[#This Row],[Naive Trend ]]</f>
        <v>-0.98390000000000555</v>
      </c>
      <c r="F69" s="5">
        <f t="shared" si="5"/>
        <v>0.96805921000001094</v>
      </c>
      <c r="G69" s="5">
        <f>ABS(SMA1MSFT[[#This Row],[Erorr 1]])</f>
        <v>0.98390000000000555</v>
      </c>
      <c r="H69" s="15">
        <f>SMA1MSFT[[#This Row],[Abs Erorr 1]]/SMA1MSFT[[#This Row],[Adj Close]]</f>
        <v>1.7251325103053928E-2</v>
      </c>
      <c r="I69" s="23">
        <f t="shared" si="3"/>
        <v>58.711600000000004</v>
      </c>
      <c r="J69" s="25">
        <f>(SMA1MSFT[[#This Row],[Adj Close]]-SMA1MSFT[[#This Row],[3-MA]])</f>
        <v>-1.6783000000000072</v>
      </c>
      <c r="K69" s="14">
        <f t="shared" si="2"/>
        <v>2.8166908900000243</v>
      </c>
      <c r="L69" s="14">
        <f>ABS(SMA1MSFT[[#This Row],[Erorr 2]])</f>
        <v>1.6783000000000072</v>
      </c>
      <c r="M69" s="15">
        <f>SMA1MSFT[[#This Row],[Abs Erorr 2]]/SMA1MSFT[[#This Row],[Adj Close]]</f>
        <v>2.9426668279759496E-2</v>
      </c>
      <c r="N69" s="23">
        <f t="shared" si="4"/>
        <v>59.224249999999991</v>
      </c>
      <c r="O69" s="26">
        <f>SMA1MSFT[[#This Row],[Adj Close]]-SMA1MSFT[[#This Row],[6-MA]]</f>
        <v>-2.1909499999999937</v>
      </c>
      <c r="P69" s="14">
        <f>(SMA1MSFT[[#This Row],[Adj Close]]-N69)^2</f>
        <v>4.8002619024999724</v>
      </c>
      <c r="Q69" s="14">
        <f>ABS(SMA1MSFT[[#This Row],[Erorr 3]])</f>
        <v>2.1909499999999937</v>
      </c>
      <c r="R69" s="27">
        <f>SMA1MSFT[[#This Row],[Abs Erorr 3]]/SMA1MSFT[[#This Row],[Adj Close]]</f>
        <v>3.8415276689232322E-2</v>
      </c>
    </row>
    <row r="70" spans="2:18">
      <c r="B70" s="46">
        <v>43885.291666666664</v>
      </c>
      <c r="C70" s="7">
        <v>54.746299999999998</v>
      </c>
      <c r="D70" s="23">
        <f t="shared" si="6"/>
        <v>57.033299999999997</v>
      </c>
      <c r="E70" s="24">
        <f>SMA1MSFT[[#This Row],[Adj Close]]-SMA1MSFT[[#This Row],[Naive Trend ]]</f>
        <v>-2.286999999999999</v>
      </c>
      <c r="F70" s="5">
        <f t="shared" si="5"/>
        <v>5.2303689999999952</v>
      </c>
      <c r="G70" s="5">
        <f>ABS(SMA1MSFT[[#This Row],[Erorr 1]])</f>
        <v>2.286999999999999</v>
      </c>
      <c r="H70" s="15">
        <f>SMA1MSFT[[#This Row],[Abs Erorr 1]]/SMA1MSFT[[#This Row],[Adj Close]]</f>
        <v>4.1774512615464408E-2</v>
      </c>
      <c r="I70" s="23">
        <f t="shared" si="3"/>
        <v>58.179733333333331</v>
      </c>
      <c r="J70" s="25">
        <f>(SMA1MSFT[[#This Row],[Adj Close]]-SMA1MSFT[[#This Row],[3-MA]])</f>
        <v>-3.4334333333333333</v>
      </c>
      <c r="K70" s="14">
        <f t="shared" ref="K70:K133" si="7">(C70-I70)^2</f>
        <v>11.788464454444444</v>
      </c>
      <c r="L70" s="14">
        <f>ABS(SMA1MSFT[[#This Row],[Erorr 2]])</f>
        <v>3.4334333333333333</v>
      </c>
      <c r="M70" s="15">
        <f>SMA1MSFT[[#This Row],[Abs Erorr 2]]/SMA1MSFT[[#This Row],[Adj Close]]</f>
        <v>6.2715349408696719E-2</v>
      </c>
      <c r="N70" s="23">
        <f t="shared" si="4"/>
        <v>58.763299999999994</v>
      </c>
      <c r="O70" s="26">
        <f>SMA1MSFT[[#This Row],[Adj Close]]-SMA1MSFT[[#This Row],[6-MA]]</f>
        <v>-4.0169999999999959</v>
      </c>
      <c r="P70" s="14">
        <f>(SMA1MSFT[[#This Row],[Adj Close]]-N70)^2</f>
        <v>16.136288999999966</v>
      </c>
      <c r="Q70" s="14">
        <f>ABS(SMA1MSFT[[#This Row],[Erorr 3]])</f>
        <v>4.0169999999999959</v>
      </c>
      <c r="R70" s="27">
        <f>SMA1MSFT[[#This Row],[Abs Erorr 3]]/SMA1MSFT[[#This Row],[Adj Close]]</f>
        <v>7.3374821677446619E-2</v>
      </c>
    </row>
    <row r="71" spans="2:18">
      <c r="B71" s="46">
        <v>43886.291666666664</v>
      </c>
      <c r="C71" s="7">
        <v>52.946800000000003</v>
      </c>
      <c r="D71" s="23">
        <f t="shared" si="6"/>
        <v>54.746299999999998</v>
      </c>
      <c r="E71" s="24">
        <f>SMA1MSFT[[#This Row],[Adj Close]]-SMA1MSFT[[#This Row],[Naive Trend ]]</f>
        <v>-1.7994999999999948</v>
      </c>
      <c r="F71" s="5">
        <f t="shared" si="5"/>
        <v>3.2382002499999811</v>
      </c>
      <c r="G71" s="5">
        <f>ABS(SMA1MSFT[[#This Row],[Erorr 1]])</f>
        <v>1.7994999999999948</v>
      </c>
      <c r="H71" s="15">
        <f>SMA1MSFT[[#This Row],[Abs Erorr 1]]/SMA1MSFT[[#This Row],[Adj Close]]</f>
        <v>3.3986945386689935E-2</v>
      </c>
      <c r="I71" s="23">
        <f t="shared" ref="I71:I134" si="8">AVERAGE(C68:C70)</f>
        <v>56.598933333333328</v>
      </c>
      <c r="J71" s="25">
        <f>(SMA1MSFT[[#This Row],[Adj Close]]-SMA1MSFT[[#This Row],[3-MA]])</f>
        <v>-3.6521333333333246</v>
      </c>
      <c r="K71" s="14">
        <f t="shared" si="7"/>
        <v>13.338077884444381</v>
      </c>
      <c r="L71" s="14">
        <f>ABS(SMA1MSFT[[#This Row],[Erorr 2]])</f>
        <v>3.6521333333333246</v>
      </c>
      <c r="M71" s="15">
        <f>SMA1MSFT[[#This Row],[Abs Erorr 2]]/SMA1MSFT[[#This Row],[Adj Close]]</f>
        <v>6.8977413806562901E-2</v>
      </c>
      <c r="N71" s="23">
        <f t="shared" si="4"/>
        <v>57.924149999999997</v>
      </c>
      <c r="O71" s="26">
        <f>SMA1MSFT[[#This Row],[Adj Close]]-SMA1MSFT[[#This Row],[6-MA]]</f>
        <v>-4.9773499999999942</v>
      </c>
      <c r="P71" s="14">
        <f>(SMA1MSFT[[#This Row],[Adj Close]]-N71)^2</f>
        <v>24.774013022499943</v>
      </c>
      <c r="Q71" s="14">
        <f>ABS(SMA1MSFT[[#This Row],[Erorr 3]])</f>
        <v>4.9773499999999942</v>
      </c>
      <c r="R71" s="27">
        <f>SMA1MSFT[[#This Row],[Abs Erorr 3]]/SMA1MSFT[[#This Row],[Adj Close]]</f>
        <v>9.4006625518444811E-2</v>
      </c>
    </row>
    <row r="72" spans="2:18">
      <c r="B72" s="46">
        <v>43887.291666666664</v>
      </c>
      <c r="C72" s="7">
        <v>52.875900000000001</v>
      </c>
      <c r="D72" s="23">
        <f t="shared" si="6"/>
        <v>52.946800000000003</v>
      </c>
      <c r="E72" s="24">
        <f>SMA1MSFT[[#This Row],[Adj Close]]-SMA1MSFT[[#This Row],[Naive Trend ]]</f>
        <v>-7.0900000000001739E-2</v>
      </c>
      <c r="F72" s="5">
        <f t="shared" si="5"/>
        <v>5.0268100000002468E-3</v>
      </c>
      <c r="G72" s="5">
        <f>ABS(SMA1MSFT[[#This Row],[Erorr 1]])</f>
        <v>7.0900000000001739E-2</v>
      </c>
      <c r="H72" s="15">
        <f>SMA1MSFT[[#This Row],[Abs Erorr 1]]/SMA1MSFT[[#This Row],[Adj Close]]</f>
        <v>1.3408755217405612E-3</v>
      </c>
      <c r="I72" s="23">
        <f t="shared" si="8"/>
        <v>54.908799999999992</v>
      </c>
      <c r="J72" s="25">
        <f>(SMA1MSFT[[#This Row],[Adj Close]]-SMA1MSFT[[#This Row],[3-MA]])</f>
        <v>-2.0328999999999908</v>
      </c>
      <c r="K72" s="14">
        <f t="shared" si="7"/>
        <v>4.1326824099999628</v>
      </c>
      <c r="L72" s="14">
        <f>ABS(SMA1MSFT[[#This Row],[Erorr 2]])</f>
        <v>2.0328999999999908</v>
      </c>
      <c r="M72" s="15">
        <f>SMA1MSFT[[#This Row],[Abs Erorr 2]]/SMA1MSFT[[#This Row],[Adj Close]]</f>
        <v>3.8446626913206029E-2</v>
      </c>
      <c r="N72" s="23">
        <f t="shared" si="4"/>
        <v>56.810200000000002</v>
      </c>
      <c r="O72" s="26">
        <f>SMA1MSFT[[#This Row],[Adj Close]]-SMA1MSFT[[#This Row],[6-MA]]</f>
        <v>-3.9343000000000004</v>
      </c>
      <c r="P72" s="14">
        <f>(SMA1MSFT[[#This Row],[Adj Close]]-N72)^2</f>
        <v>15.478716490000004</v>
      </c>
      <c r="Q72" s="14">
        <f>ABS(SMA1MSFT[[#This Row],[Erorr 3]])</f>
        <v>3.9343000000000004</v>
      </c>
      <c r="R72" s="27">
        <f>SMA1MSFT[[#This Row],[Abs Erorr 3]]/SMA1MSFT[[#This Row],[Adj Close]]</f>
        <v>7.4406298521632733E-2</v>
      </c>
    </row>
    <row r="73" spans="2:18">
      <c r="B73" s="46">
        <v>43888.291666666664</v>
      </c>
      <c r="C73" s="7">
        <v>49.489699999999999</v>
      </c>
      <c r="D73" s="23">
        <f t="shared" si="6"/>
        <v>52.875900000000001</v>
      </c>
      <c r="E73" s="24">
        <f>SMA1MSFT[[#This Row],[Adj Close]]-SMA1MSFT[[#This Row],[Naive Trend ]]</f>
        <v>-3.3862000000000023</v>
      </c>
      <c r="F73" s="5">
        <f t="shared" si="5"/>
        <v>11.466350440000015</v>
      </c>
      <c r="G73" s="5">
        <f>ABS(SMA1MSFT[[#This Row],[Erorr 1]])</f>
        <v>3.3862000000000023</v>
      </c>
      <c r="H73" s="15">
        <f>SMA1MSFT[[#This Row],[Abs Erorr 1]]/SMA1MSFT[[#This Row],[Adj Close]]</f>
        <v>6.8422318179338373E-2</v>
      </c>
      <c r="I73" s="23">
        <f t="shared" si="8"/>
        <v>53.523000000000003</v>
      </c>
      <c r="J73" s="25">
        <f>(SMA1MSFT[[#This Row],[Adj Close]]-SMA1MSFT[[#This Row],[3-MA]])</f>
        <v>-4.0333000000000041</v>
      </c>
      <c r="K73" s="14">
        <f t="shared" si="7"/>
        <v>16.267508890000034</v>
      </c>
      <c r="L73" s="14">
        <f>ABS(SMA1MSFT[[#This Row],[Erorr 2]])</f>
        <v>4.0333000000000041</v>
      </c>
      <c r="M73" s="15">
        <f>SMA1MSFT[[#This Row],[Abs Erorr 2]]/SMA1MSFT[[#This Row],[Adj Close]]</f>
        <v>8.1497766201856225E-2</v>
      </c>
      <c r="N73" s="23">
        <f t="shared" si="4"/>
        <v>55.851366666666671</v>
      </c>
      <c r="O73" s="26">
        <f>SMA1MSFT[[#This Row],[Adj Close]]-SMA1MSFT[[#This Row],[6-MA]]</f>
        <v>-6.3616666666666717</v>
      </c>
      <c r="P73" s="14">
        <f>(SMA1MSFT[[#This Row],[Adj Close]]-N73)^2</f>
        <v>40.470802777777841</v>
      </c>
      <c r="Q73" s="14">
        <f>ABS(SMA1MSFT[[#This Row],[Erorr 3]])</f>
        <v>6.3616666666666717</v>
      </c>
      <c r="R73" s="27">
        <f>SMA1MSFT[[#This Row],[Abs Erorr 3]]/SMA1MSFT[[#This Row],[Adj Close]]</f>
        <v>0.12854526632140975</v>
      </c>
    </row>
    <row r="74" spans="2:18">
      <c r="B74" s="46">
        <v>43889.291666666664</v>
      </c>
      <c r="C74" s="7">
        <v>49.2149</v>
      </c>
      <c r="D74" s="23">
        <f t="shared" si="6"/>
        <v>49.489699999999999</v>
      </c>
      <c r="E74" s="24">
        <f>SMA1MSFT[[#This Row],[Adj Close]]-SMA1MSFT[[#This Row],[Naive Trend ]]</f>
        <v>-0.27479999999999905</v>
      </c>
      <c r="F74" s="5">
        <f t="shared" si="5"/>
        <v>7.5515039999999478E-2</v>
      </c>
      <c r="G74" s="5">
        <f>ABS(SMA1MSFT[[#This Row],[Erorr 1]])</f>
        <v>0.27479999999999905</v>
      </c>
      <c r="H74" s="15">
        <f>SMA1MSFT[[#This Row],[Abs Erorr 1]]/SMA1MSFT[[#This Row],[Adj Close]]</f>
        <v>5.5836748626940024E-3</v>
      </c>
      <c r="I74" s="23">
        <f t="shared" si="8"/>
        <v>51.770800000000001</v>
      </c>
      <c r="J74" s="25">
        <f>(SMA1MSFT[[#This Row],[Adj Close]]-SMA1MSFT[[#This Row],[3-MA]])</f>
        <v>-2.5559000000000012</v>
      </c>
      <c r="K74" s="14">
        <f t="shared" si="7"/>
        <v>6.5326248100000059</v>
      </c>
      <c r="L74" s="14">
        <f>ABS(SMA1MSFT[[#This Row],[Erorr 2]])</f>
        <v>2.5559000000000012</v>
      </c>
      <c r="M74" s="15">
        <f>SMA1MSFT[[#This Row],[Abs Erorr 2]]/SMA1MSFT[[#This Row],[Adj Close]]</f>
        <v>5.1933459175981279E-2</v>
      </c>
      <c r="N74" s="23">
        <f t="shared" ref="N74:N137" si="9">AVERAGE(C68:C73)</f>
        <v>54.184866666666665</v>
      </c>
      <c r="O74" s="26">
        <f>SMA1MSFT[[#This Row],[Adj Close]]-SMA1MSFT[[#This Row],[6-MA]]</f>
        <v>-4.9699666666666644</v>
      </c>
      <c r="P74" s="14">
        <f>(SMA1MSFT[[#This Row],[Adj Close]]-N74)^2</f>
        <v>24.700568667777755</v>
      </c>
      <c r="Q74" s="14">
        <f>ABS(SMA1MSFT[[#This Row],[Erorr 3]])</f>
        <v>4.9699666666666644</v>
      </c>
      <c r="R74" s="27">
        <f>SMA1MSFT[[#This Row],[Abs Erorr 3]]/SMA1MSFT[[#This Row],[Adj Close]]</f>
        <v>0.10098499980019597</v>
      </c>
    </row>
    <row r="75" spans="2:18">
      <c r="B75" s="46">
        <v>43892.291666666664</v>
      </c>
      <c r="C75" s="7">
        <v>51.572800000000001</v>
      </c>
      <c r="D75" s="23">
        <f t="shared" si="6"/>
        <v>49.2149</v>
      </c>
      <c r="E75" s="24">
        <f>SMA1MSFT[[#This Row],[Adj Close]]-SMA1MSFT[[#This Row],[Naive Trend ]]</f>
        <v>2.3579000000000008</v>
      </c>
      <c r="F75" s="5">
        <f t="shared" si="5"/>
        <v>5.5596924100000038</v>
      </c>
      <c r="G75" s="5">
        <f>ABS(SMA1MSFT[[#This Row],[Erorr 1]])</f>
        <v>2.3579000000000008</v>
      </c>
      <c r="H75" s="15">
        <f>SMA1MSFT[[#This Row],[Abs Erorr 1]]/SMA1MSFT[[#This Row],[Adj Close]]</f>
        <v>4.5719836813203872E-2</v>
      </c>
      <c r="I75" s="23">
        <f t="shared" si="8"/>
        <v>50.526833333333336</v>
      </c>
      <c r="J75" s="25">
        <f>(SMA1MSFT[[#This Row],[Adj Close]]-SMA1MSFT[[#This Row],[3-MA]])</f>
        <v>1.0459666666666649</v>
      </c>
      <c r="K75" s="14">
        <f t="shared" si="7"/>
        <v>1.0940462677777743</v>
      </c>
      <c r="L75" s="14">
        <f>ABS(SMA1MSFT[[#This Row],[Erorr 2]])</f>
        <v>1.0459666666666649</v>
      </c>
      <c r="M75" s="15">
        <f>SMA1MSFT[[#This Row],[Abs Erorr 2]]/SMA1MSFT[[#This Row],[Adj Close]]</f>
        <v>2.0281362785551007E-2</v>
      </c>
      <c r="N75" s="23">
        <f t="shared" si="9"/>
        <v>52.717816666666664</v>
      </c>
      <c r="O75" s="26">
        <f>SMA1MSFT[[#This Row],[Adj Close]]-SMA1MSFT[[#This Row],[6-MA]]</f>
        <v>-1.1450166666666632</v>
      </c>
      <c r="P75" s="14">
        <f>(SMA1MSFT[[#This Row],[Adj Close]]-N75)^2</f>
        <v>1.3110631669444366</v>
      </c>
      <c r="Q75" s="14">
        <f>ABS(SMA1MSFT[[#This Row],[Erorr 3]])</f>
        <v>1.1450166666666632</v>
      </c>
      <c r="R75" s="27">
        <f>SMA1MSFT[[#This Row],[Abs Erorr 3]]/SMA1MSFT[[#This Row],[Adj Close]]</f>
        <v>2.2201948830908216E-2</v>
      </c>
    </row>
    <row r="76" spans="2:18">
      <c r="B76" s="46">
        <v>43893.291666666664</v>
      </c>
      <c r="C76" s="7">
        <v>49.613799999999998</v>
      </c>
      <c r="D76" s="23">
        <f t="shared" si="6"/>
        <v>51.572800000000001</v>
      </c>
      <c r="E76" s="24">
        <f>SMA1MSFT[[#This Row],[Adj Close]]-SMA1MSFT[[#This Row],[Naive Trend ]]</f>
        <v>-1.9590000000000032</v>
      </c>
      <c r="F76" s="5">
        <f t="shared" si="5"/>
        <v>3.8376810000000123</v>
      </c>
      <c r="G76" s="5">
        <f>ABS(SMA1MSFT[[#This Row],[Erorr 1]])</f>
        <v>1.9590000000000032</v>
      </c>
      <c r="H76" s="15">
        <f>SMA1MSFT[[#This Row],[Abs Erorr 1]]/SMA1MSFT[[#This Row],[Adj Close]]</f>
        <v>3.9484982000975603E-2</v>
      </c>
      <c r="I76" s="23">
        <f t="shared" si="8"/>
        <v>50.092466666666667</v>
      </c>
      <c r="J76" s="25">
        <f>(SMA1MSFT[[#This Row],[Adj Close]]-SMA1MSFT[[#This Row],[3-MA]])</f>
        <v>-0.47866666666666902</v>
      </c>
      <c r="K76" s="14">
        <f t="shared" si="7"/>
        <v>0.22912177777778003</v>
      </c>
      <c r="L76" s="14">
        <f>ABS(SMA1MSFT[[#This Row],[Erorr 2]])</f>
        <v>0.47866666666666902</v>
      </c>
      <c r="M76" s="15">
        <f>SMA1MSFT[[#This Row],[Abs Erorr 2]]/SMA1MSFT[[#This Row],[Adj Close]]</f>
        <v>9.647853352629087E-3</v>
      </c>
      <c r="N76" s="23">
        <f t="shared" si="9"/>
        <v>51.807733333333339</v>
      </c>
      <c r="O76" s="26">
        <f>SMA1MSFT[[#This Row],[Adj Close]]-SMA1MSFT[[#This Row],[6-MA]]</f>
        <v>-2.1939333333333408</v>
      </c>
      <c r="P76" s="14">
        <f>(SMA1MSFT[[#This Row],[Adj Close]]-N76)^2</f>
        <v>4.8133434711111445</v>
      </c>
      <c r="Q76" s="14">
        <f>ABS(SMA1MSFT[[#This Row],[Erorr 3]])</f>
        <v>2.1939333333333408</v>
      </c>
      <c r="R76" s="27">
        <f>SMA1MSFT[[#This Row],[Abs Erorr 3]]/SMA1MSFT[[#This Row],[Adj Close]]</f>
        <v>4.4220223674327326E-2</v>
      </c>
    </row>
    <row r="77" spans="2:18">
      <c r="B77" s="46">
        <v>43894.291666666664</v>
      </c>
      <c r="C77" s="7">
        <v>52.016100000000002</v>
      </c>
      <c r="D77" s="23">
        <f t="shared" si="6"/>
        <v>49.613799999999998</v>
      </c>
      <c r="E77" s="24">
        <f>SMA1MSFT[[#This Row],[Adj Close]]-SMA1MSFT[[#This Row],[Naive Trend ]]</f>
        <v>2.4023000000000039</v>
      </c>
      <c r="F77" s="5">
        <f t="shared" si="5"/>
        <v>5.7710452900000186</v>
      </c>
      <c r="G77" s="5">
        <f>ABS(SMA1MSFT[[#This Row],[Erorr 1]])</f>
        <v>2.4023000000000039</v>
      </c>
      <c r="H77" s="15">
        <f>SMA1MSFT[[#This Row],[Abs Erorr 1]]/SMA1MSFT[[#This Row],[Adj Close]]</f>
        <v>4.6183777714976781E-2</v>
      </c>
      <c r="I77" s="23">
        <f t="shared" si="8"/>
        <v>50.133833333333335</v>
      </c>
      <c r="J77" s="25">
        <f>(SMA1MSFT[[#This Row],[Adj Close]]-SMA1MSFT[[#This Row],[3-MA]])</f>
        <v>1.8822666666666663</v>
      </c>
      <c r="K77" s="14">
        <f t="shared" si="7"/>
        <v>3.5429278044444432</v>
      </c>
      <c r="L77" s="14">
        <f>ABS(SMA1MSFT[[#This Row],[Erorr 2]])</f>
        <v>1.8822666666666663</v>
      </c>
      <c r="M77" s="15">
        <f>SMA1MSFT[[#This Row],[Abs Erorr 2]]/SMA1MSFT[[#This Row],[Adj Close]]</f>
        <v>3.6186232083271645E-2</v>
      </c>
      <c r="N77" s="23">
        <f t="shared" si="9"/>
        <v>50.952316666666661</v>
      </c>
      <c r="O77" s="26">
        <f>SMA1MSFT[[#This Row],[Adj Close]]-SMA1MSFT[[#This Row],[6-MA]]</f>
        <v>1.0637833333333404</v>
      </c>
      <c r="P77" s="14">
        <f>(SMA1MSFT[[#This Row],[Adj Close]]-N77)^2</f>
        <v>1.1316349802777927</v>
      </c>
      <c r="Q77" s="14">
        <f>ABS(SMA1MSFT[[#This Row],[Erorr 3]])</f>
        <v>1.0637833333333404</v>
      </c>
      <c r="R77" s="27">
        <f>SMA1MSFT[[#This Row],[Abs Erorr 3]]/SMA1MSFT[[#This Row],[Adj Close]]</f>
        <v>2.0451039838306609E-2</v>
      </c>
    </row>
    <row r="78" spans="2:18">
      <c r="B78" s="46">
        <v>43895.291666666664</v>
      </c>
      <c r="C78" s="7">
        <v>50.491399999999999</v>
      </c>
      <c r="D78" s="23">
        <f t="shared" si="6"/>
        <v>52.016100000000002</v>
      </c>
      <c r="E78" s="24">
        <f>SMA1MSFT[[#This Row],[Adj Close]]-SMA1MSFT[[#This Row],[Naive Trend ]]</f>
        <v>-1.5247000000000028</v>
      </c>
      <c r="F78" s="5">
        <f t="shared" si="5"/>
        <v>2.3247100900000088</v>
      </c>
      <c r="G78" s="5">
        <f>ABS(SMA1MSFT[[#This Row],[Erorr 1]])</f>
        <v>1.5247000000000028</v>
      </c>
      <c r="H78" s="15">
        <f>SMA1MSFT[[#This Row],[Abs Erorr 1]]/SMA1MSFT[[#This Row],[Adj Close]]</f>
        <v>3.0197221705082506E-2</v>
      </c>
      <c r="I78" s="23">
        <f t="shared" si="8"/>
        <v>51.067566666666664</v>
      </c>
      <c r="J78" s="25">
        <f>(SMA1MSFT[[#This Row],[Adj Close]]-SMA1MSFT[[#This Row],[3-MA]])</f>
        <v>-0.57616666666666561</v>
      </c>
      <c r="K78" s="14">
        <f t="shared" si="7"/>
        <v>0.33196802777777656</v>
      </c>
      <c r="L78" s="14">
        <f>ABS(SMA1MSFT[[#This Row],[Erorr 2]])</f>
        <v>0.57616666666666561</v>
      </c>
      <c r="M78" s="15">
        <f>SMA1MSFT[[#This Row],[Abs Erorr 2]]/SMA1MSFT[[#This Row],[Adj Close]]</f>
        <v>1.1411184214869575E-2</v>
      </c>
      <c r="N78" s="23">
        <f t="shared" si="9"/>
        <v>50.797200000000004</v>
      </c>
      <c r="O78" s="26">
        <f>SMA1MSFT[[#This Row],[Adj Close]]-SMA1MSFT[[#This Row],[6-MA]]</f>
        <v>-0.30580000000000496</v>
      </c>
      <c r="P78" s="14">
        <f>(SMA1MSFT[[#This Row],[Adj Close]]-N78)^2</f>
        <v>9.3513640000003034E-2</v>
      </c>
      <c r="Q78" s="14">
        <f>ABS(SMA1MSFT[[#This Row],[Erorr 3]])</f>
        <v>0.30580000000000496</v>
      </c>
      <c r="R78" s="27">
        <f>SMA1MSFT[[#This Row],[Abs Erorr 3]]/SMA1MSFT[[#This Row],[Adj Close]]</f>
        <v>6.0564769445886815E-3</v>
      </c>
    </row>
    <row r="79" spans="2:18">
      <c r="B79" s="46">
        <v>43896.291666666664</v>
      </c>
      <c r="C79" s="7">
        <v>49.436500000000002</v>
      </c>
      <c r="D79" s="23">
        <f t="shared" si="6"/>
        <v>50.491399999999999</v>
      </c>
      <c r="E79" s="24">
        <f>SMA1MSFT[[#This Row],[Adj Close]]-SMA1MSFT[[#This Row],[Naive Trend ]]</f>
        <v>-1.0548999999999964</v>
      </c>
      <c r="F79" s="5">
        <f t="shared" si="5"/>
        <v>1.1128140099999924</v>
      </c>
      <c r="G79" s="5">
        <f>ABS(SMA1MSFT[[#This Row],[Erorr 1]])</f>
        <v>1.0548999999999964</v>
      </c>
      <c r="H79" s="15">
        <f>SMA1MSFT[[#This Row],[Abs Erorr 1]]/SMA1MSFT[[#This Row],[Adj Close]]</f>
        <v>2.1338484722826179E-2</v>
      </c>
      <c r="I79" s="23">
        <f t="shared" si="8"/>
        <v>50.707099999999997</v>
      </c>
      <c r="J79" s="25">
        <f>(SMA1MSFT[[#This Row],[Adj Close]]-SMA1MSFT[[#This Row],[3-MA]])</f>
        <v>-1.2705999999999946</v>
      </c>
      <c r="K79" s="14">
        <f t="shared" si="7"/>
        <v>1.6144243599999863</v>
      </c>
      <c r="L79" s="14">
        <f>ABS(SMA1MSFT[[#This Row],[Erorr 2]])</f>
        <v>1.2705999999999946</v>
      </c>
      <c r="M79" s="15">
        <f>SMA1MSFT[[#This Row],[Abs Erorr 2]]/SMA1MSFT[[#This Row],[Adj Close]]</f>
        <v>2.5701657682076898E-2</v>
      </c>
      <c r="N79" s="23">
        <f t="shared" si="9"/>
        <v>50.399783333333325</v>
      </c>
      <c r="O79" s="26">
        <f>SMA1MSFT[[#This Row],[Adj Close]]-SMA1MSFT[[#This Row],[6-MA]]</f>
        <v>-0.96328333333332239</v>
      </c>
      <c r="P79" s="14">
        <f>(SMA1MSFT[[#This Row],[Adj Close]]-N79)^2</f>
        <v>0.92791478027775665</v>
      </c>
      <c r="Q79" s="14">
        <f>ABS(SMA1MSFT[[#This Row],[Erorr 3]])</f>
        <v>0.96328333333332239</v>
      </c>
      <c r="R79" s="27">
        <f>SMA1MSFT[[#This Row],[Abs Erorr 3]]/SMA1MSFT[[#This Row],[Adj Close]]</f>
        <v>1.9485265610092187E-2</v>
      </c>
    </row>
    <row r="80" spans="2:18">
      <c r="B80" s="46">
        <v>43899.291666666664</v>
      </c>
      <c r="C80" s="7">
        <v>45.075299999999999</v>
      </c>
      <c r="D80" s="23">
        <f t="shared" si="6"/>
        <v>49.436500000000002</v>
      </c>
      <c r="E80" s="24">
        <f>SMA1MSFT[[#This Row],[Adj Close]]-SMA1MSFT[[#This Row],[Naive Trend ]]</f>
        <v>-4.3612000000000037</v>
      </c>
      <c r="F80" s="5">
        <f t="shared" si="5"/>
        <v>19.020065440000032</v>
      </c>
      <c r="G80" s="5">
        <f>ABS(SMA1MSFT[[#This Row],[Erorr 1]])</f>
        <v>4.3612000000000037</v>
      </c>
      <c r="H80" s="15">
        <f>SMA1MSFT[[#This Row],[Abs Erorr 1]]/SMA1MSFT[[#This Row],[Adj Close]]</f>
        <v>9.6753654440458609E-2</v>
      </c>
      <c r="I80" s="23">
        <f t="shared" si="8"/>
        <v>50.647999999999996</v>
      </c>
      <c r="J80" s="25">
        <f>(SMA1MSFT[[#This Row],[Adj Close]]-SMA1MSFT[[#This Row],[3-MA]])</f>
        <v>-5.5726999999999975</v>
      </c>
      <c r="K80" s="14">
        <f t="shared" si="7"/>
        <v>31.054985289999973</v>
      </c>
      <c r="L80" s="14">
        <f>ABS(SMA1MSFT[[#This Row],[Erorr 2]])</f>
        <v>5.5726999999999975</v>
      </c>
      <c r="M80" s="15">
        <f>SMA1MSFT[[#This Row],[Abs Erorr 2]]/SMA1MSFT[[#This Row],[Adj Close]]</f>
        <v>0.12363090206831674</v>
      </c>
      <c r="N80" s="23">
        <f t="shared" si="9"/>
        <v>50.390916666666669</v>
      </c>
      <c r="O80" s="26">
        <f>SMA1MSFT[[#This Row],[Adj Close]]-SMA1MSFT[[#This Row],[6-MA]]</f>
        <v>-5.3156166666666707</v>
      </c>
      <c r="P80" s="14">
        <f>(SMA1MSFT[[#This Row],[Adj Close]]-N80)^2</f>
        <v>28.255780546944486</v>
      </c>
      <c r="Q80" s="14">
        <f>ABS(SMA1MSFT[[#This Row],[Erorr 3]])</f>
        <v>5.3156166666666707</v>
      </c>
      <c r="R80" s="27">
        <f>SMA1MSFT[[#This Row],[Abs Erorr 3]]/SMA1MSFT[[#This Row],[Adj Close]]</f>
        <v>0.11792748282688459</v>
      </c>
    </row>
    <row r="81" spans="2:18">
      <c r="B81" s="46">
        <v>43900.291666666664</v>
      </c>
      <c r="C81" s="7">
        <v>47.849800000000002</v>
      </c>
      <c r="D81" s="23">
        <f t="shared" si="6"/>
        <v>45.075299999999999</v>
      </c>
      <c r="E81" s="24">
        <f>SMA1MSFT[[#This Row],[Adj Close]]-SMA1MSFT[[#This Row],[Naive Trend ]]</f>
        <v>2.7745000000000033</v>
      </c>
      <c r="F81" s="5">
        <f t="shared" si="5"/>
        <v>7.6978502500000179</v>
      </c>
      <c r="G81" s="5">
        <f>ABS(SMA1MSFT[[#This Row],[Erorr 1]])</f>
        <v>2.7745000000000033</v>
      </c>
      <c r="H81" s="15">
        <f>SMA1MSFT[[#This Row],[Abs Erorr 1]]/SMA1MSFT[[#This Row],[Adj Close]]</f>
        <v>5.7983523442104321E-2</v>
      </c>
      <c r="I81" s="23">
        <f t="shared" si="8"/>
        <v>48.334399999999995</v>
      </c>
      <c r="J81" s="25">
        <f>(SMA1MSFT[[#This Row],[Adj Close]]-SMA1MSFT[[#This Row],[3-MA]])</f>
        <v>-0.48459999999999326</v>
      </c>
      <c r="K81" s="14">
        <f t="shared" si="7"/>
        <v>0.23483715999999347</v>
      </c>
      <c r="L81" s="14">
        <f>ABS(SMA1MSFT[[#This Row],[Erorr 2]])</f>
        <v>0.48459999999999326</v>
      </c>
      <c r="M81" s="15">
        <f>SMA1MSFT[[#This Row],[Abs Erorr 2]]/SMA1MSFT[[#This Row],[Adj Close]]</f>
        <v>1.0127524043987503E-2</v>
      </c>
      <c r="N81" s="23">
        <f t="shared" si="9"/>
        <v>49.700983333333333</v>
      </c>
      <c r="O81" s="26">
        <f>SMA1MSFT[[#This Row],[Adj Close]]-SMA1MSFT[[#This Row],[6-MA]]</f>
        <v>-1.8511833333333314</v>
      </c>
      <c r="P81" s="14">
        <f>(SMA1MSFT[[#This Row],[Adj Close]]-N81)^2</f>
        <v>3.4268797336111039</v>
      </c>
      <c r="Q81" s="14">
        <f>ABS(SMA1MSFT[[#This Row],[Erorr 3]])</f>
        <v>1.8511833333333314</v>
      </c>
      <c r="R81" s="27">
        <f>SMA1MSFT[[#This Row],[Abs Erorr 3]]/SMA1MSFT[[#This Row],[Adj Close]]</f>
        <v>3.8687378700294074E-2</v>
      </c>
    </row>
    <row r="82" spans="2:18">
      <c r="B82" s="46">
        <v>43901.291666666664</v>
      </c>
      <c r="C82" s="7">
        <v>45.793300000000002</v>
      </c>
      <c r="D82" s="23">
        <f t="shared" si="6"/>
        <v>47.849800000000002</v>
      </c>
      <c r="E82" s="24">
        <f>SMA1MSFT[[#This Row],[Adj Close]]-SMA1MSFT[[#This Row],[Naive Trend ]]</f>
        <v>-2.0564999999999998</v>
      </c>
      <c r="F82" s="5">
        <f t="shared" si="5"/>
        <v>4.2291922499999988</v>
      </c>
      <c r="G82" s="5">
        <f>ABS(SMA1MSFT[[#This Row],[Erorr 1]])</f>
        <v>2.0564999999999998</v>
      </c>
      <c r="H82" s="15">
        <f>SMA1MSFT[[#This Row],[Abs Erorr 1]]/SMA1MSFT[[#This Row],[Adj Close]]</f>
        <v>4.4908316282076192E-2</v>
      </c>
      <c r="I82" s="23">
        <f t="shared" si="8"/>
        <v>47.45386666666667</v>
      </c>
      <c r="J82" s="25">
        <f>(SMA1MSFT[[#This Row],[Adj Close]]-SMA1MSFT[[#This Row],[3-MA]])</f>
        <v>-1.6605666666666679</v>
      </c>
      <c r="K82" s="14">
        <f t="shared" si="7"/>
        <v>2.7574816544444483</v>
      </c>
      <c r="L82" s="14">
        <f>ABS(SMA1MSFT[[#This Row],[Erorr 2]])</f>
        <v>1.6605666666666679</v>
      </c>
      <c r="M82" s="15">
        <f>SMA1MSFT[[#This Row],[Abs Erorr 2]]/SMA1MSFT[[#This Row],[Adj Close]]</f>
        <v>3.6262218854432149E-2</v>
      </c>
      <c r="N82" s="23">
        <f t="shared" si="9"/>
        <v>49.080483333333326</v>
      </c>
      <c r="O82" s="26">
        <f>SMA1MSFT[[#This Row],[Adj Close]]-SMA1MSFT[[#This Row],[6-MA]]</f>
        <v>-3.2871833333333242</v>
      </c>
      <c r="P82" s="14">
        <f>(SMA1MSFT[[#This Row],[Adj Close]]-N82)^2</f>
        <v>10.805574266944385</v>
      </c>
      <c r="Q82" s="14">
        <f>ABS(SMA1MSFT[[#This Row],[Erorr 3]])</f>
        <v>3.2871833333333242</v>
      </c>
      <c r="R82" s="27">
        <f>SMA1MSFT[[#This Row],[Abs Erorr 3]]/SMA1MSFT[[#This Row],[Adj Close]]</f>
        <v>7.178306287892168E-2</v>
      </c>
    </row>
    <row r="83" spans="2:18">
      <c r="B83" s="46">
        <v>43902.291666666664</v>
      </c>
      <c r="C83" s="7">
        <v>40.368299999999998</v>
      </c>
      <c r="D83" s="23">
        <f t="shared" si="6"/>
        <v>45.793300000000002</v>
      </c>
      <c r="E83" s="24">
        <f>SMA1MSFT[[#This Row],[Adj Close]]-SMA1MSFT[[#This Row],[Naive Trend ]]</f>
        <v>-5.4250000000000043</v>
      </c>
      <c r="F83" s="5">
        <f t="shared" si="5"/>
        <v>29.430625000000045</v>
      </c>
      <c r="G83" s="5">
        <f>ABS(SMA1MSFT[[#This Row],[Erorr 1]])</f>
        <v>5.4250000000000043</v>
      </c>
      <c r="H83" s="15">
        <f>SMA1MSFT[[#This Row],[Abs Erorr 1]]/SMA1MSFT[[#This Row],[Adj Close]]</f>
        <v>0.13438762593421086</v>
      </c>
      <c r="I83" s="23">
        <f t="shared" si="8"/>
        <v>46.239466666666665</v>
      </c>
      <c r="J83" s="25">
        <f>(SMA1MSFT[[#This Row],[Adj Close]]-SMA1MSFT[[#This Row],[3-MA]])</f>
        <v>-5.8711666666666673</v>
      </c>
      <c r="K83" s="14">
        <f t="shared" si="7"/>
        <v>34.470598027777783</v>
      </c>
      <c r="L83" s="14">
        <f>ABS(SMA1MSFT[[#This Row],[Erorr 2]])</f>
        <v>5.8711666666666673</v>
      </c>
      <c r="M83" s="15">
        <f>SMA1MSFT[[#This Row],[Abs Erorr 2]]/SMA1MSFT[[#This Row],[Adj Close]]</f>
        <v>0.14544002761242528</v>
      </c>
      <c r="N83" s="23">
        <f t="shared" si="9"/>
        <v>48.443733333333334</v>
      </c>
      <c r="O83" s="26">
        <f>SMA1MSFT[[#This Row],[Adj Close]]-SMA1MSFT[[#This Row],[6-MA]]</f>
        <v>-8.0754333333333363</v>
      </c>
      <c r="P83" s="14">
        <f>(SMA1MSFT[[#This Row],[Adj Close]]-N83)^2</f>
        <v>65.212623521111155</v>
      </c>
      <c r="Q83" s="14">
        <f>ABS(SMA1MSFT[[#This Row],[Erorr 3]])</f>
        <v>8.0754333333333363</v>
      </c>
      <c r="R83" s="27">
        <f>SMA1MSFT[[#This Row],[Abs Erorr 3]]/SMA1MSFT[[#This Row],[Adj Close]]</f>
        <v>0.20004392885836997</v>
      </c>
    </row>
    <row r="84" spans="2:18">
      <c r="B84" s="46">
        <v>43903.291666666664</v>
      </c>
      <c r="C84" s="7">
        <v>48.248699999999999</v>
      </c>
      <c r="D84" s="23">
        <f t="shared" si="6"/>
        <v>40.368299999999998</v>
      </c>
      <c r="E84" s="24">
        <f>SMA1MSFT[[#This Row],[Adj Close]]-SMA1MSFT[[#This Row],[Naive Trend ]]</f>
        <v>7.8804000000000016</v>
      </c>
      <c r="F84" s="5">
        <f t="shared" si="5"/>
        <v>62.100704160000028</v>
      </c>
      <c r="G84" s="5">
        <f>ABS(SMA1MSFT[[#This Row],[Erorr 1]])</f>
        <v>7.8804000000000016</v>
      </c>
      <c r="H84" s="15">
        <f>SMA1MSFT[[#This Row],[Abs Erorr 1]]/SMA1MSFT[[#This Row],[Adj Close]]</f>
        <v>0.16332875289904186</v>
      </c>
      <c r="I84" s="23">
        <f t="shared" si="8"/>
        <v>44.67046666666667</v>
      </c>
      <c r="J84" s="25">
        <f>(SMA1MSFT[[#This Row],[Adj Close]]-SMA1MSFT[[#This Row],[3-MA]])</f>
        <v>3.5782333333333298</v>
      </c>
      <c r="K84" s="14">
        <f t="shared" si="7"/>
        <v>12.803753787777753</v>
      </c>
      <c r="L84" s="14">
        <f>ABS(SMA1MSFT[[#This Row],[Erorr 2]])</f>
        <v>3.5782333333333298</v>
      </c>
      <c r="M84" s="15">
        <f>SMA1MSFT[[#This Row],[Abs Erorr 2]]/SMA1MSFT[[#This Row],[Adj Close]]</f>
        <v>7.4162274493060537E-2</v>
      </c>
      <c r="N84" s="23">
        <f t="shared" si="9"/>
        <v>46.502433333333329</v>
      </c>
      <c r="O84" s="26">
        <f>SMA1MSFT[[#This Row],[Adj Close]]-SMA1MSFT[[#This Row],[6-MA]]</f>
        <v>1.7462666666666706</v>
      </c>
      <c r="P84" s="14">
        <f>(SMA1MSFT[[#This Row],[Adj Close]]-N84)^2</f>
        <v>3.0494472711111249</v>
      </c>
      <c r="Q84" s="14">
        <f>ABS(SMA1MSFT[[#This Row],[Erorr 3]])</f>
        <v>1.7462666666666706</v>
      </c>
      <c r="R84" s="27">
        <f>SMA1MSFT[[#This Row],[Abs Erorr 3]]/SMA1MSFT[[#This Row],[Adj Close]]</f>
        <v>3.6193030416709064E-2</v>
      </c>
    </row>
    <row r="85" spans="2:18">
      <c r="B85" s="46">
        <v>43906.291666666664</v>
      </c>
      <c r="C85" s="7">
        <v>39.543900000000001</v>
      </c>
      <c r="D85" s="23">
        <f t="shared" si="6"/>
        <v>48.248699999999999</v>
      </c>
      <c r="E85" s="24">
        <f>SMA1MSFT[[#This Row],[Adj Close]]-SMA1MSFT[[#This Row],[Naive Trend ]]</f>
        <v>-8.7047999999999988</v>
      </c>
      <c r="F85" s="5">
        <f t="shared" si="5"/>
        <v>75.773543039999979</v>
      </c>
      <c r="G85" s="5">
        <f>ABS(SMA1MSFT[[#This Row],[Erorr 1]])</f>
        <v>8.7047999999999988</v>
      </c>
      <c r="H85" s="15">
        <f>SMA1MSFT[[#This Row],[Abs Erorr 1]]/SMA1MSFT[[#This Row],[Adj Close]]</f>
        <v>0.22013003269783704</v>
      </c>
      <c r="I85" s="23">
        <f t="shared" si="8"/>
        <v>44.803433333333338</v>
      </c>
      <c r="J85" s="25">
        <f>(SMA1MSFT[[#This Row],[Adj Close]]-SMA1MSFT[[#This Row],[3-MA]])</f>
        <v>-5.2595333333333372</v>
      </c>
      <c r="K85" s="14">
        <f t="shared" si="7"/>
        <v>27.662690884444483</v>
      </c>
      <c r="L85" s="14">
        <f>ABS(SMA1MSFT[[#This Row],[Erorr 2]])</f>
        <v>5.2595333333333372</v>
      </c>
      <c r="M85" s="15">
        <f>SMA1MSFT[[#This Row],[Abs Erorr 2]]/SMA1MSFT[[#This Row],[Adj Close]]</f>
        <v>0.133004921955936</v>
      </c>
      <c r="N85" s="23">
        <f t="shared" si="9"/>
        <v>46.12865</v>
      </c>
      <c r="O85" s="26">
        <f>SMA1MSFT[[#This Row],[Adj Close]]-SMA1MSFT[[#This Row],[6-MA]]</f>
        <v>-6.5847499999999997</v>
      </c>
      <c r="P85" s="14">
        <f>(SMA1MSFT[[#This Row],[Adj Close]]-N85)^2</f>
        <v>43.358932562499994</v>
      </c>
      <c r="Q85" s="14">
        <f>ABS(SMA1MSFT[[#This Row],[Erorr 3]])</f>
        <v>6.5847499999999997</v>
      </c>
      <c r="R85" s="27">
        <f>SMA1MSFT[[#This Row],[Abs Erorr 3]]/SMA1MSFT[[#This Row],[Adj Close]]</f>
        <v>0.16651746539921453</v>
      </c>
    </row>
    <row r="86" spans="2:18">
      <c r="B86" s="46">
        <v>43907.291666666664</v>
      </c>
      <c r="C86" s="7">
        <v>44.392699999999998</v>
      </c>
      <c r="D86" s="23">
        <f t="shared" si="6"/>
        <v>39.543900000000001</v>
      </c>
      <c r="E86" s="24">
        <f>SMA1MSFT[[#This Row],[Adj Close]]-SMA1MSFT[[#This Row],[Naive Trend ]]</f>
        <v>4.8487999999999971</v>
      </c>
      <c r="F86" s="5">
        <f t="shared" si="5"/>
        <v>23.510861439999971</v>
      </c>
      <c r="G86" s="5">
        <f>ABS(SMA1MSFT[[#This Row],[Erorr 1]])</f>
        <v>4.8487999999999971</v>
      </c>
      <c r="H86" s="15">
        <f>SMA1MSFT[[#This Row],[Abs Erorr 1]]/SMA1MSFT[[#This Row],[Adj Close]]</f>
        <v>0.10922516539881551</v>
      </c>
      <c r="I86" s="23">
        <f t="shared" si="8"/>
        <v>42.720300000000002</v>
      </c>
      <c r="J86" s="25">
        <f>(SMA1MSFT[[#This Row],[Adj Close]]-SMA1MSFT[[#This Row],[3-MA]])</f>
        <v>1.6723999999999961</v>
      </c>
      <c r="K86" s="14">
        <f t="shared" si="7"/>
        <v>2.7969217599999872</v>
      </c>
      <c r="L86" s="14">
        <f>ABS(SMA1MSFT[[#This Row],[Erorr 2]])</f>
        <v>1.6723999999999961</v>
      </c>
      <c r="M86" s="15">
        <f>SMA1MSFT[[#This Row],[Abs Erorr 2]]/SMA1MSFT[[#This Row],[Adj Close]]</f>
        <v>3.7672860627986048E-2</v>
      </c>
      <c r="N86" s="23">
        <f t="shared" si="9"/>
        <v>44.479883333333333</v>
      </c>
      <c r="O86" s="26">
        <f>SMA1MSFT[[#This Row],[Adj Close]]-SMA1MSFT[[#This Row],[6-MA]]</f>
        <v>-8.7183333333335611E-2</v>
      </c>
      <c r="P86" s="14">
        <f>(SMA1MSFT[[#This Row],[Adj Close]]-N86)^2</f>
        <v>7.6009336111115084E-3</v>
      </c>
      <c r="Q86" s="14">
        <f>ABS(SMA1MSFT[[#This Row],[Erorr 3]])</f>
        <v>8.7183333333335611E-2</v>
      </c>
      <c r="R86" s="27">
        <f>SMA1MSFT[[#This Row],[Abs Erorr 3]]/SMA1MSFT[[#This Row],[Adj Close]]</f>
        <v>1.9639114839452346E-3</v>
      </c>
    </row>
    <row r="87" spans="2:18">
      <c r="B87" s="46">
        <v>43908.291666666664</v>
      </c>
      <c r="C87" s="7">
        <v>42.203200000000002</v>
      </c>
      <c r="D87" s="23">
        <f t="shared" si="6"/>
        <v>44.392699999999998</v>
      </c>
      <c r="E87" s="24">
        <f>SMA1MSFT[[#This Row],[Adj Close]]-SMA1MSFT[[#This Row],[Naive Trend ]]</f>
        <v>-2.1894999999999953</v>
      </c>
      <c r="F87" s="5">
        <f t="shared" si="5"/>
        <v>4.7939102499999793</v>
      </c>
      <c r="G87" s="5">
        <f>ABS(SMA1MSFT[[#This Row],[Erorr 1]])</f>
        <v>2.1894999999999953</v>
      </c>
      <c r="H87" s="15">
        <f>SMA1MSFT[[#This Row],[Abs Erorr 1]]/SMA1MSFT[[#This Row],[Adj Close]]</f>
        <v>5.1879952231110325E-2</v>
      </c>
      <c r="I87" s="23">
        <f t="shared" si="8"/>
        <v>44.061766666666664</v>
      </c>
      <c r="J87" s="25">
        <f>(SMA1MSFT[[#This Row],[Adj Close]]-SMA1MSFT[[#This Row],[3-MA]])</f>
        <v>-1.8585666666666611</v>
      </c>
      <c r="K87" s="14">
        <f t="shared" si="7"/>
        <v>3.4542700544444238</v>
      </c>
      <c r="L87" s="14">
        <f>ABS(SMA1MSFT[[#This Row],[Erorr 2]])</f>
        <v>1.8585666666666611</v>
      </c>
      <c r="M87" s="15">
        <f>SMA1MSFT[[#This Row],[Abs Erorr 2]]/SMA1MSFT[[#This Row],[Adj Close]]</f>
        <v>4.4038524724823259E-2</v>
      </c>
      <c r="N87" s="23">
        <f t="shared" si="9"/>
        <v>44.36611666666667</v>
      </c>
      <c r="O87" s="26">
        <f>SMA1MSFT[[#This Row],[Adj Close]]-SMA1MSFT[[#This Row],[6-MA]]</f>
        <v>-2.1629166666666677</v>
      </c>
      <c r="P87" s="14">
        <f>(SMA1MSFT[[#This Row],[Adj Close]]-N87)^2</f>
        <v>4.6782085069444488</v>
      </c>
      <c r="Q87" s="14">
        <f>ABS(SMA1MSFT[[#This Row],[Erorr 3]])</f>
        <v>2.1629166666666677</v>
      </c>
      <c r="R87" s="27">
        <f>SMA1MSFT[[#This Row],[Abs Erorr 3]]/SMA1MSFT[[#This Row],[Adj Close]]</f>
        <v>5.1250063186361876E-2</v>
      </c>
    </row>
    <row r="88" spans="2:18">
      <c r="B88" s="46">
        <v>43909.291666666664</v>
      </c>
      <c r="C88" s="7">
        <v>40.722900000000003</v>
      </c>
      <c r="D88" s="23">
        <f t="shared" si="6"/>
        <v>42.203200000000002</v>
      </c>
      <c r="E88" s="24">
        <f>SMA1MSFT[[#This Row],[Adj Close]]-SMA1MSFT[[#This Row],[Naive Trend ]]</f>
        <v>-1.4802999999999997</v>
      </c>
      <c r="F88" s="5">
        <f t="shared" si="5"/>
        <v>2.1912880899999991</v>
      </c>
      <c r="G88" s="5">
        <f>ABS(SMA1MSFT[[#This Row],[Erorr 1]])</f>
        <v>1.4802999999999997</v>
      </c>
      <c r="H88" s="15">
        <f>SMA1MSFT[[#This Row],[Abs Erorr 1]]/SMA1MSFT[[#This Row],[Adj Close]]</f>
        <v>3.6350554601956138E-2</v>
      </c>
      <c r="I88" s="23">
        <f t="shared" si="8"/>
        <v>42.046600000000005</v>
      </c>
      <c r="J88" s="25">
        <f>(SMA1MSFT[[#This Row],[Adj Close]]-SMA1MSFT[[#This Row],[3-MA]])</f>
        <v>-1.3237000000000023</v>
      </c>
      <c r="K88" s="14">
        <f t="shared" si="7"/>
        <v>1.7521816900000062</v>
      </c>
      <c r="L88" s="14">
        <f>ABS(SMA1MSFT[[#This Row],[Erorr 2]])</f>
        <v>1.3237000000000023</v>
      </c>
      <c r="M88" s="15">
        <f>SMA1MSFT[[#This Row],[Abs Erorr 2]]/SMA1MSFT[[#This Row],[Adj Close]]</f>
        <v>3.2505052439782092E-2</v>
      </c>
      <c r="N88" s="23">
        <f t="shared" si="9"/>
        <v>43.425016666666664</v>
      </c>
      <c r="O88" s="26">
        <f>SMA1MSFT[[#This Row],[Adj Close]]-SMA1MSFT[[#This Row],[6-MA]]</f>
        <v>-2.7021166666666616</v>
      </c>
      <c r="P88" s="14">
        <f>(SMA1MSFT[[#This Row],[Adj Close]]-N88)^2</f>
        <v>7.3014344802777504</v>
      </c>
      <c r="Q88" s="14">
        <f>ABS(SMA1MSFT[[#This Row],[Erorr 3]])</f>
        <v>2.7021166666666616</v>
      </c>
      <c r="R88" s="27">
        <f>SMA1MSFT[[#This Row],[Abs Erorr 3]]/SMA1MSFT[[#This Row],[Adj Close]]</f>
        <v>6.6353738723584549E-2</v>
      </c>
    </row>
    <row r="89" spans="2:18">
      <c r="B89" s="46">
        <v>43910.291666666664</v>
      </c>
      <c r="C89" s="7">
        <v>40.625399999999999</v>
      </c>
      <c r="D89" s="23">
        <f t="shared" si="6"/>
        <v>40.722900000000003</v>
      </c>
      <c r="E89" s="24">
        <f>SMA1MSFT[[#This Row],[Adj Close]]-SMA1MSFT[[#This Row],[Naive Trend ]]</f>
        <v>-9.7500000000003695E-2</v>
      </c>
      <c r="F89" s="5">
        <f t="shared" si="5"/>
        <v>9.5062500000007207E-3</v>
      </c>
      <c r="G89" s="5">
        <f>ABS(SMA1MSFT[[#This Row],[Erorr 1]])</f>
        <v>9.7500000000003695E-2</v>
      </c>
      <c r="H89" s="15">
        <f>SMA1MSFT[[#This Row],[Abs Erorr 1]]/SMA1MSFT[[#This Row],[Adj Close]]</f>
        <v>2.3999763694635299E-3</v>
      </c>
      <c r="I89" s="23">
        <f t="shared" si="8"/>
        <v>42.439600000000006</v>
      </c>
      <c r="J89" s="25">
        <f>(SMA1MSFT[[#This Row],[Adj Close]]-SMA1MSFT[[#This Row],[3-MA]])</f>
        <v>-1.8142000000000067</v>
      </c>
      <c r="K89" s="14">
        <f t="shared" si="7"/>
        <v>3.2913216400000245</v>
      </c>
      <c r="L89" s="14">
        <f>ABS(SMA1MSFT[[#This Row],[Erorr 2]])</f>
        <v>1.8142000000000067</v>
      </c>
      <c r="M89" s="15">
        <f>SMA1MSFT[[#This Row],[Abs Erorr 2]]/SMA1MSFT[[#This Row],[Adj Close]]</f>
        <v>4.4656791071595765E-2</v>
      </c>
      <c r="N89" s="23">
        <f t="shared" si="9"/>
        <v>42.579950000000004</v>
      </c>
      <c r="O89" s="26">
        <f>SMA1MSFT[[#This Row],[Adj Close]]-SMA1MSFT[[#This Row],[6-MA]]</f>
        <v>-1.9545500000000047</v>
      </c>
      <c r="P89" s="14">
        <f>(SMA1MSFT[[#This Row],[Adj Close]]-N89)^2</f>
        <v>3.8202657025000182</v>
      </c>
      <c r="Q89" s="14">
        <f>ABS(SMA1MSFT[[#This Row],[Erorr 3]])</f>
        <v>1.9545500000000047</v>
      </c>
      <c r="R89" s="27">
        <f>SMA1MSFT[[#This Row],[Abs Erorr 3]]/SMA1MSFT[[#This Row],[Adj Close]]</f>
        <v>4.8111526286510525E-2</v>
      </c>
    </row>
    <row r="90" spans="2:18">
      <c r="B90" s="46">
        <v>43913.291666666664</v>
      </c>
      <c r="C90" s="7">
        <v>43.9495</v>
      </c>
      <c r="D90" s="23">
        <f t="shared" si="6"/>
        <v>40.625399999999999</v>
      </c>
      <c r="E90" s="24">
        <f>SMA1MSFT[[#This Row],[Adj Close]]-SMA1MSFT[[#This Row],[Naive Trend ]]</f>
        <v>3.3241000000000014</v>
      </c>
      <c r="F90" s="5">
        <f t="shared" si="5"/>
        <v>11.049640810000009</v>
      </c>
      <c r="G90" s="5">
        <f>ABS(SMA1MSFT[[#This Row],[Erorr 1]])</f>
        <v>3.3241000000000014</v>
      </c>
      <c r="H90" s="15">
        <f>SMA1MSFT[[#This Row],[Abs Erorr 1]]/SMA1MSFT[[#This Row],[Adj Close]]</f>
        <v>7.563453509141177E-2</v>
      </c>
      <c r="I90" s="23">
        <f t="shared" si="8"/>
        <v>41.183833333333332</v>
      </c>
      <c r="J90" s="25">
        <f>(SMA1MSFT[[#This Row],[Adj Close]]-SMA1MSFT[[#This Row],[3-MA]])</f>
        <v>2.765666666666668</v>
      </c>
      <c r="K90" s="14">
        <f t="shared" si="7"/>
        <v>7.6489121111111187</v>
      </c>
      <c r="L90" s="14">
        <f>ABS(SMA1MSFT[[#This Row],[Erorr 2]])</f>
        <v>2.765666666666668</v>
      </c>
      <c r="M90" s="15">
        <f>SMA1MSFT[[#This Row],[Abs Erorr 2]]/SMA1MSFT[[#This Row],[Adj Close]]</f>
        <v>6.2928285115113211E-2</v>
      </c>
      <c r="N90" s="23">
        <f t="shared" si="9"/>
        <v>42.622800000000005</v>
      </c>
      <c r="O90" s="26">
        <f>SMA1MSFT[[#This Row],[Adj Close]]-SMA1MSFT[[#This Row],[6-MA]]</f>
        <v>1.3266999999999953</v>
      </c>
      <c r="P90" s="14">
        <f>(SMA1MSFT[[#This Row],[Adj Close]]-N90)^2</f>
        <v>1.7601328899999875</v>
      </c>
      <c r="Q90" s="14">
        <f>ABS(SMA1MSFT[[#This Row],[Erorr 3]])</f>
        <v>1.3266999999999953</v>
      </c>
      <c r="R90" s="27">
        <f>SMA1MSFT[[#This Row],[Abs Erorr 3]]/SMA1MSFT[[#This Row],[Adj Close]]</f>
        <v>3.0186919077577569E-2</v>
      </c>
    </row>
    <row r="91" spans="2:18">
      <c r="B91" s="46">
        <v>43914.291666666664</v>
      </c>
      <c r="C91" s="7">
        <v>46.449199999999998</v>
      </c>
      <c r="D91" s="23">
        <f t="shared" si="6"/>
        <v>43.9495</v>
      </c>
      <c r="E91" s="24">
        <f>SMA1MSFT[[#This Row],[Adj Close]]-SMA1MSFT[[#This Row],[Naive Trend ]]</f>
        <v>2.4996999999999971</v>
      </c>
      <c r="F91" s="5">
        <f t="shared" si="5"/>
        <v>6.2485000899999861</v>
      </c>
      <c r="G91" s="5">
        <f>ABS(SMA1MSFT[[#This Row],[Erorr 1]])</f>
        <v>2.4996999999999971</v>
      </c>
      <c r="H91" s="15">
        <f>SMA1MSFT[[#This Row],[Abs Erorr 1]]/SMA1MSFT[[#This Row],[Adj Close]]</f>
        <v>5.3815781541985595E-2</v>
      </c>
      <c r="I91" s="23">
        <f t="shared" si="8"/>
        <v>41.765933333333329</v>
      </c>
      <c r="J91" s="25">
        <f>(SMA1MSFT[[#This Row],[Adj Close]]-SMA1MSFT[[#This Row],[3-MA]])</f>
        <v>4.6832666666666682</v>
      </c>
      <c r="K91" s="14">
        <f t="shared" si="7"/>
        <v>21.932986671111127</v>
      </c>
      <c r="L91" s="14">
        <f>ABS(SMA1MSFT[[#This Row],[Erorr 2]])</f>
        <v>4.6832666666666682</v>
      </c>
      <c r="M91" s="15">
        <f>SMA1MSFT[[#This Row],[Abs Erorr 2]]/SMA1MSFT[[#This Row],[Adj Close]]</f>
        <v>0.10082556140184692</v>
      </c>
      <c r="N91" s="23">
        <f t="shared" si="9"/>
        <v>41.906266666666674</v>
      </c>
      <c r="O91" s="26">
        <f>SMA1MSFT[[#This Row],[Adj Close]]-SMA1MSFT[[#This Row],[6-MA]]</f>
        <v>4.5429333333333233</v>
      </c>
      <c r="P91" s="14">
        <f>(SMA1MSFT[[#This Row],[Adj Close]]-N91)^2</f>
        <v>20.638243271111019</v>
      </c>
      <c r="Q91" s="14">
        <f>ABS(SMA1MSFT[[#This Row],[Erorr 3]])</f>
        <v>4.5429333333333233</v>
      </c>
      <c r="R91" s="27">
        <f>SMA1MSFT[[#This Row],[Abs Erorr 3]]/SMA1MSFT[[#This Row],[Adj Close]]</f>
        <v>9.7804339651346495E-2</v>
      </c>
    </row>
    <row r="92" spans="2:18">
      <c r="B92" s="46">
        <v>43915.291666666664</v>
      </c>
      <c r="C92" s="7">
        <v>45.438699999999997</v>
      </c>
      <c r="D92" s="23">
        <f t="shared" si="6"/>
        <v>46.449199999999998</v>
      </c>
      <c r="E92" s="24">
        <f>SMA1MSFT[[#This Row],[Adj Close]]-SMA1MSFT[[#This Row],[Naive Trend ]]</f>
        <v>-1.0105000000000004</v>
      </c>
      <c r="F92" s="5">
        <f t="shared" si="5"/>
        <v>1.0211102500000009</v>
      </c>
      <c r="G92" s="5">
        <f>ABS(SMA1MSFT[[#This Row],[Erorr 1]])</f>
        <v>1.0105000000000004</v>
      </c>
      <c r="H92" s="15">
        <f>SMA1MSFT[[#This Row],[Abs Erorr 1]]/SMA1MSFT[[#This Row],[Adj Close]]</f>
        <v>2.2238752429096793E-2</v>
      </c>
      <c r="I92" s="23">
        <f t="shared" si="8"/>
        <v>43.674700000000001</v>
      </c>
      <c r="J92" s="25">
        <f>(SMA1MSFT[[#This Row],[Adj Close]]-SMA1MSFT[[#This Row],[3-MA]])</f>
        <v>1.7639999999999958</v>
      </c>
      <c r="K92" s="14">
        <f t="shared" si="7"/>
        <v>3.1116959999999851</v>
      </c>
      <c r="L92" s="14">
        <f>ABS(SMA1MSFT[[#This Row],[Erorr 2]])</f>
        <v>1.7639999999999958</v>
      </c>
      <c r="M92" s="15">
        <f>SMA1MSFT[[#This Row],[Abs Erorr 2]]/SMA1MSFT[[#This Row],[Adj Close]]</f>
        <v>3.8821533186468714E-2</v>
      </c>
      <c r="N92" s="23">
        <f t="shared" si="9"/>
        <v>43.057150000000007</v>
      </c>
      <c r="O92" s="26">
        <f>SMA1MSFT[[#This Row],[Adj Close]]-SMA1MSFT[[#This Row],[6-MA]]</f>
        <v>2.3815499999999901</v>
      </c>
      <c r="P92" s="14">
        <f>(SMA1MSFT[[#This Row],[Adj Close]]-N92)^2</f>
        <v>5.6717804024999525</v>
      </c>
      <c r="Q92" s="14">
        <f>ABS(SMA1MSFT[[#This Row],[Erorr 3]])</f>
        <v>2.3815499999999901</v>
      </c>
      <c r="R92" s="27">
        <f>SMA1MSFT[[#This Row],[Abs Erorr 3]]/SMA1MSFT[[#This Row],[Adj Close]]</f>
        <v>5.2412370952513831E-2</v>
      </c>
    </row>
    <row r="93" spans="2:18">
      <c r="B93" s="46">
        <v>43916.291666666664</v>
      </c>
      <c r="C93" s="7">
        <v>49.232700000000001</v>
      </c>
      <c r="D93" s="23">
        <f t="shared" si="6"/>
        <v>45.438699999999997</v>
      </c>
      <c r="E93" s="24">
        <f>SMA1MSFT[[#This Row],[Adj Close]]-SMA1MSFT[[#This Row],[Naive Trend ]]</f>
        <v>3.794000000000004</v>
      </c>
      <c r="F93" s="5">
        <f t="shared" si="5"/>
        <v>14.394436000000031</v>
      </c>
      <c r="G93" s="5">
        <f>ABS(SMA1MSFT[[#This Row],[Erorr 1]])</f>
        <v>3.794000000000004</v>
      </c>
      <c r="H93" s="15">
        <f>SMA1MSFT[[#This Row],[Abs Erorr 1]]/SMA1MSFT[[#This Row],[Adj Close]]</f>
        <v>7.7062602701050392E-2</v>
      </c>
      <c r="I93" s="23">
        <f t="shared" si="8"/>
        <v>45.279133333333334</v>
      </c>
      <c r="J93" s="25">
        <f>(SMA1MSFT[[#This Row],[Adj Close]]-SMA1MSFT[[#This Row],[3-MA]])</f>
        <v>3.9535666666666671</v>
      </c>
      <c r="K93" s="14">
        <f t="shared" si="7"/>
        <v>15.630689387777782</v>
      </c>
      <c r="L93" s="14">
        <f>ABS(SMA1MSFT[[#This Row],[Erorr 2]])</f>
        <v>3.9535666666666671</v>
      </c>
      <c r="M93" s="15">
        <f>SMA1MSFT[[#This Row],[Abs Erorr 2]]/SMA1MSFT[[#This Row],[Adj Close]]</f>
        <v>8.0303673506971318E-2</v>
      </c>
      <c r="N93" s="23">
        <f t="shared" si="9"/>
        <v>43.23148333333333</v>
      </c>
      <c r="O93" s="26">
        <f>SMA1MSFT[[#This Row],[Adj Close]]-SMA1MSFT[[#This Row],[6-MA]]</f>
        <v>6.0012166666666715</v>
      </c>
      <c r="P93" s="14">
        <f>(SMA1MSFT[[#This Row],[Adj Close]]-N93)^2</f>
        <v>36.01460148027784</v>
      </c>
      <c r="Q93" s="14">
        <f>ABS(SMA1MSFT[[#This Row],[Erorr 3]])</f>
        <v>6.0012166666666715</v>
      </c>
      <c r="R93" s="27">
        <f>SMA1MSFT[[#This Row],[Abs Erorr 3]]/SMA1MSFT[[#This Row],[Adj Close]]</f>
        <v>0.12189493297476416</v>
      </c>
    </row>
    <row r="94" spans="2:18">
      <c r="B94" s="46">
        <v>43917.291666666664</v>
      </c>
      <c r="C94" s="7">
        <v>46.422600000000003</v>
      </c>
      <c r="D94" s="23">
        <f t="shared" si="6"/>
        <v>49.232700000000001</v>
      </c>
      <c r="E94" s="24">
        <f>SMA1MSFT[[#This Row],[Adj Close]]-SMA1MSFT[[#This Row],[Naive Trend ]]</f>
        <v>-2.8100999999999985</v>
      </c>
      <c r="F94" s="5">
        <f t="shared" si="5"/>
        <v>7.8966620099999911</v>
      </c>
      <c r="G94" s="5">
        <f>ABS(SMA1MSFT[[#This Row],[Erorr 1]])</f>
        <v>2.8100999999999985</v>
      </c>
      <c r="H94" s="15">
        <f>SMA1MSFT[[#This Row],[Abs Erorr 1]]/SMA1MSFT[[#This Row],[Adj Close]]</f>
        <v>6.0533016246397189E-2</v>
      </c>
      <c r="I94" s="23">
        <f t="shared" si="8"/>
        <v>47.040199999999999</v>
      </c>
      <c r="J94" s="25">
        <f>(SMA1MSFT[[#This Row],[Adj Close]]-SMA1MSFT[[#This Row],[3-MA]])</f>
        <v>-0.61759999999999593</v>
      </c>
      <c r="K94" s="14">
        <f t="shared" si="7"/>
        <v>0.38142975999999496</v>
      </c>
      <c r="L94" s="14">
        <f>ABS(SMA1MSFT[[#This Row],[Erorr 2]])</f>
        <v>0.61759999999999593</v>
      </c>
      <c r="M94" s="15">
        <f>SMA1MSFT[[#This Row],[Abs Erorr 2]]/SMA1MSFT[[#This Row],[Adj Close]]</f>
        <v>1.3303864927858325E-2</v>
      </c>
      <c r="N94" s="23">
        <f t="shared" si="9"/>
        <v>44.403066666666668</v>
      </c>
      <c r="O94" s="26">
        <f>SMA1MSFT[[#This Row],[Adj Close]]-SMA1MSFT[[#This Row],[6-MA]]</f>
        <v>2.0195333333333352</v>
      </c>
      <c r="P94" s="14">
        <f>(SMA1MSFT[[#This Row],[Adj Close]]-N94)^2</f>
        <v>4.0785148844444521</v>
      </c>
      <c r="Q94" s="14">
        <f>ABS(SMA1MSFT[[#This Row],[Erorr 3]])</f>
        <v>2.0195333333333352</v>
      </c>
      <c r="R94" s="27">
        <f>SMA1MSFT[[#This Row],[Abs Erorr 3]]/SMA1MSFT[[#This Row],[Adj Close]]</f>
        <v>4.3503236211098369E-2</v>
      </c>
    </row>
    <row r="95" spans="2:18">
      <c r="B95" s="46">
        <v>43920.291666666664</v>
      </c>
      <c r="C95" s="7">
        <v>49.188299999999998</v>
      </c>
      <c r="D95" s="23">
        <f t="shared" si="6"/>
        <v>46.422600000000003</v>
      </c>
      <c r="E95" s="24">
        <f>SMA1MSFT[[#This Row],[Adj Close]]-SMA1MSFT[[#This Row],[Naive Trend ]]</f>
        <v>2.7656999999999954</v>
      </c>
      <c r="F95" s="5">
        <f t="shared" si="5"/>
        <v>7.649096489999974</v>
      </c>
      <c r="G95" s="5">
        <f>ABS(SMA1MSFT[[#This Row],[Erorr 1]])</f>
        <v>2.7656999999999954</v>
      </c>
      <c r="H95" s="15">
        <f>SMA1MSFT[[#This Row],[Abs Erorr 1]]/SMA1MSFT[[#This Row],[Adj Close]]</f>
        <v>5.6226785638047984E-2</v>
      </c>
      <c r="I95" s="23">
        <f t="shared" si="8"/>
        <v>47.031333333333329</v>
      </c>
      <c r="J95" s="25">
        <f>(SMA1MSFT[[#This Row],[Adj Close]]-SMA1MSFT[[#This Row],[3-MA]])</f>
        <v>2.1569666666666691</v>
      </c>
      <c r="K95" s="14">
        <f t="shared" si="7"/>
        <v>4.6525052011111221</v>
      </c>
      <c r="L95" s="14">
        <f>ABS(SMA1MSFT[[#This Row],[Erorr 2]])</f>
        <v>2.1569666666666691</v>
      </c>
      <c r="M95" s="15">
        <f>SMA1MSFT[[#This Row],[Abs Erorr 2]]/SMA1MSFT[[#This Row],[Adj Close]]</f>
        <v>4.3851213940442529E-2</v>
      </c>
      <c r="N95" s="23">
        <f t="shared" si="9"/>
        <v>45.353016666666669</v>
      </c>
      <c r="O95" s="26">
        <f>SMA1MSFT[[#This Row],[Adj Close]]-SMA1MSFT[[#This Row],[6-MA]]</f>
        <v>3.8352833333333294</v>
      </c>
      <c r="P95" s="14">
        <f>(SMA1MSFT[[#This Row],[Adj Close]]-N95)^2</f>
        <v>14.709398246944414</v>
      </c>
      <c r="Q95" s="14">
        <f>ABS(SMA1MSFT[[#This Row],[Erorr 3]])</f>
        <v>3.8352833333333294</v>
      </c>
      <c r="R95" s="27">
        <f>SMA1MSFT[[#This Row],[Abs Erorr 3]]/SMA1MSFT[[#This Row],[Adj Close]]</f>
        <v>7.7971455271544851E-2</v>
      </c>
    </row>
    <row r="96" spans="2:18">
      <c r="B96" s="46">
        <v>43921.291666666664</v>
      </c>
      <c r="C96" s="7">
        <v>47.9739</v>
      </c>
      <c r="D96" s="23">
        <f t="shared" si="6"/>
        <v>49.188299999999998</v>
      </c>
      <c r="E96" s="24">
        <f>SMA1MSFT[[#This Row],[Adj Close]]-SMA1MSFT[[#This Row],[Naive Trend ]]</f>
        <v>-1.2143999999999977</v>
      </c>
      <c r="F96" s="5">
        <f t="shared" si="5"/>
        <v>1.4747673599999944</v>
      </c>
      <c r="G96" s="5">
        <f>ABS(SMA1MSFT[[#This Row],[Erorr 1]])</f>
        <v>1.2143999999999977</v>
      </c>
      <c r="H96" s="15">
        <f>SMA1MSFT[[#This Row],[Abs Erorr 1]]/SMA1MSFT[[#This Row],[Adj Close]]</f>
        <v>2.5313764359370359E-2</v>
      </c>
      <c r="I96" s="23">
        <f t="shared" si="8"/>
        <v>48.281200000000005</v>
      </c>
      <c r="J96" s="25">
        <f>(SMA1MSFT[[#This Row],[Adj Close]]-SMA1MSFT[[#This Row],[3-MA]])</f>
        <v>-0.30730000000000501</v>
      </c>
      <c r="K96" s="14">
        <f t="shared" si="7"/>
        <v>9.4433290000003084E-2</v>
      </c>
      <c r="L96" s="14">
        <f>ABS(SMA1MSFT[[#This Row],[Erorr 2]])</f>
        <v>0.30730000000000501</v>
      </c>
      <c r="M96" s="15">
        <f>SMA1MSFT[[#This Row],[Abs Erorr 2]]/SMA1MSFT[[#This Row],[Adj Close]]</f>
        <v>6.4055663600417105E-3</v>
      </c>
      <c r="N96" s="23">
        <f t="shared" si="9"/>
        <v>46.780166666666673</v>
      </c>
      <c r="O96" s="26">
        <f>SMA1MSFT[[#This Row],[Adj Close]]-SMA1MSFT[[#This Row],[6-MA]]</f>
        <v>1.1937333333333271</v>
      </c>
      <c r="P96" s="14">
        <f>(SMA1MSFT[[#This Row],[Adj Close]]-N96)^2</f>
        <v>1.4249992711110961</v>
      </c>
      <c r="Q96" s="14">
        <f>ABS(SMA1MSFT[[#This Row],[Erorr 3]])</f>
        <v>1.1937333333333271</v>
      </c>
      <c r="R96" s="27">
        <f>SMA1MSFT[[#This Row],[Abs Erorr 3]]/SMA1MSFT[[#This Row],[Adj Close]]</f>
        <v>2.4882974561862326E-2</v>
      </c>
    </row>
    <row r="97" spans="2:18">
      <c r="B97" s="46">
        <v>43922.291666666664</v>
      </c>
      <c r="C97" s="7">
        <v>45.988300000000002</v>
      </c>
      <c r="D97" s="23">
        <f t="shared" si="6"/>
        <v>47.9739</v>
      </c>
      <c r="E97" s="24">
        <f>SMA1MSFT[[#This Row],[Adj Close]]-SMA1MSFT[[#This Row],[Naive Trend ]]</f>
        <v>-1.985599999999998</v>
      </c>
      <c r="F97" s="5">
        <f t="shared" si="5"/>
        <v>3.9426073599999922</v>
      </c>
      <c r="G97" s="5">
        <f>ABS(SMA1MSFT[[#This Row],[Erorr 1]])</f>
        <v>1.985599999999998</v>
      </c>
      <c r="H97" s="15">
        <f>SMA1MSFT[[#This Row],[Abs Erorr 1]]/SMA1MSFT[[#This Row],[Adj Close]]</f>
        <v>4.3176199163700288E-2</v>
      </c>
      <c r="I97" s="23">
        <f t="shared" si="8"/>
        <v>47.861600000000003</v>
      </c>
      <c r="J97" s="25">
        <f>(SMA1MSFT[[#This Row],[Adj Close]]-SMA1MSFT[[#This Row],[3-MA]])</f>
        <v>-1.8733000000000004</v>
      </c>
      <c r="K97" s="14">
        <f t="shared" si="7"/>
        <v>3.5092528900000017</v>
      </c>
      <c r="L97" s="14">
        <f>ABS(SMA1MSFT[[#This Row],[Erorr 2]])</f>
        <v>1.8733000000000004</v>
      </c>
      <c r="M97" s="15">
        <f>SMA1MSFT[[#This Row],[Abs Erorr 2]]/SMA1MSFT[[#This Row],[Adj Close]]</f>
        <v>4.0734273717445528E-2</v>
      </c>
      <c r="N97" s="23">
        <f t="shared" si="9"/>
        <v>47.450899999999997</v>
      </c>
      <c r="O97" s="26">
        <f>SMA1MSFT[[#This Row],[Adj Close]]-SMA1MSFT[[#This Row],[6-MA]]</f>
        <v>-1.4625999999999948</v>
      </c>
      <c r="P97" s="14">
        <f>(SMA1MSFT[[#This Row],[Adj Close]]-N97)^2</f>
        <v>2.1391987599999847</v>
      </c>
      <c r="Q97" s="14">
        <f>ABS(SMA1MSFT[[#This Row],[Erorr 3]])</f>
        <v>1.4625999999999948</v>
      </c>
      <c r="R97" s="27">
        <f>SMA1MSFT[[#This Row],[Abs Erorr 3]]/SMA1MSFT[[#This Row],[Adj Close]]</f>
        <v>3.1803741386395988E-2</v>
      </c>
    </row>
    <row r="98" spans="2:18">
      <c r="B98" s="46">
        <v>43923.291666666664</v>
      </c>
      <c r="C98" s="7">
        <v>48.177799999999998</v>
      </c>
      <c r="D98" s="23">
        <f t="shared" si="6"/>
        <v>45.988300000000002</v>
      </c>
      <c r="E98" s="24">
        <f>SMA1MSFT[[#This Row],[Adj Close]]-SMA1MSFT[[#This Row],[Naive Trend ]]</f>
        <v>2.1894999999999953</v>
      </c>
      <c r="F98" s="5">
        <f t="shared" si="5"/>
        <v>4.7939102499999793</v>
      </c>
      <c r="G98" s="5">
        <f>ABS(SMA1MSFT[[#This Row],[Erorr 1]])</f>
        <v>2.1894999999999953</v>
      </c>
      <c r="H98" s="15">
        <f>SMA1MSFT[[#This Row],[Abs Erorr 1]]/SMA1MSFT[[#This Row],[Adj Close]]</f>
        <v>4.5446242875349131E-2</v>
      </c>
      <c r="I98" s="23">
        <f t="shared" si="8"/>
        <v>47.716833333333334</v>
      </c>
      <c r="J98" s="25">
        <f>(SMA1MSFT[[#This Row],[Adj Close]]-SMA1MSFT[[#This Row],[3-MA]])</f>
        <v>0.46096666666666408</v>
      </c>
      <c r="K98" s="14">
        <f t="shared" si="7"/>
        <v>0.21249026777777538</v>
      </c>
      <c r="L98" s="14">
        <f>ABS(SMA1MSFT[[#This Row],[Erorr 2]])</f>
        <v>0.46096666666666408</v>
      </c>
      <c r="M98" s="15">
        <f>SMA1MSFT[[#This Row],[Abs Erorr 2]]/SMA1MSFT[[#This Row],[Adj Close]]</f>
        <v>9.5680306420522342E-3</v>
      </c>
      <c r="N98" s="23">
        <f t="shared" si="9"/>
        <v>47.374083333333324</v>
      </c>
      <c r="O98" s="26">
        <f>SMA1MSFT[[#This Row],[Adj Close]]-SMA1MSFT[[#This Row],[6-MA]]</f>
        <v>0.80371666666667352</v>
      </c>
      <c r="P98" s="14">
        <f>(SMA1MSFT[[#This Row],[Adj Close]]-N98)^2</f>
        <v>0.64596048027778874</v>
      </c>
      <c r="Q98" s="14">
        <f>ABS(SMA1MSFT[[#This Row],[Erorr 3]])</f>
        <v>0.80371666666667352</v>
      </c>
      <c r="R98" s="27">
        <f>SMA1MSFT[[#This Row],[Abs Erorr 3]]/SMA1MSFT[[#This Row],[Adj Close]]</f>
        <v>1.6682303190819703E-2</v>
      </c>
    </row>
    <row r="99" spans="2:18">
      <c r="B99" s="46">
        <v>43924.291666666664</v>
      </c>
      <c r="C99" s="7">
        <v>47.982799999999997</v>
      </c>
      <c r="D99" s="23">
        <f t="shared" si="6"/>
        <v>48.177799999999998</v>
      </c>
      <c r="E99" s="24">
        <f>SMA1MSFT[[#This Row],[Adj Close]]-SMA1MSFT[[#This Row],[Naive Trend ]]</f>
        <v>-0.19500000000000028</v>
      </c>
      <c r="F99" s="5">
        <f t="shared" si="5"/>
        <v>3.8025000000000114E-2</v>
      </c>
      <c r="G99" s="5">
        <f>ABS(SMA1MSFT[[#This Row],[Erorr 1]])</f>
        <v>0.19500000000000028</v>
      </c>
      <c r="H99" s="15">
        <f>SMA1MSFT[[#This Row],[Abs Erorr 1]]/SMA1MSFT[[#This Row],[Adj Close]]</f>
        <v>4.0639562509899446E-3</v>
      </c>
      <c r="I99" s="23">
        <f t="shared" si="8"/>
        <v>47.379999999999995</v>
      </c>
      <c r="J99" s="25">
        <f>(SMA1MSFT[[#This Row],[Adj Close]]-SMA1MSFT[[#This Row],[3-MA]])</f>
        <v>0.602800000000002</v>
      </c>
      <c r="K99" s="14">
        <f t="shared" si="7"/>
        <v>0.36336784000000244</v>
      </c>
      <c r="L99" s="14">
        <f>ABS(SMA1MSFT[[#This Row],[Erorr 2]])</f>
        <v>0.602800000000002</v>
      </c>
      <c r="M99" s="15">
        <f>SMA1MSFT[[#This Row],[Abs Erorr 2]]/SMA1MSFT[[#This Row],[Adj Close]]</f>
        <v>1.2562835015880732E-2</v>
      </c>
      <c r="N99" s="23">
        <f t="shared" si="9"/>
        <v>47.830600000000004</v>
      </c>
      <c r="O99" s="26">
        <f>SMA1MSFT[[#This Row],[Adj Close]]-SMA1MSFT[[#This Row],[6-MA]]</f>
        <v>0.15219999999999345</v>
      </c>
      <c r="P99" s="14">
        <f>(SMA1MSFT[[#This Row],[Adj Close]]-N99)^2</f>
        <v>2.3164839999998008E-2</v>
      </c>
      <c r="Q99" s="14">
        <f>ABS(SMA1MSFT[[#This Row],[Erorr 3]])</f>
        <v>0.15219999999999345</v>
      </c>
      <c r="R99" s="27">
        <f>SMA1MSFT[[#This Row],[Abs Erorr 3]]/SMA1MSFT[[#This Row],[Adj Close]]</f>
        <v>3.1719699559007281E-3</v>
      </c>
    </row>
    <row r="100" spans="2:18">
      <c r="B100" s="46">
        <v>43927.291666666664</v>
      </c>
      <c r="C100" s="7">
        <v>51.794400000000003</v>
      </c>
      <c r="D100" s="23">
        <f t="shared" si="6"/>
        <v>47.982799999999997</v>
      </c>
      <c r="E100" s="24">
        <f>SMA1MSFT[[#This Row],[Adj Close]]-SMA1MSFT[[#This Row],[Naive Trend ]]</f>
        <v>3.8116000000000057</v>
      </c>
      <c r="F100" s="5">
        <f t="shared" si="5"/>
        <v>14.528294560000043</v>
      </c>
      <c r="G100" s="5">
        <f>ABS(SMA1MSFT[[#This Row],[Erorr 1]])</f>
        <v>3.8116000000000057</v>
      </c>
      <c r="H100" s="15">
        <f>SMA1MSFT[[#This Row],[Abs Erorr 1]]/SMA1MSFT[[#This Row],[Adj Close]]</f>
        <v>7.3590967363267173E-2</v>
      </c>
      <c r="I100" s="23">
        <f t="shared" si="8"/>
        <v>47.382966666666668</v>
      </c>
      <c r="J100" s="25">
        <f>(SMA1MSFT[[#This Row],[Adj Close]]-SMA1MSFT[[#This Row],[3-MA]])</f>
        <v>4.4114333333333349</v>
      </c>
      <c r="K100" s="14">
        <f t="shared" si="7"/>
        <v>19.460744054444458</v>
      </c>
      <c r="L100" s="14">
        <f>ABS(SMA1MSFT[[#This Row],[Erorr 2]])</f>
        <v>4.4114333333333349</v>
      </c>
      <c r="M100" s="15">
        <f>SMA1MSFT[[#This Row],[Abs Erorr 2]]/SMA1MSFT[[#This Row],[Adj Close]]</f>
        <v>8.5172013448043316E-2</v>
      </c>
      <c r="N100" s="23">
        <f t="shared" si="9"/>
        <v>47.622283333333336</v>
      </c>
      <c r="O100" s="26">
        <f>SMA1MSFT[[#This Row],[Adj Close]]-SMA1MSFT[[#This Row],[6-MA]]</f>
        <v>4.1721166666666676</v>
      </c>
      <c r="P100" s="14">
        <f>(SMA1MSFT[[#This Row],[Adj Close]]-N100)^2</f>
        <v>17.406557480277787</v>
      </c>
      <c r="Q100" s="14">
        <f>ABS(SMA1MSFT[[#This Row],[Erorr 3]])</f>
        <v>4.1721166666666676</v>
      </c>
      <c r="R100" s="27">
        <f>SMA1MSFT[[#This Row],[Abs Erorr 3]]/SMA1MSFT[[#This Row],[Adj Close]]</f>
        <v>8.0551501063178016E-2</v>
      </c>
    </row>
    <row r="101" spans="2:18">
      <c r="B101" s="46">
        <v>43928.291666666664</v>
      </c>
      <c r="C101" s="7">
        <v>51.767899999999997</v>
      </c>
      <c r="D101" s="23">
        <f t="shared" si="6"/>
        <v>51.794400000000003</v>
      </c>
      <c r="E101" s="24">
        <f>SMA1MSFT[[#This Row],[Adj Close]]-SMA1MSFT[[#This Row],[Naive Trend ]]</f>
        <v>-2.6500000000005741E-2</v>
      </c>
      <c r="F101" s="5">
        <f t="shared" si="5"/>
        <v>7.022500000003043E-4</v>
      </c>
      <c r="G101" s="5">
        <f>ABS(SMA1MSFT[[#This Row],[Erorr 1]])</f>
        <v>2.6500000000005741E-2</v>
      </c>
      <c r="H101" s="15">
        <f>SMA1MSFT[[#This Row],[Abs Erorr 1]]/SMA1MSFT[[#This Row],[Adj Close]]</f>
        <v>5.1190023161081953E-4</v>
      </c>
      <c r="I101" s="23">
        <f t="shared" si="8"/>
        <v>49.318333333333328</v>
      </c>
      <c r="J101" s="25">
        <f>(SMA1MSFT[[#This Row],[Adj Close]]-SMA1MSFT[[#This Row],[3-MA]])</f>
        <v>2.4495666666666693</v>
      </c>
      <c r="K101" s="14">
        <f t="shared" si="7"/>
        <v>6.0003768544444576</v>
      </c>
      <c r="L101" s="14">
        <f>ABS(SMA1MSFT[[#This Row],[Erorr 2]])</f>
        <v>2.4495666666666693</v>
      </c>
      <c r="M101" s="15">
        <f>SMA1MSFT[[#This Row],[Abs Erorr 2]]/SMA1MSFT[[#This Row],[Adj Close]]</f>
        <v>4.7318254491039227E-2</v>
      </c>
      <c r="N101" s="23">
        <f t="shared" si="9"/>
        <v>48.517583333333334</v>
      </c>
      <c r="O101" s="26">
        <f>SMA1MSFT[[#This Row],[Adj Close]]-SMA1MSFT[[#This Row],[6-MA]]</f>
        <v>3.250316666666663</v>
      </c>
      <c r="P101" s="14">
        <f>(SMA1MSFT[[#This Row],[Adj Close]]-N101)^2</f>
        <v>10.564558433611086</v>
      </c>
      <c r="Q101" s="14">
        <f>ABS(SMA1MSFT[[#This Row],[Erorr 3]])</f>
        <v>3.250316666666663</v>
      </c>
      <c r="R101" s="27">
        <f>SMA1MSFT[[#This Row],[Abs Erorr 3]]/SMA1MSFT[[#This Row],[Adj Close]]</f>
        <v>6.2786334131124943E-2</v>
      </c>
    </row>
    <row r="102" spans="2:18">
      <c r="B102" s="46">
        <v>43929.291666666664</v>
      </c>
      <c r="C102" s="7">
        <v>52.281999999999996</v>
      </c>
      <c r="D102" s="23">
        <f t="shared" si="6"/>
        <v>51.767899999999997</v>
      </c>
      <c r="E102" s="24">
        <f>SMA1MSFT[[#This Row],[Adj Close]]-SMA1MSFT[[#This Row],[Naive Trend ]]</f>
        <v>0.51409999999999911</v>
      </c>
      <c r="F102" s="5">
        <f t="shared" si="5"/>
        <v>0.26429880999999911</v>
      </c>
      <c r="G102" s="5">
        <f>ABS(SMA1MSFT[[#This Row],[Erorr 1]])</f>
        <v>0.51409999999999911</v>
      </c>
      <c r="H102" s="15">
        <f>SMA1MSFT[[#This Row],[Abs Erorr 1]]/SMA1MSFT[[#This Row],[Adj Close]]</f>
        <v>9.8332121954018432E-3</v>
      </c>
      <c r="I102" s="23">
        <f t="shared" si="8"/>
        <v>50.515033333333328</v>
      </c>
      <c r="J102" s="25">
        <f>(SMA1MSFT[[#This Row],[Adj Close]]-SMA1MSFT[[#This Row],[3-MA]])</f>
        <v>1.7669666666666686</v>
      </c>
      <c r="K102" s="14">
        <f t="shared" si="7"/>
        <v>3.1221712011111178</v>
      </c>
      <c r="L102" s="14">
        <f>ABS(SMA1MSFT[[#This Row],[Erorr 2]])</f>
        <v>1.7669666666666686</v>
      </c>
      <c r="M102" s="15">
        <f>SMA1MSFT[[#This Row],[Abs Erorr 2]]/SMA1MSFT[[#This Row],[Adj Close]]</f>
        <v>3.3796845313237227E-2</v>
      </c>
      <c r="N102" s="23">
        <f t="shared" si="9"/>
        <v>48.947516666666665</v>
      </c>
      <c r="O102" s="26">
        <f>SMA1MSFT[[#This Row],[Adj Close]]-SMA1MSFT[[#This Row],[6-MA]]</f>
        <v>3.3344833333333312</v>
      </c>
      <c r="P102" s="14">
        <f>(SMA1MSFT[[#This Row],[Adj Close]]-N102)^2</f>
        <v>11.118779100277765</v>
      </c>
      <c r="Q102" s="14">
        <f>ABS(SMA1MSFT[[#This Row],[Erorr 3]])</f>
        <v>3.3344833333333312</v>
      </c>
      <c r="R102" s="27">
        <f>SMA1MSFT[[#This Row],[Abs Erorr 3]]/SMA1MSFT[[#This Row],[Adj Close]]</f>
        <v>6.3778802137128096E-2</v>
      </c>
    </row>
    <row r="103" spans="2:18">
      <c r="B103" s="46">
        <v>43930.291666666664</v>
      </c>
      <c r="C103" s="7">
        <v>50.6509</v>
      </c>
      <c r="D103" s="23">
        <f t="shared" si="6"/>
        <v>52.281999999999996</v>
      </c>
      <c r="E103" s="24">
        <f>SMA1MSFT[[#This Row],[Adj Close]]-SMA1MSFT[[#This Row],[Naive Trend ]]</f>
        <v>-1.6310999999999964</v>
      </c>
      <c r="F103" s="5">
        <f t="shared" si="5"/>
        <v>2.6604872099999883</v>
      </c>
      <c r="G103" s="5">
        <f>ABS(SMA1MSFT[[#This Row],[Erorr 1]])</f>
        <v>1.6310999999999964</v>
      </c>
      <c r="H103" s="15">
        <f>SMA1MSFT[[#This Row],[Abs Erorr 1]]/SMA1MSFT[[#This Row],[Adj Close]]</f>
        <v>3.2202784155858956E-2</v>
      </c>
      <c r="I103" s="23">
        <f t="shared" si="8"/>
        <v>51.94809999999999</v>
      </c>
      <c r="J103" s="25">
        <f>(SMA1MSFT[[#This Row],[Adj Close]]-SMA1MSFT[[#This Row],[3-MA]])</f>
        <v>-1.2971999999999895</v>
      </c>
      <c r="K103" s="14">
        <f t="shared" si="7"/>
        <v>1.6827278399999728</v>
      </c>
      <c r="L103" s="14">
        <f>ABS(SMA1MSFT[[#This Row],[Erorr 2]])</f>
        <v>1.2971999999999895</v>
      </c>
      <c r="M103" s="15">
        <f>SMA1MSFT[[#This Row],[Abs Erorr 2]]/SMA1MSFT[[#This Row],[Adj Close]]</f>
        <v>2.5610601193660713E-2</v>
      </c>
      <c r="N103" s="23">
        <f t="shared" si="9"/>
        <v>49.665533333333336</v>
      </c>
      <c r="O103" s="26">
        <f>SMA1MSFT[[#This Row],[Adj Close]]-SMA1MSFT[[#This Row],[6-MA]]</f>
        <v>0.98536666666666406</v>
      </c>
      <c r="P103" s="14">
        <f>(SMA1MSFT[[#This Row],[Adj Close]]-N103)^2</f>
        <v>0.97094746777777263</v>
      </c>
      <c r="Q103" s="14">
        <f>ABS(SMA1MSFT[[#This Row],[Erorr 3]])</f>
        <v>0.98536666666666406</v>
      </c>
      <c r="R103" s="27">
        <f>SMA1MSFT[[#This Row],[Abs Erorr 3]]/SMA1MSFT[[#This Row],[Adj Close]]</f>
        <v>1.9454080118352566E-2</v>
      </c>
    </row>
    <row r="104" spans="2:18">
      <c r="B104" s="46">
        <v>43934.291666666664</v>
      </c>
      <c r="C104" s="7">
        <v>52.033799999999999</v>
      </c>
      <c r="D104" s="23">
        <f t="shared" si="6"/>
        <v>50.6509</v>
      </c>
      <c r="E104" s="24">
        <f>SMA1MSFT[[#This Row],[Adj Close]]-SMA1MSFT[[#This Row],[Naive Trend ]]</f>
        <v>1.3828999999999994</v>
      </c>
      <c r="F104" s="5">
        <f t="shared" si="5"/>
        <v>1.9124124099999982</v>
      </c>
      <c r="G104" s="5">
        <f>ABS(SMA1MSFT[[#This Row],[Erorr 1]])</f>
        <v>1.3828999999999994</v>
      </c>
      <c r="H104" s="15">
        <f>SMA1MSFT[[#This Row],[Abs Erorr 1]]/SMA1MSFT[[#This Row],[Adj Close]]</f>
        <v>2.6576955747994561E-2</v>
      </c>
      <c r="I104" s="23">
        <f t="shared" si="8"/>
        <v>51.566933333333331</v>
      </c>
      <c r="J104" s="25">
        <f>(SMA1MSFT[[#This Row],[Adj Close]]-SMA1MSFT[[#This Row],[3-MA]])</f>
        <v>0.4668666666666681</v>
      </c>
      <c r="K104" s="14">
        <f t="shared" si="7"/>
        <v>0.21796448444444577</v>
      </c>
      <c r="L104" s="14">
        <f>ABS(SMA1MSFT[[#This Row],[Erorr 2]])</f>
        <v>0.4668666666666681</v>
      </c>
      <c r="M104" s="15">
        <f>SMA1MSFT[[#This Row],[Abs Erorr 2]]/SMA1MSFT[[#This Row],[Adj Close]]</f>
        <v>8.9723730856994515E-3</v>
      </c>
      <c r="N104" s="23">
        <f t="shared" si="9"/>
        <v>50.442633333333326</v>
      </c>
      <c r="O104" s="26">
        <f>SMA1MSFT[[#This Row],[Adj Close]]-SMA1MSFT[[#This Row],[6-MA]]</f>
        <v>1.5911666666666733</v>
      </c>
      <c r="P104" s="14">
        <f>(SMA1MSFT[[#This Row],[Adj Close]]-N104)^2</f>
        <v>2.5318113611111324</v>
      </c>
      <c r="Q104" s="14">
        <f>ABS(SMA1MSFT[[#This Row],[Erorr 3]])</f>
        <v>1.5911666666666733</v>
      </c>
      <c r="R104" s="27">
        <f>SMA1MSFT[[#This Row],[Abs Erorr 3]]/SMA1MSFT[[#This Row],[Adj Close]]</f>
        <v>3.0579482310857047E-2</v>
      </c>
    </row>
    <row r="105" spans="2:18">
      <c r="B105" s="46">
        <v>43935.291666666664</v>
      </c>
      <c r="C105" s="7">
        <v>53.7712</v>
      </c>
      <c r="D105" s="23">
        <f t="shared" si="6"/>
        <v>52.033799999999999</v>
      </c>
      <c r="E105" s="24">
        <f>SMA1MSFT[[#This Row],[Adj Close]]-SMA1MSFT[[#This Row],[Naive Trend ]]</f>
        <v>1.7374000000000009</v>
      </c>
      <c r="F105" s="5">
        <f t="shared" si="5"/>
        <v>3.0185587600000034</v>
      </c>
      <c r="G105" s="5">
        <f>ABS(SMA1MSFT[[#This Row],[Erorr 1]])</f>
        <v>1.7374000000000009</v>
      </c>
      <c r="H105" s="15">
        <f>SMA1MSFT[[#This Row],[Abs Erorr 1]]/SMA1MSFT[[#This Row],[Adj Close]]</f>
        <v>3.2310976879816725E-2</v>
      </c>
      <c r="I105" s="23">
        <f t="shared" si="8"/>
        <v>51.655566666666665</v>
      </c>
      <c r="J105" s="25">
        <f>(SMA1MSFT[[#This Row],[Adj Close]]-SMA1MSFT[[#This Row],[3-MA]])</f>
        <v>2.115633333333335</v>
      </c>
      <c r="K105" s="14">
        <f t="shared" si="7"/>
        <v>4.4759044011111184</v>
      </c>
      <c r="L105" s="14">
        <f>ABS(SMA1MSFT[[#This Row],[Erorr 2]])</f>
        <v>2.115633333333335</v>
      </c>
      <c r="M105" s="15">
        <f>SMA1MSFT[[#This Row],[Abs Erorr 2]]/SMA1MSFT[[#This Row],[Adj Close]]</f>
        <v>3.9345101714920533E-2</v>
      </c>
      <c r="N105" s="23">
        <f t="shared" si="9"/>
        <v>51.085299999999997</v>
      </c>
      <c r="O105" s="26">
        <f>SMA1MSFT[[#This Row],[Adj Close]]-SMA1MSFT[[#This Row],[6-MA]]</f>
        <v>2.6859000000000037</v>
      </c>
      <c r="P105" s="14">
        <f>(SMA1MSFT[[#This Row],[Adj Close]]-N105)^2</f>
        <v>7.2140588100000205</v>
      </c>
      <c r="Q105" s="14">
        <f>ABS(SMA1MSFT[[#This Row],[Erorr 3]])</f>
        <v>2.6859000000000037</v>
      </c>
      <c r="R105" s="27">
        <f>SMA1MSFT[[#This Row],[Abs Erorr 3]]/SMA1MSFT[[#This Row],[Adj Close]]</f>
        <v>4.9950531139346041E-2</v>
      </c>
    </row>
    <row r="106" spans="2:18">
      <c r="B106" s="46">
        <v>43936.291666666664</v>
      </c>
      <c r="C106" s="7">
        <v>52.1845</v>
      </c>
      <c r="D106" s="23">
        <f t="shared" si="6"/>
        <v>53.7712</v>
      </c>
      <c r="E106" s="24">
        <f>SMA1MSFT[[#This Row],[Adj Close]]-SMA1MSFT[[#This Row],[Naive Trend ]]</f>
        <v>-1.5867000000000004</v>
      </c>
      <c r="F106" s="5">
        <f t="shared" si="5"/>
        <v>2.5176168900000016</v>
      </c>
      <c r="G106" s="5">
        <f>ABS(SMA1MSFT[[#This Row],[Erorr 1]])</f>
        <v>1.5867000000000004</v>
      </c>
      <c r="H106" s="15">
        <f>SMA1MSFT[[#This Row],[Abs Erorr 1]]/SMA1MSFT[[#This Row],[Adj Close]]</f>
        <v>3.0405580201017551E-2</v>
      </c>
      <c r="I106" s="23">
        <f t="shared" si="8"/>
        <v>52.151966666666659</v>
      </c>
      <c r="J106" s="25">
        <f>(SMA1MSFT[[#This Row],[Adj Close]]-SMA1MSFT[[#This Row],[3-MA]])</f>
        <v>3.2533333333340408E-2</v>
      </c>
      <c r="K106" s="14">
        <f t="shared" si="7"/>
        <v>1.0584177777782382E-3</v>
      </c>
      <c r="L106" s="14">
        <f>ABS(SMA1MSFT[[#This Row],[Erorr 2]])</f>
        <v>3.2533333333340408E-2</v>
      </c>
      <c r="M106" s="15">
        <f>SMA1MSFT[[#This Row],[Abs Erorr 2]]/SMA1MSFT[[#This Row],[Adj Close]]</f>
        <v>6.2342905141067574E-4</v>
      </c>
      <c r="N106" s="23">
        <f t="shared" si="9"/>
        <v>52.050033333333339</v>
      </c>
      <c r="O106" s="26">
        <f>SMA1MSFT[[#This Row],[Adj Close]]-SMA1MSFT[[#This Row],[6-MA]]</f>
        <v>0.13446666666666118</v>
      </c>
      <c r="P106" s="14">
        <f>(SMA1MSFT[[#This Row],[Adj Close]]-N106)^2</f>
        <v>1.8081284444442968E-2</v>
      </c>
      <c r="Q106" s="14">
        <f>ABS(SMA1MSFT[[#This Row],[Erorr 3]])</f>
        <v>0.13446666666666118</v>
      </c>
      <c r="R106" s="27">
        <f>SMA1MSFT[[#This Row],[Abs Erorr 3]]/SMA1MSFT[[#This Row],[Adj Close]]</f>
        <v>2.5767549112602627E-3</v>
      </c>
    </row>
    <row r="107" spans="2:18">
      <c r="B107" s="46">
        <v>43937.291666666664</v>
      </c>
      <c r="C107" s="7">
        <v>53.886400000000002</v>
      </c>
      <c r="D107" s="23">
        <f t="shared" si="6"/>
        <v>52.1845</v>
      </c>
      <c r="E107" s="24">
        <f>SMA1MSFT[[#This Row],[Adj Close]]-SMA1MSFT[[#This Row],[Naive Trend ]]</f>
        <v>1.701900000000002</v>
      </c>
      <c r="F107" s="5">
        <f t="shared" si="5"/>
        <v>2.8964636100000067</v>
      </c>
      <c r="G107" s="5">
        <f>ABS(SMA1MSFT[[#This Row],[Erorr 1]])</f>
        <v>1.701900000000002</v>
      </c>
      <c r="H107" s="15">
        <f>SMA1MSFT[[#This Row],[Abs Erorr 1]]/SMA1MSFT[[#This Row],[Adj Close]]</f>
        <v>3.1583108168294821E-2</v>
      </c>
      <c r="I107" s="23">
        <f t="shared" si="8"/>
        <v>52.663166666666676</v>
      </c>
      <c r="J107" s="25">
        <f>(SMA1MSFT[[#This Row],[Adj Close]]-SMA1MSFT[[#This Row],[3-MA]])</f>
        <v>1.2232333333333258</v>
      </c>
      <c r="K107" s="14">
        <f t="shared" si="7"/>
        <v>1.4962997877777595</v>
      </c>
      <c r="L107" s="14">
        <f>ABS(SMA1MSFT[[#This Row],[Erorr 2]])</f>
        <v>1.2232333333333258</v>
      </c>
      <c r="M107" s="15">
        <f>SMA1MSFT[[#This Row],[Abs Erorr 2]]/SMA1MSFT[[#This Row],[Adj Close]]</f>
        <v>2.270022368043376E-2</v>
      </c>
      <c r="N107" s="23">
        <f t="shared" si="9"/>
        <v>52.115050000000004</v>
      </c>
      <c r="O107" s="26">
        <f>SMA1MSFT[[#This Row],[Adj Close]]-SMA1MSFT[[#This Row],[6-MA]]</f>
        <v>1.7713499999999982</v>
      </c>
      <c r="P107" s="14">
        <f>(SMA1MSFT[[#This Row],[Adj Close]]-N107)^2</f>
        <v>3.1376808224999935</v>
      </c>
      <c r="Q107" s="14">
        <f>ABS(SMA1MSFT[[#This Row],[Erorr 3]])</f>
        <v>1.7713499999999982</v>
      </c>
      <c r="R107" s="27">
        <f>SMA1MSFT[[#This Row],[Abs Erorr 3]]/SMA1MSFT[[#This Row],[Adj Close]]</f>
        <v>3.2871930579886542E-2</v>
      </c>
    </row>
    <row r="108" spans="2:18">
      <c r="B108" s="46">
        <v>43938.291666666664</v>
      </c>
      <c r="C108" s="7">
        <v>53.505299999999998</v>
      </c>
      <c r="D108" s="23">
        <f t="shared" si="6"/>
        <v>53.886400000000002</v>
      </c>
      <c r="E108" s="24">
        <f>SMA1MSFT[[#This Row],[Adj Close]]-SMA1MSFT[[#This Row],[Naive Trend ]]</f>
        <v>-0.38110000000000355</v>
      </c>
      <c r="F108" s="5">
        <f t="shared" si="5"/>
        <v>0.1452372100000027</v>
      </c>
      <c r="G108" s="5">
        <f>ABS(SMA1MSFT[[#This Row],[Erorr 1]])</f>
        <v>0.38110000000000355</v>
      </c>
      <c r="H108" s="15">
        <f>SMA1MSFT[[#This Row],[Abs Erorr 1]]/SMA1MSFT[[#This Row],[Adj Close]]</f>
        <v>7.122658876784236E-3</v>
      </c>
      <c r="I108" s="23">
        <f t="shared" si="8"/>
        <v>53.280700000000003</v>
      </c>
      <c r="J108" s="25">
        <f>(SMA1MSFT[[#This Row],[Adj Close]]-SMA1MSFT[[#This Row],[3-MA]])</f>
        <v>0.22459999999999525</v>
      </c>
      <c r="K108" s="14">
        <f t="shared" si="7"/>
        <v>5.0445159999997866E-2</v>
      </c>
      <c r="L108" s="14">
        <f>ABS(SMA1MSFT[[#This Row],[Erorr 2]])</f>
        <v>0.22459999999999525</v>
      </c>
      <c r="M108" s="15">
        <f>SMA1MSFT[[#This Row],[Abs Erorr 2]]/SMA1MSFT[[#This Row],[Adj Close]]</f>
        <v>4.1977149927202584E-3</v>
      </c>
      <c r="N108" s="23">
        <f t="shared" si="9"/>
        <v>52.468133333333327</v>
      </c>
      <c r="O108" s="26">
        <f>SMA1MSFT[[#This Row],[Adj Close]]-SMA1MSFT[[#This Row],[6-MA]]</f>
        <v>1.0371666666666712</v>
      </c>
      <c r="P108" s="14">
        <f>(SMA1MSFT[[#This Row],[Adj Close]]-N108)^2</f>
        <v>1.075714694444454</v>
      </c>
      <c r="Q108" s="14">
        <f>ABS(SMA1MSFT[[#This Row],[Erorr 3]])</f>
        <v>1.0371666666666712</v>
      </c>
      <c r="R108" s="27">
        <f>SMA1MSFT[[#This Row],[Abs Erorr 3]]/SMA1MSFT[[#This Row],[Adj Close]]</f>
        <v>1.9384372513875658E-2</v>
      </c>
    </row>
    <row r="109" spans="2:18">
      <c r="B109" s="46">
        <v>43941.291666666664</v>
      </c>
      <c r="C109" s="7">
        <v>52.459299999999999</v>
      </c>
      <c r="D109" s="23">
        <f t="shared" si="6"/>
        <v>53.505299999999998</v>
      </c>
      <c r="E109" s="24">
        <f>SMA1MSFT[[#This Row],[Adj Close]]-SMA1MSFT[[#This Row],[Naive Trend ]]</f>
        <v>-1.0459999999999994</v>
      </c>
      <c r="F109" s="5">
        <f t="shared" si="5"/>
        <v>1.0941159999999988</v>
      </c>
      <c r="G109" s="5">
        <f>ABS(SMA1MSFT[[#This Row],[Erorr 1]])</f>
        <v>1.0459999999999994</v>
      </c>
      <c r="H109" s="15">
        <f>SMA1MSFT[[#This Row],[Abs Erorr 1]]/SMA1MSFT[[#This Row],[Adj Close]]</f>
        <v>1.9939267203336671E-2</v>
      </c>
      <c r="I109" s="23">
        <f t="shared" si="8"/>
        <v>53.192066666666669</v>
      </c>
      <c r="J109" s="25">
        <f>(SMA1MSFT[[#This Row],[Adj Close]]-SMA1MSFT[[#This Row],[3-MA]])</f>
        <v>-0.73276666666667012</v>
      </c>
      <c r="K109" s="14">
        <f t="shared" si="7"/>
        <v>0.53694698777778282</v>
      </c>
      <c r="L109" s="14">
        <f>ABS(SMA1MSFT[[#This Row],[Erorr 2]])</f>
        <v>0.73276666666667012</v>
      </c>
      <c r="M109" s="15">
        <f>SMA1MSFT[[#This Row],[Abs Erorr 2]]/SMA1MSFT[[#This Row],[Adj Close]]</f>
        <v>1.396828906727063E-2</v>
      </c>
      <c r="N109" s="23">
        <f t="shared" si="9"/>
        <v>52.672016666666657</v>
      </c>
      <c r="O109" s="26">
        <f>SMA1MSFT[[#This Row],[Adj Close]]-SMA1MSFT[[#This Row],[6-MA]]</f>
        <v>-0.21271666666665823</v>
      </c>
      <c r="P109" s="14">
        <f>(SMA1MSFT[[#This Row],[Adj Close]]-N109)^2</f>
        <v>4.524838027777419E-2</v>
      </c>
      <c r="Q109" s="14">
        <f>ABS(SMA1MSFT[[#This Row],[Erorr 3]])</f>
        <v>0.21271666666665823</v>
      </c>
      <c r="R109" s="27">
        <f>SMA1MSFT[[#This Row],[Abs Erorr 3]]/SMA1MSFT[[#This Row],[Adj Close]]</f>
        <v>4.0548895365866153E-3</v>
      </c>
    </row>
    <row r="110" spans="2:18">
      <c r="B110" s="46">
        <v>43942.291666666664</v>
      </c>
      <c r="C110" s="7">
        <v>49.959499999999998</v>
      </c>
      <c r="D110" s="23">
        <f t="shared" si="6"/>
        <v>52.459299999999999</v>
      </c>
      <c r="E110" s="24">
        <f>SMA1MSFT[[#This Row],[Adj Close]]-SMA1MSFT[[#This Row],[Naive Trend ]]</f>
        <v>-2.4998000000000005</v>
      </c>
      <c r="F110" s="5">
        <f t="shared" si="5"/>
        <v>6.2490000400000021</v>
      </c>
      <c r="G110" s="5">
        <f>ABS(SMA1MSFT[[#This Row],[Erorr 1]])</f>
        <v>2.4998000000000005</v>
      </c>
      <c r="H110" s="15">
        <f>SMA1MSFT[[#This Row],[Abs Erorr 1]]/SMA1MSFT[[#This Row],[Adj Close]]</f>
        <v>5.0036529588967073E-2</v>
      </c>
      <c r="I110" s="23">
        <f t="shared" si="8"/>
        <v>53.283666666666669</v>
      </c>
      <c r="J110" s="25">
        <f>(SMA1MSFT[[#This Row],[Adj Close]]-SMA1MSFT[[#This Row],[3-MA]])</f>
        <v>-3.3241666666666703</v>
      </c>
      <c r="K110" s="14">
        <f t="shared" si="7"/>
        <v>11.050084027777801</v>
      </c>
      <c r="L110" s="14">
        <f>ABS(SMA1MSFT[[#This Row],[Erorr 2]])</f>
        <v>3.3241666666666703</v>
      </c>
      <c r="M110" s="15">
        <f>SMA1MSFT[[#This Row],[Abs Erorr 2]]/SMA1MSFT[[#This Row],[Adj Close]]</f>
        <v>6.6537228488409025E-2</v>
      </c>
      <c r="N110" s="23">
        <f t="shared" si="9"/>
        <v>52.973416666666672</v>
      </c>
      <c r="O110" s="26">
        <f>SMA1MSFT[[#This Row],[Adj Close]]-SMA1MSFT[[#This Row],[6-MA]]</f>
        <v>-3.0139166666666739</v>
      </c>
      <c r="P110" s="14">
        <f>(SMA1MSFT[[#This Row],[Adj Close]]-N110)^2</f>
        <v>9.0836936736111547</v>
      </c>
      <c r="Q110" s="14">
        <f>ABS(SMA1MSFT[[#This Row],[Erorr 3]])</f>
        <v>3.0139166666666739</v>
      </c>
      <c r="R110" s="27">
        <f>SMA1MSFT[[#This Row],[Abs Erorr 3]]/SMA1MSFT[[#This Row],[Adj Close]]</f>
        <v>6.0327198364008329E-2</v>
      </c>
    </row>
    <row r="111" spans="2:18">
      <c r="B111" s="46">
        <v>43943.291666666664</v>
      </c>
      <c r="C111" s="7">
        <v>53.274799999999999</v>
      </c>
      <c r="D111" s="23">
        <f t="shared" si="6"/>
        <v>49.959499999999998</v>
      </c>
      <c r="E111" s="24">
        <f>SMA1MSFT[[#This Row],[Adj Close]]-SMA1MSFT[[#This Row],[Naive Trend ]]</f>
        <v>3.3153000000000006</v>
      </c>
      <c r="F111" s="5">
        <f t="shared" si="5"/>
        <v>10.991214090000003</v>
      </c>
      <c r="G111" s="5">
        <f>ABS(SMA1MSFT[[#This Row],[Erorr 1]])</f>
        <v>3.3153000000000006</v>
      </c>
      <c r="H111" s="15">
        <f>SMA1MSFT[[#This Row],[Abs Erorr 1]]/SMA1MSFT[[#This Row],[Adj Close]]</f>
        <v>6.2230172614444364E-2</v>
      </c>
      <c r="I111" s="23">
        <f t="shared" si="8"/>
        <v>51.974699999999991</v>
      </c>
      <c r="J111" s="25">
        <f>(SMA1MSFT[[#This Row],[Adj Close]]-SMA1MSFT[[#This Row],[3-MA]])</f>
        <v>1.3001000000000076</v>
      </c>
      <c r="K111" s="14">
        <f t="shared" si="7"/>
        <v>1.6902600100000198</v>
      </c>
      <c r="L111" s="14">
        <f>ABS(SMA1MSFT[[#This Row],[Erorr 2]])</f>
        <v>1.3001000000000076</v>
      </c>
      <c r="M111" s="15">
        <f>SMA1MSFT[[#This Row],[Abs Erorr 2]]/SMA1MSFT[[#This Row],[Adj Close]]</f>
        <v>2.4403658014671245E-2</v>
      </c>
      <c r="N111" s="23">
        <f t="shared" si="9"/>
        <v>52.627700000000004</v>
      </c>
      <c r="O111" s="26">
        <f>SMA1MSFT[[#This Row],[Adj Close]]-SMA1MSFT[[#This Row],[6-MA]]</f>
        <v>0.64709999999999468</v>
      </c>
      <c r="P111" s="14">
        <f>(SMA1MSFT[[#This Row],[Adj Close]]-N111)^2</f>
        <v>0.41873840999999312</v>
      </c>
      <c r="Q111" s="14">
        <f>ABS(SMA1MSFT[[#This Row],[Erorr 3]])</f>
        <v>0.64709999999999468</v>
      </c>
      <c r="R111" s="27">
        <f>SMA1MSFT[[#This Row],[Abs Erorr 3]]/SMA1MSFT[[#This Row],[Adj Close]]</f>
        <v>1.2146455735169249E-2</v>
      </c>
    </row>
    <row r="112" spans="2:18">
      <c r="B112" s="46">
        <v>43944.291666666664</v>
      </c>
      <c r="C112" s="7">
        <v>52.3352</v>
      </c>
      <c r="D112" s="23">
        <f t="shared" si="6"/>
        <v>53.274799999999999</v>
      </c>
      <c r="E112" s="24">
        <f>SMA1MSFT[[#This Row],[Adj Close]]-SMA1MSFT[[#This Row],[Naive Trend ]]</f>
        <v>-0.93959999999999866</v>
      </c>
      <c r="F112" s="5">
        <f t="shared" si="5"/>
        <v>0.88284815999999744</v>
      </c>
      <c r="G112" s="5">
        <f>ABS(SMA1MSFT[[#This Row],[Erorr 1]])</f>
        <v>0.93959999999999866</v>
      </c>
      <c r="H112" s="15">
        <f>SMA1MSFT[[#This Row],[Abs Erorr 1]]/SMA1MSFT[[#This Row],[Adj Close]]</f>
        <v>1.7953499747779673E-2</v>
      </c>
      <c r="I112" s="23">
        <f t="shared" si="8"/>
        <v>51.897866666666665</v>
      </c>
      <c r="J112" s="25">
        <f>(SMA1MSFT[[#This Row],[Adj Close]]-SMA1MSFT[[#This Row],[3-MA]])</f>
        <v>0.43733333333333491</v>
      </c>
      <c r="K112" s="14">
        <f t="shared" si="7"/>
        <v>0.19126044444444582</v>
      </c>
      <c r="L112" s="14">
        <f>ABS(SMA1MSFT[[#This Row],[Erorr 2]])</f>
        <v>0.43733333333333491</v>
      </c>
      <c r="M112" s="15">
        <f>SMA1MSFT[[#This Row],[Abs Erorr 2]]/SMA1MSFT[[#This Row],[Adj Close]]</f>
        <v>8.3563898357765891E-3</v>
      </c>
      <c r="N112" s="23">
        <f t="shared" si="9"/>
        <v>52.544966666666674</v>
      </c>
      <c r="O112" s="26">
        <f>SMA1MSFT[[#This Row],[Adj Close]]-SMA1MSFT[[#This Row],[6-MA]]</f>
        <v>-0.20976666666667398</v>
      </c>
      <c r="P112" s="14">
        <f>(SMA1MSFT[[#This Row],[Adj Close]]-N112)^2</f>
        <v>4.4002054444447512E-2</v>
      </c>
      <c r="Q112" s="14">
        <f>ABS(SMA1MSFT[[#This Row],[Erorr 3]])</f>
        <v>0.20976666666667398</v>
      </c>
      <c r="R112" s="27">
        <f>SMA1MSFT[[#This Row],[Abs Erorr 3]]/SMA1MSFT[[#This Row],[Adj Close]]</f>
        <v>4.0081372893707098E-3</v>
      </c>
    </row>
    <row r="113" spans="2:18">
      <c r="B113" s="46">
        <v>43945.291666666664</v>
      </c>
      <c r="C113" s="7">
        <v>52.530200000000001</v>
      </c>
      <c r="D113" s="23">
        <f t="shared" si="6"/>
        <v>52.3352</v>
      </c>
      <c r="E113" s="24">
        <f>SMA1MSFT[[#This Row],[Adj Close]]-SMA1MSFT[[#This Row],[Naive Trend ]]</f>
        <v>0.19500000000000028</v>
      </c>
      <c r="F113" s="5">
        <f t="shared" si="5"/>
        <v>3.8025000000000114E-2</v>
      </c>
      <c r="G113" s="5">
        <f>ABS(SMA1MSFT[[#This Row],[Erorr 1]])</f>
        <v>0.19500000000000028</v>
      </c>
      <c r="H113" s="15">
        <f>SMA1MSFT[[#This Row],[Abs Erorr 1]]/SMA1MSFT[[#This Row],[Adj Close]]</f>
        <v>3.7121503439926039E-3</v>
      </c>
      <c r="I113" s="23">
        <f t="shared" si="8"/>
        <v>51.856500000000004</v>
      </c>
      <c r="J113" s="25">
        <f>(SMA1MSFT[[#This Row],[Adj Close]]-SMA1MSFT[[#This Row],[3-MA]])</f>
        <v>0.67369999999999663</v>
      </c>
      <c r="K113" s="14">
        <f t="shared" si="7"/>
        <v>0.45387168999999544</v>
      </c>
      <c r="L113" s="14">
        <f>ABS(SMA1MSFT[[#This Row],[Erorr 2]])</f>
        <v>0.67369999999999663</v>
      </c>
      <c r="M113" s="15">
        <f>SMA1MSFT[[#This Row],[Abs Erorr 2]]/SMA1MSFT[[#This Row],[Adj Close]]</f>
        <v>1.2825003521783595E-2</v>
      </c>
      <c r="N113" s="23">
        <f t="shared" si="9"/>
        <v>52.570083333333322</v>
      </c>
      <c r="O113" s="26">
        <f>SMA1MSFT[[#This Row],[Adj Close]]-SMA1MSFT[[#This Row],[6-MA]]</f>
        <v>-3.9883333333321502E-2</v>
      </c>
      <c r="P113" s="14">
        <f>(SMA1MSFT[[#This Row],[Adj Close]]-N113)^2</f>
        <v>1.590680277776834E-3</v>
      </c>
      <c r="Q113" s="14">
        <f>ABS(SMA1MSFT[[#This Row],[Erorr 3]])</f>
        <v>3.9883333333321502E-2</v>
      </c>
      <c r="R113" s="27">
        <f>SMA1MSFT[[#This Row],[Abs Erorr 3]]/SMA1MSFT[[#This Row],[Adj Close]]</f>
        <v>7.5924579257877374E-4</v>
      </c>
    </row>
    <row r="114" spans="2:18">
      <c r="B114" s="46">
        <v>43948.291666666664</v>
      </c>
      <c r="C114" s="7">
        <v>52.716299999999997</v>
      </c>
      <c r="D114" s="23">
        <f t="shared" si="6"/>
        <v>52.530200000000001</v>
      </c>
      <c r="E114" s="24">
        <f>SMA1MSFT[[#This Row],[Adj Close]]-SMA1MSFT[[#This Row],[Naive Trend ]]</f>
        <v>0.18609999999999616</v>
      </c>
      <c r="F114" s="5">
        <f t="shared" si="5"/>
        <v>3.4633209999998568E-2</v>
      </c>
      <c r="G114" s="5">
        <f>ABS(SMA1MSFT[[#This Row],[Erorr 1]])</f>
        <v>0.18609999999999616</v>
      </c>
      <c r="H114" s="15">
        <f>SMA1MSFT[[#This Row],[Abs Erorr 1]]/SMA1MSFT[[#This Row],[Adj Close]]</f>
        <v>3.530217409036601E-3</v>
      </c>
      <c r="I114" s="23">
        <f t="shared" si="8"/>
        <v>52.7134</v>
      </c>
      <c r="J114" s="25">
        <f>(SMA1MSFT[[#This Row],[Adj Close]]-SMA1MSFT[[#This Row],[3-MA]])</f>
        <v>2.899999999996794E-3</v>
      </c>
      <c r="K114" s="14">
        <f t="shared" si="7"/>
        <v>8.409999999981405E-6</v>
      </c>
      <c r="L114" s="14">
        <f>ABS(SMA1MSFT[[#This Row],[Erorr 2]])</f>
        <v>2.899999999996794E-3</v>
      </c>
      <c r="M114" s="15">
        <f>SMA1MSFT[[#This Row],[Abs Erorr 2]]/SMA1MSFT[[#This Row],[Adj Close]]</f>
        <v>5.5011448071977625E-5</v>
      </c>
      <c r="N114" s="23">
        <f t="shared" si="9"/>
        <v>52.344049999999989</v>
      </c>
      <c r="O114" s="26">
        <f>SMA1MSFT[[#This Row],[Adj Close]]-SMA1MSFT[[#This Row],[6-MA]]</f>
        <v>0.37225000000000819</v>
      </c>
      <c r="P114" s="14">
        <f>(SMA1MSFT[[#This Row],[Adj Close]]-N114)^2</f>
        <v>0.13857006250000609</v>
      </c>
      <c r="Q114" s="14">
        <f>ABS(SMA1MSFT[[#This Row],[Erorr 3]])</f>
        <v>0.37225000000000819</v>
      </c>
      <c r="R114" s="27">
        <f>SMA1MSFT[[#This Row],[Abs Erorr 3]]/SMA1MSFT[[#This Row],[Adj Close]]</f>
        <v>7.0613832913161241E-3</v>
      </c>
    </row>
    <row r="115" spans="2:18">
      <c r="B115" s="46">
        <v>43949.291666666664</v>
      </c>
      <c r="C115" s="7">
        <v>52.078099999999999</v>
      </c>
      <c r="D115" s="23">
        <f t="shared" si="6"/>
        <v>52.716299999999997</v>
      </c>
      <c r="E115" s="24">
        <f>SMA1MSFT[[#This Row],[Adj Close]]-SMA1MSFT[[#This Row],[Naive Trend ]]</f>
        <v>-0.63819999999999766</v>
      </c>
      <c r="F115" s="5">
        <f t="shared" si="5"/>
        <v>0.40729923999999701</v>
      </c>
      <c r="G115" s="5">
        <f>ABS(SMA1MSFT[[#This Row],[Erorr 1]])</f>
        <v>0.63819999999999766</v>
      </c>
      <c r="H115" s="15">
        <f>SMA1MSFT[[#This Row],[Abs Erorr 1]]/SMA1MSFT[[#This Row],[Adj Close]]</f>
        <v>1.225467134937714E-2</v>
      </c>
      <c r="I115" s="23">
        <f t="shared" si="8"/>
        <v>52.527233333333328</v>
      </c>
      <c r="J115" s="25">
        <f>(SMA1MSFT[[#This Row],[Adj Close]]-SMA1MSFT[[#This Row],[3-MA]])</f>
        <v>-0.44913333333332872</v>
      </c>
      <c r="K115" s="14">
        <f t="shared" si="7"/>
        <v>0.20172075111110696</v>
      </c>
      <c r="L115" s="14">
        <f>ABS(SMA1MSFT[[#This Row],[Erorr 2]])</f>
        <v>0.44913333333332872</v>
      </c>
      <c r="M115" s="15">
        <f>SMA1MSFT[[#This Row],[Abs Erorr 2]]/SMA1MSFT[[#This Row],[Adj Close]]</f>
        <v>8.6242265622848892E-3</v>
      </c>
      <c r="N115" s="23">
        <f t="shared" si="9"/>
        <v>52.212549999999993</v>
      </c>
      <c r="O115" s="26">
        <f>SMA1MSFT[[#This Row],[Adj Close]]-SMA1MSFT[[#This Row],[6-MA]]</f>
        <v>-0.13444999999999396</v>
      </c>
      <c r="P115" s="14">
        <f>(SMA1MSFT[[#This Row],[Adj Close]]-N115)^2</f>
        <v>1.8076802499998375E-2</v>
      </c>
      <c r="Q115" s="14">
        <f>ABS(SMA1MSFT[[#This Row],[Erorr 3]])</f>
        <v>0.13444999999999396</v>
      </c>
      <c r="R115" s="27">
        <f>SMA1MSFT[[#This Row],[Abs Erorr 3]]/SMA1MSFT[[#This Row],[Adj Close]]</f>
        <v>2.5816994091565162E-3</v>
      </c>
    </row>
    <row r="116" spans="2:18">
      <c r="B116" s="46">
        <v>43950.291666666664</v>
      </c>
      <c r="C116" s="7">
        <v>54.781700000000001</v>
      </c>
      <c r="D116" s="23">
        <f t="shared" si="6"/>
        <v>52.078099999999999</v>
      </c>
      <c r="E116" s="24">
        <f>SMA1MSFT[[#This Row],[Adj Close]]-SMA1MSFT[[#This Row],[Naive Trend ]]</f>
        <v>2.7036000000000016</v>
      </c>
      <c r="F116" s="5">
        <f t="shared" si="5"/>
        <v>7.3094529600000087</v>
      </c>
      <c r="G116" s="5">
        <f>ABS(SMA1MSFT[[#This Row],[Erorr 1]])</f>
        <v>2.7036000000000016</v>
      </c>
      <c r="H116" s="15">
        <f>SMA1MSFT[[#This Row],[Abs Erorr 1]]/SMA1MSFT[[#This Row],[Adj Close]]</f>
        <v>4.9352247192036784E-2</v>
      </c>
      <c r="I116" s="23">
        <f t="shared" si="8"/>
        <v>52.441533333333332</v>
      </c>
      <c r="J116" s="25">
        <f>(SMA1MSFT[[#This Row],[Adj Close]]-SMA1MSFT[[#This Row],[3-MA]])</f>
        <v>2.3401666666666685</v>
      </c>
      <c r="K116" s="14">
        <f t="shared" si="7"/>
        <v>5.4763800277777861</v>
      </c>
      <c r="L116" s="14">
        <f>ABS(SMA1MSFT[[#This Row],[Erorr 2]])</f>
        <v>2.3401666666666685</v>
      </c>
      <c r="M116" s="15">
        <f>SMA1MSFT[[#This Row],[Abs Erorr 2]]/SMA1MSFT[[#This Row],[Adj Close]]</f>
        <v>4.2718036619284694E-2</v>
      </c>
      <c r="N116" s="23">
        <f t="shared" si="9"/>
        <v>52.149016666666675</v>
      </c>
      <c r="O116" s="26">
        <f>SMA1MSFT[[#This Row],[Adj Close]]-SMA1MSFT[[#This Row],[6-MA]]</f>
        <v>2.6326833333333255</v>
      </c>
      <c r="P116" s="14">
        <f>(SMA1MSFT[[#This Row],[Adj Close]]-N116)^2</f>
        <v>6.9310215336110694</v>
      </c>
      <c r="Q116" s="14">
        <f>ABS(SMA1MSFT[[#This Row],[Erorr 3]])</f>
        <v>2.6326833333333255</v>
      </c>
      <c r="R116" s="27">
        <f>SMA1MSFT[[#This Row],[Abs Erorr 3]]/SMA1MSFT[[#This Row],[Adj Close]]</f>
        <v>4.8057715137232421E-2</v>
      </c>
    </row>
    <row r="117" spans="2:18">
      <c r="B117" s="46">
        <v>43951.291666666664</v>
      </c>
      <c r="C117" s="7">
        <v>53.168399999999998</v>
      </c>
      <c r="D117" s="23">
        <f t="shared" si="6"/>
        <v>54.781700000000001</v>
      </c>
      <c r="E117" s="24">
        <f>SMA1MSFT[[#This Row],[Adj Close]]-SMA1MSFT[[#This Row],[Naive Trend ]]</f>
        <v>-1.6133000000000024</v>
      </c>
      <c r="F117" s="5">
        <f t="shared" si="5"/>
        <v>2.6027368900000076</v>
      </c>
      <c r="G117" s="5">
        <f>ABS(SMA1MSFT[[#This Row],[Erorr 1]])</f>
        <v>1.6133000000000024</v>
      </c>
      <c r="H117" s="15">
        <f>SMA1MSFT[[#This Row],[Abs Erorr 1]]/SMA1MSFT[[#This Row],[Adj Close]]</f>
        <v>3.0343211381196396E-2</v>
      </c>
      <c r="I117" s="23">
        <f t="shared" si="8"/>
        <v>53.192033333333335</v>
      </c>
      <c r="J117" s="25">
        <f>(SMA1MSFT[[#This Row],[Adj Close]]-SMA1MSFT[[#This Row],[3-MA]])</f>
        <v>-2.3633333333336282E-2</v>
      </c>
      <c r="K117" s="14">
        <f t="shared" si="7"/>
        <v>5.5853444444458385E-4</v>
      </c>
      <c r="L117" s="14">
        <f>ABS(SMA1MSFT[[#This Row],[Erorr 2]])</f>
        <v>2.3633333333336282E-2</v>
      </c>
      <c r="M117" s="15">
        <f>SMA1MSFT[[#This Row],[Abs Erorr 2]]/SMA1MSFT[[#This Row],[Adj Close]]</f>
        <v>4.444996150596272E-4</v>
      </c>
      <c r="N117" s="23">
        <f t="shared" si="9"/>
        <v>52.952716666666667</v>
      </c>
      <c r="O117" s="26">
        <f>SMA1MSFT[[#This Row],[Adj Close]]-SMA1MSFT[[#This Row],[6-MA]]</f>
        <v>0.21568333333333101</v>
      </c>
      <c r="P117" s="14">
        <f>(SMA1MSFT[[#This Row],[Adj Close]]-N117)^2</f>
        <v>4.6519300277776773E-2</v>
      </c>
      <c r="Q117" s="14">
        <f>ABS(SMA1MSFT[[#This Row],[Erorr 3]])</f>
        <v>0.21568333333333101</v>
      </c>
      <c r="R117" s="27">
        <f>SMA1MSFT[[#This Row],[Abs Erorr 3]]/SMA1MSFT[[#This Row],[Adj Close]]</f>
        <v>4.0566075588757801E-3</v>
      </c>
    </row>
    <row r="118" spans="2:18">
      <c r="B118" s="46">
        <v>43952.291666666664</v>
      </c>
      <c r="C118" s="7">
        <v>50.9435</v>
      </c>
      <c r="D118" s="23">
        <f t="shared" si="6"/>
        <v>53.168399999999998</v>
      </c>
      <c r="E118" s="24">
        <f>SMA1MSFT[[#This Row],[Adj Close]]-SMA1MSFT[[#This Row],[Naive Trend ]]</f>
        <v>-2.2248999999999981</v>
      </c>
      <c r="F118" s="5">
        <f t="shared" si="5"/>
        <v>4.9501800099999915</v>
      </c>
      <c r="G118" s="5">
        <f>ABS(SMA1MSFT[[#This Row],[Erorr 1]])</f>
        <v>2.2248999999999981</v>
      </c>
      <c r="H118" s="15">
        <f>SMA1MSFT[[#This Row],[Abs Erorr 1]]/SMA1MSFT[[#This Row],[Adj Close]]</f>
        <v>4.3673873997664044E-2</v>
      </c>
      <c r="I118" s="23">
        <f t="shared" si="8"/>
        <v>53.342733333333335</v>
      </c>
      <c r="J118" s="25">
        <f>(SMA1MSFT[[#This Row],[Adj Close]]-SMA1MSFT[[#This Row],[3-MA]])</f>
        <v>-2.3992333333333349</v>
      </c>
      <c r="K118" s="14">
        <f t="shared" si="7"/>
        <v>5.7563205877777852</v>
      </c>
      <c r="L118" s="14">
        <f>ABS(SMA1MSFT[[#This Row],[Erorr 2]])</f>
        <v>2.3992333333333349</v>
      </c>
      <c r="M118" s="15">
        <f>SMA1MSFT[[#This Row],[Abs Erorr 2]]/SMA1MSFT[[#This Row],[Adj Close]]</f>
        <v>4.709596579216848E-2</v>
      </c>
      <c r="N118" s="23">
        <f t="shared" si="9"/>
        <v>52.934983333333342</v>
      </c>
      <c r="O118" s="26">
        <f>SMA1MSFT[[#This Row],[Adj Close]]-SMA1MSFT[[#This Row],[6-MA]]</f>
        <v>-1.9914833333333419</v>
      </c>
      <c r="P118" s="14">
        <f>(SMA1MSFT[[#This Row],[Adj Close]]-N118)^2</f>
        <v>3.9660058669444789</v>
      </c>
      <c r="Q118" s="14">
        <f>ABS(SMA1MSFT[[#This Row],[Erorr 3]])</f>
        <v>1.9914833333333419</v>
      </c>
      <c r="R118" s="27">
        <f>SMA1MSFT[[#This Row],[Abs Erorr 3]]/SMA1MSFT[[#This Row],[Adj Close]]</f>
        <v>3.9092000615060643E-2</v>
      </c>
    </row>
    <row r="119" spans="2:18">
      <c r="B119" s="46">
        <v>43955.291666666664</v>
      </c>
      <c r="C119" s="7">
        <v>51.404400000000003</v>
      </c>
      <c r="D119" s="23">
        <f t="shared" si="6"/>
        <v>50.9435</v>
      </c>
      <c r="E119" s="24">
        <f>SMA1MSFT[[#This Row],[Adj Close]]-SMA1MSFT[[#This Row],[Naive Trend ]]</f>
        <v>0.46090000000000231</v>
      </c>
      <c r="F119" s="5">
        <f t="shared" si="5"/>
        <v>0.21242881000000213</v>
      </c>
      <c r="G119" s="5">
        <f>ABS(SMA1MSFT[[#This Row],[Erorr 1]])</f>
        <v>0.46090000000000231</v>
      </c>
      <c r="H119" s="15">
        <f>SMA1MSFT[[#This Row],[Abs Erorr 1]]/SMA1MSFT[[#This Row],[Adj Close]]</f>
        <v>8.9661585389577986E-3</v>
      </c>
      <c r="I119" s="23">
        <f t="shared" si="8"/>
        <v>52.964533333333328</v>
      </c>
      <c r="J119" s="25">
        <f>(SMA1MSFT[[#This Row],[Adj Close]]-SMA1MSFT[[#This Row],[3-MA]])</f>
        <v>-1.5601333333333258</v>
      </c>
      <c r="K119" s="14">
        <f t="shared" si="7"/>
        <v>2.4340160177777546</v>
      </c>
      <c r="L119" s="14">
        <f>ABS(SMA1MSFT[[#This Row],[Erorr 2]])</f>
        <v>1.5601333333333258</v>
      </c>
      <c r="M119" s="15">
        <f>SMA1MSFT[[#This Row],[Abs Erorr 2]]/SMA1MSFT[[#This Row],[Adj Close]]</f>
        <v>3.0350190515468049E-2</v>
      </c>
      <c r="N119" s="23">
        <f t="shared" si="9"/>
        <v>52.703033333333337</v>
      </c>
      <c r="O119" s="26">
        <f>SMA1MSFT[[#This Row],[Adj Close]]-SMA1MSFT[[#This Row],[6-MA]]</f>
        <v>-1.2986333333333349</v>
      </c>
      <c r="P119" s="14">
        <f>(SMA1MSFT[[#This Row],[Adj Close]]-N119)^2</f>
        <v>1.6864485344444484</v>
      </c>
      <c r="Q119" s="14">
        <f>ABS(SMA1MSFT[[#This Row],[Erorr 3]])</f>
        <v>1.2986333333333349</v>
      </c>
      <c r="R119" s="27">
        <f>SMA1MSFT[[#This Row],[Abs Erorr 3]]/SMA1MSFT[[#This Row],[Adj Close]]</f>
        <v>2.5263077350058259E-2</v>
      </c>
    </row>
    <row r="120" spans="2:18">
      <c r="B120" s="46">
        <v>43956.291666666664</v>
      </c>
      <c r="C120" s="7">
        <v>52.078099999999999</v>
      </c>
      <c r="D120" s="23">
        <f t="shared" si="6"/>
        <v>51.404400000000003</v>
      </c>
      <c r="E120" s="24">
        <f>SMA1MSFT[[#This Row],[Adj Close]]-SMA1MSFT[[#This Row],[Naive Trend ]]</f>
        <v>0.67369999999999663</v>
      </c>
      <c r="F120" s="5">
        <f t="shared" si="5"/>
        <v>0.45387168999999544</v>
      </c>
      <c r="G120" s="5">
        <f>ABS(SMA1MSFT[[#This Row],[Erorr 1]])</f>
        <v>0.67369999999999663</v>
      </c>
      <c r="H120" s="15">
        <f>SMA1MSFT[[#This Row],[Abs Erorr 1]]/SMA1MSFT[[#This Row],[Adj Close]]</f>
        <v>1.2936339843427402E-2</v>
      </c>
      <c r="I120" s="23">
        <f t="shared" si="8"/>
        <v>51.838766666666665</v>
      </c>
      <c r="J120" s="25">
        <f>(SMA1MSFT[[#This Row],[Adj Close]]-SMA1MSFT[[#This Row],[3-MA]])</f>
        <v>0.23933333333333451</v>
      </c>
      <c r="K120" s="14">
        <f t="shared" si="7"/>
        <v>5.7280444444445008E-2</v>
      </c>
      <c r="L120" s="14">
        <f>ABS(SMA1MSFT[[#This Row],[Erorr 2]])</f>
        <v>0.23933333333333451</v>
      </c>
      <c r="M120" s="15">
        <f>SMA1MSFT[[#This Row],[Abs Erorr 2]]/SMA1MSFT[[#This Row],[Adj Close]]</f>
        <v>4.5956617720948828E-3</v>
      </c>
      <c r="N120" s="23">
        <f t="shared" si="9"/>
        <v>52.5154</v>
      </c>
      <c r="O120" s="26">
        <f>SMA1MSFT[[#This Row],[Adj Close]]-SMA1MSFT[[#This Row],[6-MA]]</f>
        <v>-0.43730000000000047</v>
      </c>
      <c r="P120" s="14">
        <f>(SMA1MSFT[[#This Row],[Adj Close]]-N120)^2</f>
        <v>0.19123129000000041</v>
      </c>
      <c r="Q120" s="14">
        <f>ABS(SMA1MSFT[[#This Row],[Erorr 3]])</f>
        <v>0.43730000000000047</v>
      </c>
      <c r="R120" s="27">
        <f>SMA1MSFT[[#This Row],[Abs Erorr 3]]/SMA1MSFT[[#This Row],[Adj Close]]</f>
        <v>8.3970037309348926E-3</v>
      </c>
    </row>
    <row r="121" spans="2:18">
      <c r="B121" s="46">
        <v>43957.291666666664</v>
      </c>
      <c r="C121" s="7">
        <v>52.755600000000001</v>
      </c>
      <c r="D121" s="23">
        <f t="shared" si="6"/>
        <v>52.078099999999999</v>
      </c>
      <c r="E121" s="24">
        <f>SMA1MSFT[[#This Row],[Adj Close]]-SMA1MSFT[[#This Row],[Naive Trend ]]</f>
        <v>0.67750000000000199</v>
      </c>
      <c r="F121" s="5">
        <f t="shared" si="5"/>
        <v>0.45900625000000267</v>
      </c>
      <c r="G121" s="5">
        <f>ABS(SMA1MSFT[[#This Row],[Erorr 1]])</f>
        <v>0.67750000000000199</v>
      </c>
      <c r="H121" s="15">
        <f>SMA1MSFT[[#This Row],[Abs Erorr 1]]/SMA1MSFT[[#This Row],[Adj Close]]</f>
        <v>1.2842238549082978E-2</v>
      </c>
      <c r="I121" s="23">
        <f t="shared" si="8"/>
        <v>51.475333333333339</v>
      </c>
      <c r="J121" s="25">
        <f>(SMA1MSFT[[#This Row],[Adj Close]]-SMA1MSFT[[#This Row],[3-MA]])</f>
        <v>1.2802666666666624</v>
      </c>
      <c r="K121" s="14">
        <f t="shared" si="7"/>
        <v>1.639082737777767</v>
      </c>
      <c r="L121" s="14">
        <f>ABS(SMA1MSFT[[#This Row],[Erorr 2]])</f>
        <v>1.2802666666666624</v>
      </c>
      <c r="M121" s="15">
        <f>SMA1MSFT[[#This Row],[Abs Erorr 2]]/SMA1MSFT[[#This Row],[Adj Close]]</f>
        <v>2.4267881829922556E-2</v>
      </c>
      <c r="N121" s="23">
        <f t="shared" si="9"/>
        <v>52.409033333333333</v>
      </c>
      <c r="O121" s="26">
        <f>SMA1MSFT[[#This Row],[Adj Close]]-SMA1MSFT[[#This Row],[6-MA]]</f>
        <v>0.3465666666666678</v>
      </c>
      <c r="P121" s="14">
        <f>(SMA1MSFT[[#This Row],[Adj Close]]-N121)^2</f>
        <v>0.12010845444444523</v>
      </c>
      <c r="Q121" s="14">
        <f>ABS(SMA1MSFT[[#This Row],[Erorr 3]])</f>
        <v>0.3465666666666678</v>
      </c>
      <c r="R121" s="27">
        <f>SMA1MSFT[[#This Row],[Abs Erorr 3]]/SMA1MSFT[[#This Row],[Adj Close]]</f>
        <v>6.5692867992529283E-3</v>
      </c>
    </row>
    <row r="122" spans="2:18">
      <c r="B122" s="46">
        <v>43958.291666666664</v>
      </c>
      <c r="C122" s="7">
        <v>52.746699999999997</v>
      </c>
      <c r="D122" s="23">
        <f t="shared" si="6"/>
        <v>52.755600000000001</v>
      </c>
      <c r="E122" s="24">
        <f>SMA1MSFT[[#This Row],[Adj Close]]-SMA1MSFT[[#This Row],[Naive Trend ]]</f>
        <v>-8.9000000000041268E-3</v>
      </c>
      <c r="F122" s="5">
        <f t="shared" si="5"/>
        <v>7.9210000000073464E-5</v>
      </c>
      <c r="G122" s="5">
        <f>ABS(SMA1MSFT[[#This Row],[Erorr 1]])</f>
        <v>8.9000000000041268E-3</v>
      </c>
      <c r="H122" s="15">
        <f>SMA1MSFT[[#This Row],[Abs Erorr 1]]/SMA1MSFT[[#This Row],[Adj Close]]</f>
        <v>1.6873093482633279E-4</v>
      </c>
      <c r="I122" s="23">
        <f t="shared" si="8"/>
        <v>52.079366666666665</v>
      </c>
      <c r="J122" s="25">
        <f>(SMA1MSFT[[#This Row],[Adj Close]]-SMA1MSFT[[#This Row],[3-MA]])</f>
        <v>0.66733333333333178</v>
      </c>
      <c r="K122" s="14">
        <f t="shared" si="7"/>
        <v>0.44533377777777572</v>
      </c>
      <c r="L122" s="14">
        <f>ABS(SMA1MSFT[[#This Row],[Erorr 2]])</f>
        <v>0.66733333333333178</v>
      </c>
      <c r="M122" s="15">
        <f>SMA1MSFT[[#This Row],[Abs Erorr 2]]/SMA1MSFT[[#This Row],[Adj Close]]</f>
        <v>1.2651660356635236E-2</v>
      </c>
      <c r="N122" s="23">
        <f t="shared" si="9"/>
        <v>52.521950000000004</v>
      </c>
      <c r="O122" s="26">
        <f>SMA1MSFT[[#This Row],[Adj Close]]-SMA1MSFT[[#This Row],[6-MA]]</f>
        <v>0.22474999999999312</v>
      </c>
      <c r="P122" s="14">
        <f>(SMA1MSFT[[#This Row],[Adj Close]]-N122)^2</f>
        <v>5.0512562499996909E-2</v>
      </c>
      <c r="Q122" s="14">
        <f>ABS(SMA1MSFT[[#This Row],[Erorr 3]])</f>
        <v>0.22474999999999312</v>
      </c>
      <c r="R122" s="27">
        <f>SMA1MSFT[[#This Row],[Abs Erorr 3]]/SMA1MSFT[[#This Row],[Adj Close]]</f>
        <v>4.2609300676628705E-3</v>
      </c>
    </row>
    <row r="123" spans="2:18">
      <c r="B123" s="46">
        <v>43959.291666666664</v>
      </c>
      <c r="C123" s="7">
        <v>53.192399999999999</v>
      </c>
      <c r="D123" s="23">
        <f t="shared" si="6"/>
        <v>52.746699999999997</v>
      </c>
      <c r="E123" s="24">
        <f>SMA1MSFT[[#This Row],[Adj Close]]-SMA1MSFT[[#This Row],[Naive Trend ]]</f>
        <v>0.44570000000000221</v>
      </c>
      <c r="F123" s="5">
        <f t="shared" si="5"/>
        <v>0.19864849000000195</v>
      </c>
      <c r="G123" s="5">
        <f>ABS(SMA1MSFT[[#This Row],[Erorr 1]])</f>
        <v>0.44570000000000221</v>
      </c>
      <c r="H123" s="15">
        <f>SMA1MSFT[[#This Row],[Abs Erorr 1]]/SMA1MSFT[[#This Row],[Adj Close]]</f>
        <v>8.3790165512366843E-3</v>
      </c>
      <c r="I123" s="23">
        <f t="shared" si="8"/>
        <v>52.526800000000001</v>
      </c>
      <c r="J123" s="25">
        <f>(SMA1MSFT[[#This Row],[Adj Close]]-SMA1MSFT[[#This Row],[3-MA]])</f>
        <v>0.66559999999999775</v>
      </c>
      <c r="K123" s="14">
        <f t="shared" si="7"/>
        <v>0.44302335999999698</v>
      </c>
      <c r="L123" s="14">
        <f>ABS(SMA1MSFT[[#This Row],[Erorr 2]])</f>
        <v>0.66559999999999775</v>
      </c>
      <c r="M123" s="15">
        <f>SMA1MSFT[[#This Row],[Abs Erorr 2]]/SMA1MSFT[[#This Row],[Adj Close]]</f>
        <v>1.2513065776313868E-2</v>
      </c>
      <c r="N123" s="23">
        <f t="shared" si="9"/>
        <v>52.182783333333333</v>
      </c>
      <c r="O123" s="26">
        <f>SMA1MSFT[[#This Row],[Adj Close]]-SMA1MSFT[[#This Row],[6-MA]]</f>
        <v>1.0096166666666662</v>
      </c>
      <c r="P123" s="14">
        <f>(SMA1MSFT[[#This Row],[Adj Close]]-N123)^2</f>
        <v>1.0193258136111101</v>
      </c>
      <c r="Q123" s="14">
        <f>ABS(SMA1MSFT[[#This Row],[Erorr 3]])</f>
        <v>1.0096166666666662</v>
      </c>
      <c r="R123" s="27">
        <f>SMA1MSFT[[#This Row],[Abs Erorr 3]]/SMA1MSFT[[#This Row],[Adj Close]]</f>
        <v>1.8980468387714527E-2</v>
      </c>
    </row>
    <row r="124" spans="2:18">
      <c r="B124" s="46">
        <v>43962.291666666664</v>
      </c>
      <c r="C124" s="7">
        <v>53.602499999999999</v>
      </c>
      <c r="D124" s="23">
        <f t="shared" si="6"/>
        <v>53.192399999999999</v>
      </c>
      <c r="E124" s="24">
        <f>SMA1MSFT[[#This Row],[Adj Close]]-SMA1MSFT[[#This Row],[Naive Trend ]]</f>
        <v>0.41009999999999991</v>
      </c>
      <c r="F124" s="5">
        <f t="shared" si="5"/>
        <v>0.16818200999999994</v>
      </c>
      <c r="G124" s="5">
        <f>ABS(SMA1MSFT[[#This Row],[Erorr 1]])</f>
        <v>0.41009999999999991</v>
      </c>
      <c r="H124" s="15">
        <f>SMA1MSFT[[#This Row],[Abs Erorr 1]]/SMA1MSFT[[#This Row],[Adj Close]]</f>
        <v>7.6507625577165225E-3</v>
      </c>
      <c r="I124" s="23">
        <f t="shared" si="8"/>
        <v>52.89823333333333</v>
      </c>
      <c r="J124" s="25">
        <f>(SMA1MSFT[[#This Row],[Adj Close]]-SMA1MSFT[[#This Row],[3-MA]])</f>
        <v>0.70426666666666904</v>
      </c>
      <c r="K124" s="14">
        <f t="shared" si="7"/>
        <v>0.4959915377777811</v>
      </c>
      <c r="L124" s="14">
        <f>ABS(SMA1MSFT[[#This Row],[Erorr 2]])</f>
        <v>0.70426666666666904</v>
      </c>
      <c r="M124" s="15">
        <f>SMA1MSFT[[#This Row],[Abs Erorr 2]]/SMA1MSFT[[#This Row],[Adj Close]]</f>
        <v>1.3138690670522252E-2</v>
      </c>
      <c r="N124" s="23">
        <f t="shared" si="9"/>
        <v>52.186783333333331</v>
      </c>
      <c r="O124" s="26">
        <f>SMA1MSFT[[#This Row],[Adj Close]]-SMA1MSFT[[#This Row],[6-MA]]</f>
        <v>1.4157166666666683</v>
      </c>
      <c r="P124" s="14">
        <f>(SMA1MSFT[[#This Row],[Adj Close]]-N124)^2</f>
        <v>2.0042536802777824</v>
      </c>
      <c r="Q124" s="14">
        <f>ABS(SMA1MSFT[[#This Row],[Erorr 3]])</f>
        <v>1.4157166666666683</v>
      </c>
      <c r="R124" s="27">
        <f>SMA1MSFT[[#This Row],[Abs Erorr 3]]/SMA1MSFT[[#This Row],[Adj Close]]</f>
        <v>2.6411392503459134E-2</v>
      </c>
    </row>
    <row r="125" spans="2:18">
      <c r="B125" s="46">
        <v>43963.291666666664</v>
      </c>
      <c r="C125" s="7">
        <v>52.051400000000001</v>
      </c>
      <c r="D125" s="23">
        <f t="shared" si="6"/>
        <v>53.602499999999999</v>
      </c>
      <c r="E125" s="24">
        <f>SMA1MSFT[[#This Row],[Adj Close]]-SMA1MSFT[[#This Row],[Naive Trend ]]</f>
        <v>-1.5510999999999981</v>
      </c>
      <c r="F125" s="5">
        <f t="shared" si="5"/>
        <v>2.4059112099999944</v>
      </c>
      <c r="G125" s="5">
        <f>ABS(SMA1MSFT[[#This Row],[Erorr 1]])</f>
        <v>1.5510999999999981</v>
      </c>
      <c r="H125" s="15">
        <f>SMA1MSFT[[#This Row],[Abs Erorr 1]]/SMA1MSFT[[#This Row],[Adj Close]]</f>
        <v>2.9799390602366086E-2</v>
      </c>
      <c r="I125" s="23">
        <f t="shared" si="8"/>
        <v>53.180533333333329</v>
      </c>
      <c r="J125" s="25">
        <f>(SMA1MSFT[[#This Row],[Adj Close]]-SMA1MSFT[[#This Row],[3-MA]])</f>
        <v>-1.1291333333333284</v>
      </c>
      <c r="K125" s="14">
        <f t="shared" si="7"/>
        <v>1.2749420844444335</v>
      </c>
      <c r="L125" s="14">
        <f>ABS(SMA1MSFT[[#This Row],[Erorr 2]])</f>
        <v>1.1291333333333284</v>
      </c>
      <c r="M125" s="15">
        <f>SMA1MSFT[[#This Row],[Abs Erorr 2]]/SMA1MSFT[[#This Row],[Adj Close]]</f>
        <v>2.1692660203824075E-2</v>
      </c>
      <c r="N125" s="23">
        <f t="shared" si="9"/>
        <v>52.629950000000008</v>
      </c>
      <c r="O125" s="26">
        <f>SMA1MSFT[[#This Row],[Adj Close]]-SMA1MSFT[[#This Row],[6-MA]]</f>
        <v>-0.578550000000007</v>
      </c>
      <c r="P125" s="14">
        <f>(SMA1MSFT[[#This Row],[Adj Close]]-N125)^2</f>
        <v>0.33472010250000811</v>
      </c>
      <c r="Q125" s="14">
        <f>ABS(SMA1MSFT[[#This Row],[Erorr 3]])</f>
        <v>0.578550000000007</v>
      </c>
      <c r="R125" s="27">
        <f>SMA1MSFT[[#This Row],[Abs Erorr 3]]/SMA1MSFT[[#This Row],[Adj Close]]</f>
        <v>1.11149748133577E-2</v>
      </c>
    </row>
    <row r="126" spans="2:18">
      <c r="B126" s="46">
        <v>43964.291666666664</v>
      </c>
      <c r="C126" s="7">
        <v>51.471899999999998</v>
      </c>
      <c r="D126" s="23">
        <f t="shared" si="6"/>
        <v>52.051400000000001</v>
      </c>
      <c r="E126" s="24">
        <f>SMA1MSFT[[#This Row],[Adj Close]]-SMA1MSFT[[#This Row],[Naive Trend ]]</f>
        <v>-0.57950000000000301</v>
      </c>
      <c r="F126" s="5">
        <f t="shared" si="5"/>
        <v>0.33582025000000348</v>
      </c>
      <c r="G126" s="5">
        <f>ABS(SMA1MSFT[[#This Row],[Erorr 1]])</f>
        <v>0.57950000000000301</v>
      </c>
      <c r="H126" s="15">
        <f>SMA1MSFT[[#This Row],[Abs Erorr 1]]/SMA1MSFT[[#This Row],[Adj Close]]</f>
        <v>1.125857021015356E-2</v>
      </c>
      <c r="I126" s="23">
        <f t="shared" si="8"/>
        <v>52.948766666666664</v>
      </c>
      <c r="J126" s="25">
        <f>(SMA1MSFT[[#This Row],[Adj Close]]-SMA1MSFT[[#This Row],[3-MA]])</f>
        <v>-1.4768666666666661</v>
      </c>
      <c r="K126" s="14">
        <f t="shared" si="7"/>
        <v>2.1811351511111097</v>
      </c>
      <c r="L126" s="14">
        <f>ABS(SMA1MSFT[[#This Row],[Erorr 2]])</f>
        <v>1.4768666666666661</v>
      </c>
      <c r="M126" s="15">
        <f>SMA1MSFT[[#This Row],[Abs Erorr 2]]/SMA1MSFT[[#This Row],[Adj Close]]</f>
        <v>2.8692678270409021E-2</v>
      </c>
      <c r="N126" s="23">
        <f t="shared" si="9"/>
        <v>52.737783333333333</v>
      </c>
      <c r="O126" s="26">
        <f>SMA1MSFT[[#This Row],[Adj Close]]-SMA1MSFT[[#This Row],[6-MA]]</f>
        <v>-1.2658833333333348</v>
      </c>
      <c r="P126" s="14">
        <f>(SMA1MSFT[[#This Row],[Adj Close]]-N126)^2</f>
        <v>1.6024606136111148</v>
      </c>
      <c r="Q126" s="14">
        <f>ABS(SMA1MSFT[[#This Row],[Erorr 3]])</f>
        <v>1.2658833333333348</v>
      </c>
      <c r="R126" s="27">
        <f>SMA1MSFT[[#This Row],[Abs Erorr 3]]/SMA1MSFT[[#This Row],[Adj Close]]</f>
        <v>2.4593677974454699E-2</v>
      </c>
    </row>
    <row r="127" spans="2:18">
      <c r="B127" s="46">
        <v>43965.291666666664</v>
      </c>
      <c r="C127" s="7">
        <v>52.666499999999999</v>
      </c>
      <c r="D127" s="23">
        <f t="shared" si="6"/>
        <v>51.471899999999998</v>
      </c>
      <c r="E127" s="24">
        <f>SMA1MSFT[[#This Row],[Adj Close]]-SMA1MSFT[[#This Row],[Naive Trend ]]</f>
        <v>1.1946000000000012</v>
      </c>
      <c r="F127" s="5">
        <f t="shared" si="5"/>
        <v>1.4270691600000029</v>
      </c>
      <c r="G127" s="5">
        <f>ABS(SMA1MSFT[[#This Row],[Erorr 1]])</f>
        <v>1.1946000000000012</v>
      </c>
      <c r="H127" s="15">
        <f>SMA1MSFT[[#This Row],[Abs Erorr 1]]/SMA1MSFT[[#This Row],[Adj Close]]</f>
        <v>2.2682350260602113E-2</v>
      </c>
      <c r="I127" s="23">
        <f t="shared" si="8"/>
        <v>52.375266666666668</v>
      </c>
      <c r="J127" s="25">
        <f>(SMA1MSFT[[#This Row],[Adj Close]]-SMA1MSFT[[#This Row],[3-MA]])</f>
        <v>0.29123333333333079</v>
      </c>
      <c r="K127" s="14">
        <f t="shared" si="7"/>
        <v>8.4816854444442966E-2</v>
      </c>
      <c r="L127" s="14">
        <f>ABS(SMA1MSFT[[#This Row],[Erorr 2]])</f>
        <v>0.29123333333333079</v>
      </c>
      <c r="M127" s="15">
        <f>SMA1MSFT[[#This Row],[Abs Erorr 2]]/SMA1MSFT[[#This Row],[Adj Close]]</f>
        <v>5.5297643346972139E-3</v>
      </c>
      <c r="N127" s="23">
        <f t="shared" si="9"/>
        <v>52.636749999999999</v>
      </c>
      <c r="O127" s="26">
        <f>SMA1MSFT[[#This Row],[Adj Close]]-SMA1MSFT[[#This Row],[6-MA]]</f>
        <v>2.9749999999999943E-2</v>
      </c>
      <c r="P127" s="14">
        <f>(SMA1MSFT[[#This Row],[Adj Close]]-N127)^2</f>
        <v>8.8506249999999664E-4</v>
      </c>
      <c r="Q127" s="14">
        <f>ABS(SMA1MSFT[[#This Row],[Erorr 3]])</f>
        <v>2.9749999999999943E-2</v>
      </c>
      <c r="R127" s="27">
        <f>SMA1MSFT[[#This Row],[Abs Erorr 3]]/SMA1MSFT[[#This Row],[Adj Close]]</f>
        <v>5.6487520530128156E-4</v>
      </c>
    </row>
    <row r="128" spans="2:18">
      <c r="B128" s="46">
        <v>43966.291666666664</v>
      </c>
      <c r="C128" s="7">
        <v>51.953299999999999</v>
      </c>
      <c r="D128" s="23">
        <f t="shared" si="6"/>
        <v>52.666499999999999</v>
      </c>
      <c r="E128" s="24">
        <f>SMA1MSFT[[#This Row],[Adj Close]]-SMA1MSFT[[#This Row],[Naive Trend ]]</f>
        <v>-0.7132000000000005</v>
      </c>
      <c r="F128" s="5">
        <f t="shared" si="5"/>
        <v>0.5086542400000007</v>
      </c>
      <c r="G128" s="5">
        <f>ABS(SMA1MSFT[[#This Row],[Erorr 1]])</f>
        <v>0.7132000000000005</v>
      </c>
      <c r="H128" s="15">
        <f>SMA1MSFT[[#This Row],[Abs Erorr 1]]/SMA1MSFT[[#This Row],[Adj Close]]</f>
        <v>1.3727713157778246E-2</v>
      </c>
      <c r="I128" s="23">
        <f t="shared" si="8"/>
        <v>52.063266666666664</v>
      </c>
      <c r="J128" s="25">
        <f>(SMA1MSFT[[#This Row],[Adj Close]]-SMA1MSFT[[#This Row],[3-MA]])</f>
        <v>-0.10996666666666499</v>
      </c>
      <c r="K128" s="14">
        <f t="shared" si="7"/>
        <v>1.209266777777741E-2</v>
      </c>
      <c r="L128" s="14">
        <f>ABS(SMA1MSFT[[#This Row],[Erorr 2]])</f>
        <v>0.10996666666666499</v>
      </c>
      <c r="M128" s="15">
        <f>SMA1MSFT[[#This Row],[Abs Erorr 2]]/SMA1MSFT[[#This Row],[Adj Close]]</f>
        <v>2.1166444993227572E-3</v>
      </c>
      <c r="N128" s="23">
        <f t="shared" si="9"/>
        <v>52.621899999999989</v>
      </c>
      <c r="O128" s="26">
        <f>SMA1MSFT[[#This Row],[Adj Close]]-SMA1MSFT[[#This Row],[6-MA]]</f>
        <v>-0.66859999999999076</v>
      </c>
      <c r="P128" s="14">
        <f>(SMA1MSFT[[#This Row],[Adj Close]]-N128)^2</f>
        <v>0.44702595999998762</v>
      </c>
      <c r="Q128" s="14">
        <f>ABS(SMA1MSFT[[#This Row],[Erorr 3]])</f>
        <v>0.66859999999999076</v>
      </c>
      <c r="R128" s="27">
        <f>SMA1MSFT[[#This Row],[Abs Erorr 3]]/SMA1MSFT[[#This Row],[Adj Close]]</f>
        <v>1.2869249884030287E-2</v>
      </c>
    </row>
    <row r="129" spans="2:18">
      <c r="B129" s="46">
        <v>43969.291666666664</v>
      </c>
      <c r="C129" s="7">
        <v>53.415300000000002</v>
      </c>
      <c r="D129" s="23">
        <f t="shared" si="6"/>
        <v>51.953299999999999</v>
      </c>
      <c r="E129" s="24">
        <f>SMA1MSFT[[#This Row],[Adj Close]]-SMA1MSFT[[#This Row],[Naive Trend ]]</f>
        <v>1.4620000000000033</v>
      </c>
      <c r="F129" s="5">
        <f t="shared" si="5"/>
        <v>2.1374440000000097</v>
      </c>
      <c r="G129" s="5">
        <f>ABS(SMA1MSFT[[#This Row],[Erorr 1]])</f>
        <v>1.4620000000000033</v>
      </c>
      <c r="H129" s="15">
        <f>SMA1MSFT[[#This Row],[Abs Erorr 1]]/SMA1MSFT[[#This Row],[Adj Close]]</f>
        <v>2.7370435062613208E-2</v>
      </c>
      <c r="I129" s="23">
        <f t="shared" si="8"/>
        <v>52.030566666666665</v>
      </c>
      <c r="J129" s="25">
        <f>(SMA1MSFT[[#This Row],[Adj Close]]-SMA1MSFT[[#This Row],[3-MA]])</f>
        <v>1.3847333333333367</v>
      </c>
      <c r="K129" s="14">
        <f t="shared" si="7"/>
        <v>1.9174864044444537</v>
      </c>
      <c r="L129" s="14">
        <f>ABS(SMA1MSFT[[#This Row],[Erorr 2]])</f>
        <v>1.3847333333333367</v>
      </c>
      <c r="M129" s="15">
        <f>SMA1MSFT[[#This Row],[Abs Erorr 2]]/SMA1MSFT[[#This Row],[Adj Close]]</f>
        <v>2.5923908193595031E-2</v>
      </c>
      <c r="N129" s="23">
        <f t="shared" si="9"/>
        <v>52.489666666666665</v>
      </c>
      <c r="O129" s="26">
        <f>SMA1MSFT[[#This Row],[Adj Close]]-SMA1MSFT[[#This Row],[6-MA]]</f>
        <v>0.9256333333333373</v>
      </c>
      <c r="P129" s="14">
        <f>(SMA1MSFT[[#This Row],[Adj Close]]-N129)^2</f>
        <v>0.85679706777778508</v>
      </c>
      <c r="Q129" s="14">
        <f>ABS(SMA1MSFT[[#This Row],[Erorr 3]])</f>
        <v>0.9256333333333373</v>
      </c>
      <c r="R129" s="27">
        <f>SMA1MSFT[[#This Row],[Abs Erorr 3]]/SMA1MSFT[[#This Row],[Adj Close]]</f>
        <v>1.7328992504644498E-2</v>
      </c>
    </row>
    <row r="130" spans="2:18">
      <c r="B130" s="46">
        <v>43970.291666666664</v>
      </c>
      <c r="C130" s="7">
        <v>53.745100000000001</v>
      </c>
      <c r="D130" s="23">
        <f t="shared" si="6"/>
        <v>53.415300000000002</v>
      </c>
      <c r="E130" s="24">
        <f>SMA1MSFT[[#This Row],[Adj Close]]-SMA1MSFT[[#This Row],[Naive Trend ]]</f>
        <v>0.32979999999999876</v>
      </c>
      <c r="F130" s="5">
        <f t="shared" si="5"/>
        <v>0.10876803999999918</v>
      </c>
      <c r="G130" s="5">
        <f>ABS(SMA1MSFT[[#This Row],[Erorr 1]])</f>
        <v>0.32979999999999876</v>
      </c>
      <c r="H130" s="15">
        <f>SMA1MSFT[[#This Row],[Abs Erorr 1]]/SMA1MSFT[[#This Row],[Adj Close]]</f>
        <v>6.1363733624088292E-3</v>
      </c>
      <c r="I130" s="23">
        <f t="shared" si="8"/>
        <v>52.678366666666669</v>
      </c>
      <c r="J130" s="25">
        <f>(SMA1MSFT[[#This Row],[Adj Close]]-SMA1MSFT[[#This Row],[3-MA]])</f>
        <v>1.0667333333333318</v>
      </c>
      <c r="K130" s="14">
        <f t="shared" si="7"/>
        <v>1.1379200044444411</v>
      </c>
      <c r="L130" s="14">
        <f>ABS(SMA1MSFT[[#This Row],[Erorr 2]])</f>
        <v>1.0667333333333318</v>
      </c>
      <c r="M130" s="15">
        <f>SMA1MSFT[[#This Row],[Abs Erorr 2]]/SMA1MSFT[[#This Row],[Adj Close]]</f>
        <v>1.9848010950455609E-2</v>
      </c>
      <c r="N130" s="23">
        <f t="shared" si="9"/>
        <v>52.526816666666669</v>
      </c>
      <c r="O130" s="26">
        <f>SMA1MSFT[[#This Row],[Adj Close]]-SMA1MSFT[[#This Row],[6-MA]]</f>
        <v>1.2182833333333321</v>
      </c>
      <c r="P130" s="14">
        <f>(SMA1MSFT[[#This Row],[Adj Close]]-N130)^2</f>
        <v>1.4842142802777747</v>
      </c>
      <c r="Q130" s="14">
        <f>ABS(SMA1MSFT[[#This Row],[Erorr 3]])</f>
        <v>1.2182833333333321</v>
      </c>
      <c r="R130" s="27">
        <f>SMA1MSFT[[#This Row],[Abs Erorr 3]]/SMA1MSFT[[#This Row],[Adj Close]]</f>
        <v>2.2667802894279332E-2</v>
      </c>
    </row>
    <row r="131" spans="2:18">
      <c r="B131" s="46">
        <v>43971.291666666664</v>
      </c>
      <c r="C131" s="7">
        <v>56.250100000000003</v>
      </c>
      <c r="D131" s="23">
        <f t="shared" si="6"/>
        <v>53.745100000000001</v>
      </c>
      <c r="E131" s="24">
        <f>SMA1MSFT[[#This Row],[Adj Close]]-SMA1MSFT[[#This Row],[Naive Trend ]]</f>
        <v>2.5050000000000026</v>
      </c>
      <c r="F131" s="5">
        <f t="shared" si="5"/>
        <v>6.2750250000000127</v>
      </c>
      <c r="G131" s="5">
        <f>ABS(SMA1MSFT[[#This Row],[Erorr 1]])</f>
        <v>2.5050000000000026</v>
      </c>
      <c r="H131" s="15">
        <f>SMA1MSFT[[#This Row],[Abs Erorr 1]]/SMA1MSFT[[#This Row],[Adj Close]]</f>
        <v>4.4533254163103754E-2</v>
      </c>
      <c r="I131" s="23">
        <f t="shared" si="8"/>
        <v>53.0379</v>
      </c>
      <c r="J131" s="25">
        <f>(SMA1MSFT[[#This Row],[Adj Close]]-SMA1MSFT[[#This Row],[3-MA]])</f>
        <v>3.2122000000000028</v>
      </c>
      <c r="K131" s="14">
        <f t="shared" si="7"/>
        <v>10.318228840000017</v>
      </c>
      <c r="L131" s="14">
        <f>ABS(SMA1MSFT[[#This Row],[Erorr 2]])</f>
        <v>3.2122000000000028</v>
      </c>
      <c r="M131" s="15">
        <f>SMA1MSFT[[#This Row],[Abs Erorr 2]]/SMA1MSFT[[#This Row],[Adj Close]]</f>
        <v>5.7105676256575588E-2</v>
      </c>
      <c r="N131" s="23">
        <f t="shared" si="9"/>
        <v>52.550583333333329</v>
      </c>
      <c r="O131" s="26">
        <f>SMA1MSFT[[#This Row],[Adj Close]]-SMA1MSFT[[#This Row],[6-MA]]</f>
        <v>3.6995166666666748</v>
      </c>
      <c r="P131" s="14">
        <f>(SMA1MSFT[[#This Row],[Adj Close]]-N131)^2</f>
        <v>13.686423566944505</v>
      </c>
      <c r="Q131" s="14">
        <f>ABS(SMA1MSFT[[#This Row],[Erorr 3]])</f>
        <v>3.6995166666666748</v>
      </c>
      <c r="R131" s="27">
        <f>SMA1MSFT[[#This Row],[Abs Erorr 3]]/SMA1MSFT[[#This Row],[Adj Close]]</f>
        <v>6.5769068262397298E-2</v>
      </c>
    </row>
    <row r="132" spans="2:18">
      <c r="B132" s="46">
        <v>43972.291666666664</v>
      </c>
      <c r="C132" s="7">
        <v>55.251600000000003</v>
      </c>
      <c r="D132" s="23">
        <f t="shared" si="6"/>
        <v>56.250100000000003</v>
      </c>
      <c r="E132" s="24">
        <f>SMA1MSFT[[#This Row],[Adj Close]]-SMA1MSFT[[#This Row],[Naive Trend ]]</f>
        <v>-0.99849999999999994</v>
      </c>
      <c r="F132" s="5">
        <f t="shared" ref="F132:F195" si="10">(C132-D132)^2</f>
        <v>0.99700224999999987</v>
      </c>
      <c r="G132" s="5">
        <f>ABS(SMA1MSFT[[#This Row],[Erorr 1]])</f>
        <v>0.99849999999999994</v>
      </c>
      <c r="H132" s="15">
        <f>SMA1MSFT[[#This Row],[Abs Erorr 1]]/SMA1MSFT[[#This Row],[Adj Close]]</f>
        <v>1.8071874841633542E-2</v>
      </c>
      <c r="I132" s="23">
        <f t="shared" si="8"/>
        <v>54.470166666666671</v>
      </c>
      <c r="J132" s="25">
        <f>(SMA1MSFT[[#This Row],[Adj Close]]-SMA1MSFT[[#This Row],[3-MA]])</f>
        <v>0.78143333333333231</v>
      </c>
      <c r="K132" s="14">
        <f t="shared" si="7"/>
        <v>0.61063805444444286</v>
      </c>
      <c r="L132" s="14">
        <f>ABS(SMA1MSFT[[#This Row],[Erorr 2]])</f>
        <v>0.78143333333333231</v>
      </c>
      <c r="M132" s="15">
        <f>SMA1MSFT[[#This Row],[Abs Erorr 2]]/SMA1MSFT[[#This Row],[Adj Close]]</f>
        <v>1.4143180167331485E-2</v>
      </c>
      <c r="N132" s="23">
        <f t="shared" si="9"/>
        <v>53.250366666666672</v>
      </c>
      <c r="O132" s="26">
        <f>SMA1MSFT[[#This Row],[Adj Close]]-SMA1MSFT[[#This Row],[6-MA]]</f>
        <v>2.0012333333333316</v>
      </c>
      <c r="P132" s="14">
        <f>(SMA1MSFT[[#This Row],[Adj Close]]-N132)^2</f>
        <v>4.0049348544444374</v>
      </c>
      <c r="Q132" s="14">
        <f>ABS(SMA1MSFT[[#This Row],[Erorr 3]])</f>
        <v>2.0012333333333316</v>
      </c>
      <c r="R132" s="27">
        <f>SMA1MSFT[[#This Row],[Abs Erorr 3]]/SMA1MSFT[[#This Row],[Adj Close]]</f>
        <v>3.6220368882228418E-2</v>
      </c>
    </row>
    <row r="133" spans="2:18">
      <c r="B133" s="46">
        <v>43973.291666666664</v>
      </c>
      <c r="C133" s="7">
        <v>55.501199999999997</v>
      </c>
      <c r="D133" s="23">
        <f t="shared" ref="D133:D196" si="11">C132</f>
        <v>55.251600000000003</v>
      </c>
      <c r="E133" s="24">
        <f>SMA1MSFT[[#This Row],[Adj Close]]-SMA1MSFT[[#This Row],[Naive Trend ]]</f>
        <v>0.24959999999999383</v>
      </c>
      <c r="F133" s="5">
        <f t="shared" si="10"/>
        <v>6.2300159999996919E-2</v>
      </c>
      <c r="G133" s="5">
        <f>ABS(SMA1MSFT[[#This Row],[Erorr 1]])</f>
        <v>0.24959999999999383</v>
      </c>
      <c r="H133" s="15">
        <f>SMA1MSFT[[#This Row],[Abs Erorr 1]]/SMA1MSFT[[#This Row],[Adj Close]]</f>
        <v>4.4972000605391204E-3</v>
      </c>
      <c r="I133" s="23">
        <f t="shared" si="8"/>
        <v>55.082266666666669</v>
      </c>
      <c r="J133" s="25">
        <f>(SMA1MSFT[[#This Row],[Adj Close]]-SMA1MSFT[[#This Row],[3-MA]])</f>
        <v>0.41893333333332805</v>
      </c>
      <c r="K133" s="14">
        <f t="shared" si="7"/>
        <v>0.17550513777777335</v>
      </c>
      <c r="L133" s="14">
        <f>ABS(SMA1MSFT[[#This Row],[Erorr 2]])</f>
        <v>0.41893333333332805</v>
      </c>
      <c r="M133" s="15">
        <f>SMA1MSFT[[#This Row],[Abs Erorr 2]]/SMA1MSFT[[#This Row],[Adj Close]]</f>
        <v>7.5481851443451329E-3</v>
      </c>
      <c r="N133" s="23">
        <f t="shared" si="9"/>
        <v>53.880316666666666</v>
      </c>
      <c r="O133" s="26">
        <f>SMA1MSFT[[#This Row],[Adj Close]]-SMA1MSFT[[#This Row],[6-MA]]</f>
        <v>1.6208833333333317</v>
      </c>
      <c r="P133" s="14">
        <f>(SMA1MSFT[[#This Row],[Adj Close]]-N133)^2</f>
        <v>2.6272627802777726</v>
      </c>
      <c r="Q133" s="14">
        <f>ABS(SMA1MSFT[[#This Row],[Erorr 3]])</f>
        <v>1.6208833333333317</v>
      </c>
      <c r="R133" s="27">
        <f>SMA1MSFT[[#This Row],[Abs Erorr 3]]/SMA1MSFT[[#This Row],[Adj Close]]</f>
        <v>2.9204473657026005E-2</v>
      </c>
    </row>
    <row r="134" spans="2:18">
      <c r="B134" s="46">
        <v>43977.291666666664</v>
      </c>
      <c r="C134" s="7">
        <v>55.572600000000001</v>
      </c>
      <c r="D134" s="23">
        <f t="shared" si="11"/>
        <v>55.501199999999997</v>
      </c>
      <c r="E134" s="24">
        <f>SMA1MSFT[[#This Row],[Adj Close]]-SMA1MSFT[[#This Row],[Naive Trend ]]</f>
        <v>7.1400000000004127E-2</v>
      </c>
      <c r="F134" s="5">
        <f t="shared" si="10"/>
        <v>5.0979600000005893E-3</v>
      </c>
      <c r="G134" s="5">
        <f>ABS(SMA1MSFT[[#This Row],[Erorr 1]])</f>
        <v>7.1400000000004127E-2</v>
      </c>
      <c r="H134" s="15">
        <f>SMA1MSFT[[#This Row],[Abs Erorr 1]]/SMA1MSFT[[#This Row],[Adj Close]]</f>
        <v>1.2848058215740154E-3</v>
      </c>
      <c r="I134" s="23">
        <f t="shared" si="8"/>
        <v>55.667633333333335</v>
      </c>
      <c r="J134" s="25">
        <f>(SMA1MSFT[[#This Row],[Adj Close]]-SMA1MSFT[[#This Row],[3-MA]])</f>
        <v>-9.5033333333333303E-2</v>
      </c>
      <c r="K134" s="14">
        <f t="shared" ref="K134:K197" si="12">(C134-I134)^2</f>
        <v>9.0313344444444381E-3</v>
      </c>
      <c r="L134" s="14">
        <f>ABS(SMA1MSFT[[#This Row],[Erorr 2]])</f>
        <v>9.5033333333333303E-2</v>
      </c>
      <c r="M134" s="15">
        <f>SMA1MSFT[[#This Row],[Abs Erorr 2]]/SMA1MSFT[[#This Row],[Adj Close]]</f>
        <v>1.7100753488829622E-3</v>
      </c>
      <c r="N134" s="23">
        <f t="shared" si="9"/>
        <v>54.352766666666668</v>
      </c>
      <c r="O134" s="26">
        <f>SMA1MSFT[[#This Row],[Adj Close]]-SMA1MSFT[[#This Row],[6-MA]]</f>
        <v>1.2198333333333338</v>
      </c>
      <c r="P134" s="14">
        <f>(SMA1MSFT[[#This Row],[Adj Close]]-N134)^2</f>
        <v>1.4879933611111122</v>
      </c>
      <c r="Q134" s="14">
        <f>ABS(SMA1MSFT[[#This Row],[Erorr 3]])</f>
        <v>1.2198333333333338</v>
      </c>
      <c r="R134" s="27">
        <f>SMA1MSFT[[#This Row],[Abs Erorr 3]]/SMA1MSFT[[#This Row],[Adj Close]]</f>
        <v>2.195026565849598E-2</v>
      </c>
    </row>
    <row r="135" spans="2:18">
      <c r="B135" s="46">
        <v>43978.291666666664</v>
      </c>
      <c r="C135" s="7">
        <v>56.6601</v>
      </c>
      <c r="D135" s="23">
        <f t="shared" si="11"/>
        <v>55.572600000000001</v>
      </c>
      <c r="E135" s="24">
        <f>SMA1MSFT[[#This Row],[Adj Close]]-SMA1MSFT[[#This Row],[Naive Trend ]]</f>
        <v>1.0874999999999986</v>
      </c>
      <c r="F135" s="5">
        <f t="shared" si="10"/>
        <v>1.1826562499999969</v>
      </c>
      <c r="G135" s="5">
        <f>ABS(SMA1MSFT[[#This Row],[Erorr 1]])</f>
        <v>1.0874999999999986</v>
      </c>
      <c r="H135" s="15">
        <f>SMA1MSFT[[#This Row],[Abs Erorr 1]]/SMA1MSFT[[#This Row],[Adj Close]]</f>
        <v>1.9193400647016128E-2</v>
      </c>
      <c r="I135" s="23">
        <f t="shared" ref="I135:I198" si="13">AVERAGE(C132:C134)</f>
        <v>55.441800000000001</v>
      </c>
      <c r="J135" s="25">
        <f>(SMA1MSFT[[#This Row],[Adj Close]]-SMA1MSFT[[#This Row],[3-MA]])</f>
        <v>1.2182999999999993</v>
      </c>
      <c r="K135" s="14">
        <f t="shared" si="12"/>
        <v>1.4842548899999983</v>
      </c>
      <c r="L135" s="14">
        <f>ABS(SMA1MSFT[[#This Row],[Erorr 2]])</f>
        <v>1.2182999999999993</v>
      </c>
      <c r="M135" s="15">
        <f>SMA1MSFT[[#This Row],[Abs Erorr 2]]/SMA1MSFT[[#This Row],[Adj Close]]</f>
        <v>2.1501903455871049E-2</v>
      </c>
      <c r="N135" s="23">
        <f t="shared" si="9"/>
        <v>54.955983333333336</v>
      </c>
      <c r="O135" s="26">
        <f>SMA1MSFT[[#This Row],[Adj Close]]-SMA1MSFT[[#This Row],[6-MA]]</f>
        <v>1.7041166666666641</v>
      </c>
      <c r="P135" s="14">
        <f>(SMA1MSFT[[#This Row],[Adj Close]]-N135)^2</f>
        <v>2.9040136136111023</v>
      </c>
      <c r="Q135" s="14">
        <f>ABS(SMA1MSFT[[#This Row],[Erorr 3]])</f>
        <v>1.7041166666666641</v>
      </c>
      <c r="R135" s="27">
        <f>SMA1MSFT[[#This Row],[Abs Erorr 3]]/SMA1MSFT[[#This Row],[Adj Close]]</f>
        <v>3.0076132351807783E-2</v>
      </c>
    </row>
    <row r="136" spans="2:18">
      <c r="B136" s="46">
        <v>43979.291666666664</v>
      </c>
      <c r="C136" s="7">
        <v>55.002000000000002</v>
      </c>
      <c r="D136" s="23">
        <f t="shared" si="11"/>
        <v>56.6601</v>
      </c>
      <c r="E136" s="24">
        <f>SMA1MSFT[[#This Row],[Adj Close]]-SMA1MSFT[[#This Row],[Naive Trend ]]</f>
        <v>-1.6580999999999975</v>
      </c>
      <c r="F136" s="5">
        <f t="shared" si="10"/>
        <v>2.7492956099999915</v>
      </c>
      <c r="G136" s="5">
        <f>ABS(SMA1MSFT[[#This Row],[Erorr 1]])</f>
        <v>1.6580999999999975</v>
      </c>
      <c r="H136" s="15">
        <f>SMA1MSFT[[#This Row],[Abs Erorr 1]]/SMA1MSFT[[#This Row],[Adj Close]]</f>
        <v>3.0146176502672584E-2</v>
      </c>
      <c r="I136" s="23">
        <f t="shared" si="13"/>
        <v>55.911300000000004</v>
      </c>
      <c r="J136" s="25">
        <f>(SMA1MSFT[[#This Row],[Adj Close]]-SMA1MSFT[[#This Row],[3-MA]])</f>
        <v>-0.90930000000000177</v>
      </c>
      <c r="K136" s="14">
        <f t="shared" si="12"/>
        <v>0.82682649000000319</v>
      </c>
      <c r="L136" s="14">
        <f>ABS(SMA1MSFT[[#This Row],[Erorr 2]])</f>
        <v>0.90930000000000177</v>
      </c>
      <c r="M136" s="15">
        <f>SMA1MSFT[[#This Row],[Abs Erorr 2]]/SMA1MSFT[[#This Row],[Adj Close]]</f>
        <v>1.6532126104505322E-2</v>
      </c>
      <c r="N136" s="23">
        <f t="shared" si="9"/>
        <v>55.496783333333333</v>
      </c>
      <c r="O136" s="26">
        <f>SMA1MSFT[[#This Row],[Adj Close]]-SMA1MSFT[[#This Row],[6-MA]]</f>
        <v>-0.49478333333333069</v>
      </c>
      <c r="P136" s="14">
        <f>(SMA1MSFT[[#This Row],[Adj Close]]-N136)^2</f>
        <v>0.24481054694444182</v>
      </c>
      <c r="Q136" s="14">
        <f>ABS(SMA1MSFT[[#This Row],[Erorr 3]])</f>
        <v>0.49478333333333069</v>
      </c>
      <c r="R136" s="27">
        <f>SMA1MSFT[[#This Row],[Abs Erorr 3]]/SMA1MSFT[[#This Row],[Adj Close]]</f>
        <v>8.9957334884791587E-3</v>
      </c>
    </row>
    <row r="137" spans="2:18">
      <c r="B137" s="46">
        <v>43980.291666666664</v>
      </c>
      <c r="C137" s="7">
        <v>56.098500000000001</v>
      </c>
      <c r="D137" s="23">
        <f t="shared" si="11"/>
        <v>55.002000000000002</v>
      </c>
      <c r="E137" s="24">
        <f>SMA1MSFT[[#This Row],[Adj Close]]-SMA1MSFT[[#This Row],[Naive Trend ]]</f>
        <v>1.0964999999999989</v>
      </c>
      <c r="F137" s="5">
        <f t="shared" si="10"/>
        <v>1.2023122499999976</v>
      </c>
      <c r="G137" s="5">
        <f>ABS(SMA1MSFT[[#This Row],[Erorr 1]])</f>
        <v>1.0964999999999989</v>
      </c>
      <c r="H137" s="15">
        <f>SMA1MSFT[[#This Row],[Abs Erorr 1]]/SMA1MSFT[[#This Row],[Adj Close]]</f>
        <v>1.9545977165164825E-2</v>
      </c>
      <c r="I137" s="23">
        <f t="shared" si="13"/>
        <v>55.744900000000001</v>
      </c>
      <c r="J137" s="25">
        <f>(SMA1MSFT[[#This Row],[Adj Close]]-SMA1MSFT[[#This Row],[3-MA]])</f>
        <v>0.35360000000000014</v>
      </c>
      <c r="K137" s="14">
        <f t="shared" si="12"/>
        <v>0.12503296000000011</v>
      </c>
      <c r="L137" s="14">
        <f>ABS(SMA1MSFT[[#This Row],[Erorr 2]])</f>
        <v>0.35360000000000014</v>
      </c>
      <c r="M137" s="15">
        <f>SMA1MSFT[[#This Row],[Abs Erorr 2]]/SMA1MSFT[[#This Row],[Adj Close]]</f>
        <v>6.3031988377585876E-3</v>
      </c>
      <c r="N137" s="23">
        <f t="shared" si="9"/>
        <v>55.706266666666664</v>
      </c>
      <c r="O137" s="26">
        <f>SMA1MSFT[[#This Row],[Adj Close]]-SMA1MSFT[[#This Row],[6-MA]]</f>
        <v>0.39223333333333699</v>
      </c>
      <c r="P137" s="14">
        <f>(SMA1MSFT[[#This Row],[Adj Close]]-N137)^2</f>
        <v>0.15384698777778064</v>
      </c>
      <c r="Q137" s="14">
        <f>ABS(SMA1MSFT[[#This Row],[Erorr 3]])</f>
        <v>0.39223333333333699</v>
      </c>
      <c r="R137" s="27">
        <f>SMA1MSFT[[#This Row],[Abs Erorr 3]]/SMA1MSFT[[#This Row],[Adj Close]]</f>
        <v>6.9918684694481488E-3</v>
      </c>
    </row>
    <row r="138" spans="2:18">
      <c r="B138" s="46">
        <v>43983.291666666664</v>
      </c>
      <c r="C138" s="7">
        <v>55.1447</v>
      </c>
      <c r="D138" s="23">
        <f t="shared" si="11"/>
        <v>56.098500000000001</v>
      </c>
      <c r="E138" s="24">
        <f>SMA1MSFT[[#This Row],[Adj Close]]-SMA1MSFT[[#This Row],[Naive Trend ]]</f>
        <v>-0.95380000000000109</v>
      </c>
      <c r="F138" s="5">
        <f t="shared" si="10"/>
        <v>0.90973444000000203</v>
      </c>
      <c r="G138" s="5">
        <f>ABS(SMA1MSFT[[#This Row],[Erorr 1]])</f>
        <v>0.95380000000000109</v>
      </c>
      <c r="H138" s="15">
        <f>SMA1MSFT[[#This Row],[Abs Erorr 1]]/SMA1MSFT[[#This Row],[Adj Close]]</f>
        <v>1.729631315430134E-2</v>
      </c>
      <c r="I138" s="23">
        <f t="shared" si="13"/>
        <v>55.920200000000001</v>
      </c>
      <c r="J138" s="25">
        <f>(SMA1MSFT[[#This Row],[Adj Close]]-SMA1MSFT[[#This Row],[3-MA]])</f>
        <v>-0.77550000000000097</v>
      </c>
      <c r="K138" s="14">
        <f t="shared" si="12"/>
        <v>0.60140025000000152</v>
      </c>
      <c r="L138" s="14">
        <f>ABS(SMA1MSFT[[#This Row],[Erorr 2]])</f>
        <v>0.77550000000000097</v>
      </c>
      <c r="M138" s="15">
        <f>SMA1MSFT[[#This Row],[Abs Erorr 2]]/SMA1MSFT[[#This Row],[Adj Close]]</f>
        <v>1.4063001521451762E-2</v>
      </c>
      <c r="N138" s="23">
        <f t="shared" ref="N138:N201" si="14">AVERAGE(C132:C137)</f>
        <v>55.681000000000004</v>
      </c>
      <c r="O138" s="26">
        <f>SMA1MSFT[[#This Row],[Adj Close]]-SMA1MSFT[[#This Row],[6-MA]]</f>
        <v>-0.53630000000000422</v>
      </c>
      <c r="P138" s="14">
        <f>(SMA1MSFT[[#This Row],[Adj Close]]-N138)^2</f>
        <v>0.28761769000000453</v>
      </c>
      <c r="Q138" s="14">
        <f>ABS(SMA1MSFT[[#This Row],[Erorr 3]])</f>
        <v>0.53630000000000422</v>
      </c>
      <c r="R138" s="27">
        <f>SMA1MSFT[[#This Row],[Abs Erorr 3]]/SMA1MSFT[[#This Row],[Adj Close]]</f>
        <v>9.7253226511342748E-3</v>
      </c>
    </row>
    <row r="139" spans="2:18">
      <c r="B139" s="46">
        <v>43984.291666666664</v>
      </c>
      <c r="C139" s="7">
        <v>55.376399999999997</v>
      </c>
      <c r="D139" s="23">
        <f t="shared" si="11"/>
        <v>55.1447</v>
      </c>
      <c r="E139" s="24">
        <f>SMA1MSFT[[#This Row],[Adj Close]]-SMA1MSFT[[#This Row],[Naive Trend ]]</f>
        <v>0.23169999999999646</v>
      </c>
      <c r="F139" s="5">
        <f t="shared" si="10"/>
        <v>5.3684889999998361E-2</v>
      </c>
      <c r="G139" s="5">
        <f>ABS(SMA1MSFT[[#This Row],[Erorr 1]])</f>
        <v>0.23169999999999646</v>
      </c>
      <c r="H139" s="15">
        <f>SMA1MSFT[[#This Row],[Abs Erorr 1]]/SMA1MSFT[[#This Row],[Adj Close]]</f>
        <v>4.1840928626634541E-3</v>
      </c>
      <c r="I139" s="23">
        <f t="shared" si="13"/>
        <v>55.415066666666668</v>
      </c>
      <c r="J139" s="25">
        <f>(SMA1MSFT[[#This Row],[Adj Close]]-SMA1MSFT[[#This Row],[3-MA]])</f>
        <v>-3.866666666667129E-2</v>
      </c>
      <c r="K139" s="14">
        <f t="shared" si="12"/>
        <v>1.4951111111114687E-3</v>
      </c>
      <c r="L139" s="14">
        <f>ABS(SMA1MSFT[[#This Row],[Erorr 2]])</f>
        <v>3.866666666667129E-2</v>
      </c>
      <c r="M139" s="15">
        <f>SMA1MSFT[[#This Row],[Abs Erorr 2]]/SMA1MSFT[[#This Row],[Adj Close]]</f>
        <v>6.982517221536845E-4</v>
      </c>
      <c r="N139" s="23">
        <f t="shared" si="14"/>
        <v>55.663183333333336</v>
      </c>
      <c r="O139" s="26">
        <f>SMA1MSFT[[#This Row],[Adj Close]]-SMA1MSFT[[#This Row],[6-MA]]</f>
        <v>-0.28678333333333939</v>
      </c>
      <c r="P139" s="14">
        <f>(SMA1MSFT[[#This Row],[Adj Close]]-N139)^2</f>
        <v>8.2244680277781243E-2</v>
      </c>
      <c r="Q139" s="14">
        <f>ABS(SMA1MSFT[[#This Row],[Erorr 3]])</f>
        <v>0.28678333333333939</v>
      </c>
      <c r="R139" s="27">
        <f>SMA1MSFT[[#This Row],[Abs Erorr 3]]/SMA1MSFT[[#This Row],[Adj Close]]</f>
        <v>5.1788005961626148E-3</v>
      </c>
    </row>
    <row r="140" spans="2:18">
      <c r="B140" s="46">
        <v>43985.291666666664</v>
      </c>
      <c r="C140" s="7">
        <v>55.207099999999997</v>
      </c>
      <c r="D140" s="23">
        <f t="shared" si="11"/>
        <v>55.376399999999997</v>
      </c>
      <c r="E140" s="24">
        <f>SMA1MSFT[[#This Row],[Adj Close]]-SMA1MSFT[[#This Row],[Naive Trend ]]</f>
        <v>-0.16929999999999978</v>
      </c>
      <c r="F140" s="5">
        <f t="shared" si="10"/>
        <v>2.8662489999999926E-2</v>
      </c>
      <c r="G140" s="5">
        <f>ABS(SMA1MSFT[[#This Row],[Erorr 1]])</f>
        <v>0.16929999999999978</v>
      </c>
      <c r="H140" s="15">
        <f>SMA1MSFT[[#This Row],[Abs Erorr 1]]/SMA1MSFT[[#This Row],[Adj Close]]</f>
        <v>3.0666345451943644E-3</v>
      </c>
      <c r="I140" s="23">
        <f t="shared" si="13"/>
        <v>55.539866666666661</v>
      </c>
      <c r="J140" s="25">
        <f>(SMA1MSFT[[#This Row],[Adj Close]]-SMA1MSFT[[#This Row],[3-MA]])</f>
        <v>-0.33276666666666443</v>
      </c>
      <c r="K140" s="14">
        <f t="shared" si="12"/>
        <v>0.11073365444444296</v>
      </c>
      <c r="L140" s="14">
        <f>ABS(SMA1MSFT[[#This Row],[Erorr 2]])</f>
        <v>0.33276666666666443</v>
      </c>
      <c r="M140" s="15">
        <f>SMA1MSFT[[#This Row],[Abs Erorr 2]]/SMA1MSFT[[#This Row],[Adj Close]]</f>
        <v>6.0276063525645154E-3</v>
      </c>
      <c r="N140" s="23">
        <f t="shared" si="14"/>
        <v>55.642383333333328</v>
      </c>
      <c r="O140" s="26">
        <f>SMA1MSFT[[#This Row],[Adj Close]]-SMA1MSFT[[#This Row],[6-MA]]</f>
        <v>-0.4352833333333308</v>
      </c>
      <c r="P140" s="14">
        <f>(SMA1MSFT[[#This Row],[Adj Close]]-N140)^2</f>
        <v>0.18947158027777558</v>
      </c>
      <c r="Q140" s="14">
        <f>ABS(SMA1MSFT[[#This Row],[Erorr 3]])</f>
        <v>0.4352833333333308</v>
      </c>
      <c r="R140" s="27">
        <f>SMA1MSFT[[#This Row],[Abs Erorr 3]]/SMA1MSFT[[#This Row],[Adj Close]]</f>
        <v>7.8845534964403271E-3</v>
      </c>
    </row>
    <row r="141" spans="2:18">
      <c r="B141" s="46">
        <v>43986.291666666664</v>
      </c>
      <c r="C141" s="7">
        <v>56.1342</v>
      </c>
      <c r="D141" s="23">
        <f t="shared" si="11"/>
        <v>55.207099999999997</v>
      </c>
      <c r="E141" s="24">
        <f>SMA1MSFT[[#This Row],[Adj Close]]-SMA1MSFT[[#This Row],[Naive Trend ]]</f>
        <v>0.92710000000000292</v>
      </c>
      <c r="F141" s="5">
        <f t="shared" si="10"/>
        <v>0.85951441000000539</v>
      </c>
      <c r="G141" s="5">
        <f>ABS(SMA1MSFT[[#This Row],[Erorr 1]])</f>
        <v>0.92710000000000292</v>
      </c>
      <c r="H141" s="15">
        <f>SMA1MSFT[[#This Row],[Abs Erorr 1]]/SMA1MSFT[[#This Row],[Adj Close]]</f>
        <v>1.6515778259955659E-2</v>
      </c>
      <c r="I141" s="23">
        <f t="shared" si="13"/>
        <v>55.242733333333327</v>
      </c>
      <c r="J141" s="25">
        <f>(SMA1MSFT[[#This Row],[Adj Close]]-SMA1MSFT[[#This Row],[3-MA]])</f>
        <v>0.89146666666667329</v>
      </c>
      <c r="K141" s="14">
        <f t="shared" si="12"/>
        <v>0.79471281777778957</v>
      </c>
      <c r="L141" s="14">
        <f>ABS(SMA1MSFT[[#This Row],[Erorr 2]])</f>
        <v>0.89146666666667329</v>
      </c>
      <c r="M141" s="15">
        <f>SMA1MSFT[[#This Row],[Abs Erorr 2]]/SMA1MSFT[[#This Row],[Adj Close]]</f>
        <v>1.5880989960962717E-2</v>
      </c>
      <c r="N141" s="23">
        <f t="shared" si="14"/>
        <v>55.581466666666664</v>
      </c>
      <c r="O141" s="26">
        <f>SMA1MSFT[[#This Row],[Adj Close]]-SMA1MSFT[[#This Row],[6-MA]]</f>
        <v>0.55273333333333596</v>
      </c>
      <c r="P141" s="14">
        <f>(SMA1MSFT[[#This Row],[Adj Close]]-N141)^2</f>
        <v>0.30551413777778069</v>
      </c>
      <c r="Q141" s="14">
        <f>ABS(SMA1MSFT[[#This Row],[Erorr 3]])</f>
        <v>0.55273333333333596</v>
      </c>
      <c r="R141" s="27">
        <f>SMA1MSFT[[#This Row],[Abs Erorr 3]]/SMA1MSFT[[#This Row],[Adj Close]]</f>
        <v>9.8466413226399579E-3</v>
      </c>
    </row>
    <row r="142" spans="2:18">
      <c r="B142" s="46">
        <v>43987.291666666664</v>
      </c>
      <c r="C142" s="7">
        <v>57.355400000000003</v>
      </c>
      <c r="D142" s="23">
        <f t="shared" si="11"/>
        <v>56.1342</v>
      </c>
      <c r="E142" s="24">
        <f>SMA1MSFT[[#This Row],[Adj Close]]-SMA1MSFT[[#This Row],[Naive Trend ]]</f>
        <v>1.2212000000000032</v>
      </c>
      <c r="F142" s="5">
        <f t="shared" si="10"/>
        <v>1.4913294400000077</v>
      </c>
      <c r="G142" s="5">
        <f>ABS(SMA1MSFT[[#This Row],[Erorr 1]])</f>
        <v>1.2212000000000032</v>
      </c>
      <c r="H142" s="15">
        <f>SMA1MSFT[[#This Row],[Abs Erorr 1]]/SMA1MSFT[[#This Row],[Adj Close]]</f>
        <v>2.1291805130815983E-2</v>
      </c>
      <c r="I142" s="23">
        <f t="shared" si="13"/>
        <v>55.57256666666666</v>
      </c>
      <c r="J142" s="25">
        <f>(SMA1MSFT[[#This Row],[Adj Close]]-SMA1MSFT[[#This Row],[3-MA]])</f>
        <v>1.7828333333333433</v>
      </c>
      <c r="K142" s="14">
        <f t="shared" si="12"/>
        <v>3.1784946944444799</v>
      </c>
      <c r="L142" s="14">
        <f>ABS(SMA1MSFT[[#This Row],[Erorr 2]])</f>
        <v>1.7828333333333433</v>
      </c>
      <c r="M142" s="15">
        <f>SMA1MSFT[[#This Row],[Abs Erorr 2]]/SMA1MSFT[[#This Row],[Adj Close]]</f>
        <v>3.1083966519862876E-2</v>
      </c>
      <c r="N142" s="23">
        <f t="shared" si="14"/>
        <v>55.493816666666675</v>
      </c>
      <c r="O142" s="26">
        <f>SMA1MSFT[[#This Row],[Adj Close]]-SMA1MSFT[[#This Row],[6-MA]]</f>
        <v>1.8615833333333285</v>
      </c>
      <c r="P142" s="14">
        <f>(SMA1MSFT[[#This Row],[Adj Close]]-N142)^2</f>
        <v>3.4654925069444262</v>
      </c>
      <c r="Q142" s="14">
        <f>ABS(SMA1MSFT[[#This Row],[Erorr 3]])</f>
        <v>1.8615833333333285</v>
      </c>
      <c r="R142" s="27">
        <f>SMA1MSFT[[#This Row],[Abs Erorr 3]]/SMA1MSFT[[#This Row],[Adj Close]]</f>
        <v>3.2456984579190946E-2</v>
      </c>
    </row>
    <row r="143" spans="2:18">
      <c r="B143" s="46">
        <v>43990.291666666664</v>
      </c>
      <c r="C143" s="7">
        <v>56.758200000000002</v>
      </c>
      <c r="D143" s="23">
        <f t="shared" si="11"/>
        <v>57.355400000000003</v>
      </c>
      <c r="E143" s="24">
        <f>SMA1MSFT[[#This Row],[Adj Close]]-SMA1MSFT[[#This Row],[Naive Trend ]]</f>
        <v>-0.59720000000000084</v>
      </c>
      <c r="F143" s="5">
        <f t="shared" si="10"/>
        <v>0.35664784000000099</v>
      </c>
      <c r="G143" s="5">
        <f>ABS(SMA1MSFT[[#This Row],[Erorr 1]])</f>
        <v>0.59720000000000084</v>
      </c>
      <c r="H143" s="15">
        <f>SMA1MSFT[[#This Row],[Abs Erorr 1]]/SMA1MSFT[[#This Row],[Adj Close]]</f>
        <v>1.0521827683048456E-2</v>
      </c>
      <c r="I143" s="23">
        <f t="shared" si="13"/>
        <v>56.232233333333333</v>
      </c>
      <c r="J143" s="25">
        <f>(SMA1MSFT[[#This Row],[Adj Close]]-SMA1MSFT[[#This Row],[3-MA]])</f>
        <v>0.52596666666666891</v>
      </c>
      <c r="K143" s="14">
        <f t="shared" si="12"/>
        <v>0.27664093444444682</v>
      </c>
      <c r="L143" s="14">
        <f>ABS(SMA1MSFT[[#This Row],[Erorr 2]])</f>
        <v>0.52596666666666891</v>
      </c>
      <c r="M143" s="15">
        <f>SMA1MSFT[[#This Row],[Abs Erorr 2]]/SMA1MSFT[[#This Row],[Adj Close]]</f>
        <v>9.2667961046451249E-3</v>
      </c>
      <c r="N143" s="23">
        <f t="shared" si="14"/>
        <v>55.88604999999999</v>
      </c>
      <c r="O143" s="26">
        <f>SMA1MSFT[[#This Row],[Adj Close]]-SMA1MSFT[[#This Row],[6-MA]]</f>
        <v>0.87215000000001197</v>
      </c>
      <c r="P143" s="14">
        <f>(SMA1MSFT[[#This Row],[Adj Close]]-N143)^2</f>
        <v>0.76064562250002088</v>
      </c>
      <c r="Q143" s="14">
        <f>ABS(SMA1MSFT[[#This Row],[Erorr 3]])</f>
        <v>0.87215000000001197</v>
      </c>
      <c r="R143" s="27">
        <f>SMA1MSFT[[#This Row],[Abs Erorr 3]]/SMA1MSFT[[#This Row],[Adj Close]]</f>
        <v>1.5366061643956501E-2</v>
      </c>
    </row>
    <row r="144" spans="2:18">
      <c r="B144" s="46">
        <v>43991.291666666664</v>
      </c>
      <c r="C144" s="7">
        <v>56.196599999999997</v>
      </c>
      <c r="D144" s="23">
        <f t="shared" si="11"/>
        <v>56.758200000000002</v>
      </c>
      <c r="E144" s="24">
        <f>SMA1MSFT[[#This Row],[Adj Close]]-SMA1MSFT[[#This Row],[Naive Trend ]]</f>
        <v>-0.56160000000000565</v>
      </c>
      <c r="F144" s="5">
        <f t="shared" si="10"/>
        <v>0.31539456000000632</v>
      </c>
      <c r="G144" s="5">
        <f>ABS(SMA1MSFT[[#This Row],[Erorr 1]])</f>
        <v>0.56160000000000565</v>
      </c>
      <c r="H144" s="15">
        <f>SMA1MSFT[[#This Row],[Abs Erorr 1]]/SMA1MSFT[[#This Row],[Adj Close]]</f>
        <v>9.993487150468279E-3</v>
      </c>
      <c r="I144" s="23">
        <f t="shared" si="13"/>
        <v>56.749266666666664</v>
      </c>
      <c r="J144" s="25">
        <f>(SMA1MSFT[[#This Row],[Adj Close]]-SMA1MSFT[[#This Row],[3-MA]])</f>
        <v>-0.55266666666666708</v>
      </c>
      <c r="K144" s="14">
        <f t="shared" si="12"/>
        <v>0.3054404444444449</v>
      </c>
      <c r="L144" s="14">
        <f>ABS(SMA1MSFT[[#This Row],[Erorr 2]])</f>
        <v>0.55266666666666708</v>
      </c>
      <c r="M144" s="15">
        <f>SMA1MSFT[[#This Row],[Abs Erorr 2]]/SMA1MSFT[[#This Row],[Adj Close]]</f>
        <v>9.8345214241905583E-3</v>
      </c>
      <c r="N144" s="23">
        <f t="shared" si="14"/>
        <v>55.996000000000002</v>
      </c>
      <c r="O144" s="26">
        <f>SMA1MSFT[[#This Row],[Adj Close]]-SMA1MSFT[[#This Row],[6-MA]]</f>
        <v>0.20059999999999434</v>
      </c>
      <c r="P144" s="14">
        <f>(SMA1MSFT[[#This Row],[Adj Close]]-N144)^2</f>
        <v>4.0240359999997727E-2</v>
      </c>
      <c r="Q144" s="14">
        <f>ABS(SMA1MSFT[[#This Row],[Erorr 3]])</f>
        <v>0.20059999999999434</v>
      </c>
      <c r="R144" s="27">
        <f>SMA1MSFT[[#This Row],[Abs Erorr 3]]/SMA1MSFT[[#This Row],[Adj Close]]</f>
        <v>3.5696109729057338E-3</v>
      </c>
    </row>
    <row r="145" spans="2:18">
      <c r="B145" s="46">
        <v>43992.291666666664</v>
      </c>
      <c r="C145" s="7">
        <v>56.936500000000002</v>
      </c>
      <c r="D145" s="23">
        <f t="shared" si="11"/>
        <v>56.196599999999997</v>
      </c>
      <c r="E145" s="24">
        <f>SMA1MSFT[[#This Row],[Adj Close]]-SMA1MSFT[[#This Row],[Naive Trend ]]</f>
        <v>0.73990000000000578</v>
      </c>
      <c r="F145" s="5">
        <f t="shared" si="10"/>
        <v>0.54745201000000854</v>
      </c>
      <c r="G145" s="5">
        <f>ABS(SMA1MSFT[[#This Row],[Erorr 1]])</f>
        <v>0.73990000000000578</v>
      </c>
      <c r="H145" s="15">
        <f>SMA1MSFT[[#This Row],[Abs Erorr 1]]/SMA1MSFT[[#This Row],[Adj Close]]</f>
        <v>1.2995178839584551E-2</v>
      </c>
      <c r="I145" s="23">
        <f t="shared" si="13"/>
        <v>56.770066666666672</v>
      </c>
      <c r="J145" s="25">
        <f>(SMA1MSFT[[#This Row],[Adj Close]]-SMA1MSFT[[#This Row],[3-MA]])</f>
        <v>0.16643333333333032</v>
      </c>
      <c r="K145" s="14">
        <f t="shared" si="12"/>
        <v>2.7700054444443442E-2</v>
      </c>
      <c r="L145" s="14">
        <f>ABS(SMA1MSFT[[#This Row],[Erorr 2]])</f>
        <v>0.16643333333333032</v>
      </c>
      <c r="M145" s="15">
        <f>SMA1MSFT[[#This Row],[Abs Erorr 2]]/SMA1MSFT[[#This Row],[Adj Close]]</f>
        <v>2.9231395209282328E-3</v>
      </c>
      <c r="N145" s="23">
        <f t="shared" si="14"/>
        <v>56.171316666666662</v>
      </c>
      <c r="O145" s="26">
        <f>SMA1MSFT[[#This Row],[Adj Close]]-SMA1MSFT[[#This Row],[6-MA]]</f>
        <v>0.76518333333333999</v>
      </c>
      <c r="P145" s="14">
        <f>(SMA1MSFT[[#This Row],[Adj Close]]-N145)^2</f>
        <v>0.58550553361112134</v>
      </c>
      <c r="Q145" s="14">
        <f>ABS(SMA1MSFT[[#This Row],[Erorr 3]])</f>
        <v>0.76518333333333999</v>
      </c>
      <c r="R145" s="27">
        <f>SMA1MSFT[[#This Row],[Abs Erorr 3]]/SMA1MSFT[[#This Row],[Adj Close]]</f>
        <v>1.3439240791642267E-2</v>
      </c>
    </row>
    <row r="146" spans="2:18">
      <c r="B146" s="46">
        <v>43993.291666666664</v>
      </c>
      <c r="C146" s="7">
        <v>53.219200000000001</v>
      </c>
      <c r="D146" s="23">
        <f t="shared" si="11"/>
        <v>56.936500000000002</v>
      </c>
      <c r="E146" s="24">
        <f>SMA1MSFT[[#This Row],[Adj Close]]-SMA1MSFT[[#This Row],[Naive Trend ]]</f>
        <v>-3.7173000000000016</v>
      </c>
      <c r="F146" s="5">
        <f t="shared" si="10"/>
        <v>13.818319290000012</v>
      </c>
      <c r="G146" s="5">
        <f>ABS(SMA1MSFT[[#This Row],[Erorr 1]])</f>
        <v>3.7173000000000016</v>
      </c>
      <c r="H146" s="15">
        <f>SMA1MSFT[[#This Row],[Abs Erorr 1]]/SMA1MSFT[[#This Row],[Adj Close]]</f>
        <v>6.9848851542300555E-2</v>
      </c>
      <c r="I146" s="23">
        <f t="shared" si="13"/>
        <v>56.630433333333336</v>
      </c>
      <c r="J146" s="25">
        <f>(SMA1MSFT[[#This Row],[Adj Close]]-SMA1MSFT[[#This Row],[3-MA]])</f>
        <v>-3.4112333333333353</v>
      </c>
      <c r="K146" s="14">
        <f t="shared" si="12"/>
        <v>11.636512854444458</v>
      </c>
      <c r="L146" s="14">
        <f>ABS(SMA1MSFT[[#This Row],[Erorr 2]])</f>
        <v>3.4112333333333353</v>
      </c>
      <c r="M146" s="15">
        <f>SMA1MSFT[[#This Row],[Abs Erorr 2]]/SMA1MSFT[[#This Row],[Adj Close]]</f>
        <v>6.4097794279758716E-2</v>
      </c>
      <c r="N146" s="23">
        <f t="shared" si="14"/>
        <v>56.431333333333335</v>
      </c>
      <c r="O146" s="26">
        <f>SMA1MSFT[[#This Row],[Adj Close]]-SMA1MSFT[[#This Row],[6-MA]]</f>
        <v>-3.212133333333334</v>
      </c>
      <c r="P146" s="14">
        <f>(SMA1MSFT[[#This Row],[Adj Close]]-N146)^2</f>
        <v>10.317800551111116</v>
      </c>
      <c r="Q146" s="14">
        <f>ABS(SMA1MSFT[[#This Row],[Erorr 3]])</f>
        <v>3.212133333333334</v>
      </c>
      <c r="R146" s="27">
        <f>SMA1MSFT[[#This Row],[Abs Erorr 3]]/SMA1MSFT[[#This Row],[Adj Close]]</f>
        <v>6.0356663259375075E-2</v>
      </c>
    </row>
    <row r="147" spans="2:18">
      <c r="B147" s="46">
        <v>43994.291666666664</v>
      </c>
      <c r="C147" s="7">
        <v>52.889299999999999</v>
      </c>
      <c r="D147" s="23">
        <f t="shared" si="11"/>
        <v>53.219200000000001</v>
      </c>
      <c r="E147" s="24">
        <f>SMA1MSFT[[#This Row],[Adj Close]]-SMA1MSFT[[#This Row],[Naive Trend ]]</f>
        <v>-0.32990000000000208</v>
      </c>
      <c r="F147" s="5">
        <f t="shared" si="10"/>
        <v>0.10883401000000137</v>
      </c>
      <c r="G147" s="5">
        <f>ABS(SMA1MSFT[[#This Row],[Erorr 1]])</f>
        <v>0.32990000000000208</v>
      </c>
      <c r="H147" s="15">
        <f>SMA1MSFT[[#This Row],[Abs Erorr 1]]/SMA1MSFT[[#This Row],[Adj Close]]</f>
        <v>6.2375565568083165E-3</v>
      </c>
      <c r="I147" s="23">
        <f t="shared" si="13"/>
        <v>55.450766666666674</v>
      </c>
      <c r="J147" s="25">
        <f>(SMA1MSFT[[#This Row],[Adj Close]]-SMA1MSFT[[#This Row],[3-MA]])</f>
        <v>-2.561466666666675</v>
      </c>
      <c r="K147" s="14">
        <f t="shared" si="12"/>
        <v>6.5611114844444876</v>
      </c>
      <c r="L147" s="14">
        <f>ABS(SMA1MSFT[[#This Row],[Erorr 2]])</f>
        <v>2.561466666666675</v>
      </c>
      <c r="M147" s="15">
        <f>SMA1MSFT[[#This Row],[Abs Erorr 2]]/SMA1MSFT[[#This Row],[Adj Close]]</f>
        <v>4.8430715979728887E-2</v>
      </c>
      <c r="N147" s="23">
        <f t="shared" si="14"/>
        <v>56.100016666666669</v>
      </c>
      <c r="O147" s="26">
        <f>SMA1MSFT[[#This Row],[Adj Close]]-SMA1MSFT[[#This Row],[6-MA]]</f>
        <v>-3.21071666666667</v>
      </c>
      <c r="P147" s="14">
        <f>(SMA1MSFT[[#This Row],[Adj Close]]-N147)^2</f>
        <v>10.308701513611133</v>
      </c>
      <c r="Q147" s="14">
        <f>ABS(SMA1MSFT[[#This Row],[Erorr 3]])</f>
        <v>3.21071666666667</v>
      </c>
      <c r="R147" s="27">
        <f>SMA1MSFT[[#This Row],[Abs Erorr 3]]/SMA1MSFT[[#This Row],[Adj Close]]</f>
        <v>6.0706355853956659E-2</v>
      </c>
    </row>
    <row r="148" spans="2:18">
      <c r="B148" s="46">
        <v>43997.291666666664</v>
      </c>
      <c r="C148" s="7">
        <v>53.575699999999998</v>
      </c>
      <c r="D148" s="23">
        <f t="shared" si="11"/>
        <v>52.889299999999999</v>
      </c>
      <c r="E148" s="24">
        <f>SMA1MSFT[[#This Row],[Adj Close]]-SMA1MSFT[[#This Row],[Naive Trend ]]</f>
        <v>0.68639999999999901</v>
      </c>
      <c r="F148" s="5">
        <f t="shared" si="10"/>
        <v>0.47114495999999867</v>
      </c>
      <c r="G148" s="5">
        <f>ABS(SMA1MSFT[[#This Row],[Erorr 1]])</f>
        <v>0.68639999999999901</v>
      </c>
      <c r="H148" s="15">
        <f>SMA1MSFT[[#This Row],[Abs Erorr 1]]/SMA1MSFT[[#This Row],[Adj Close]]</f>
        <v>1.2811778474196307E-2</v>
      </c>
      <c r="I148" s="23">
        <f t="shared" si="13"/>
        <v>54.348333333333329</v>
      </c>
      <c r="J148" s="25">
        <f>(SMA1MSFT[[#This Row],[Adj Close]]-SMA1MSFT[[#This Row],[3-MA]])</f>
        <v>-0.77263333333333151</v>
      </c>
      <c r="K148" s="14">
        <f t="shared" si="12"/>
        <v>0.59696226777777495</v>
      </c>
      <c r="L148" s="14">
        <f>ABS(SMA1MSFT[[#This Row],[Erorr 2]])</f>
        <v>0.77263333333333151</v>
      </c>
      <c r="M148" s="15">
        <f>SMA1MSFT[[#This Row],[Abs Erorr 2]]/SMA1MSFT[[#This Row],[Adj Close]]</f>
        <v>1.4421339027457066E-2</v>
      </c>
      <c r="N148" s="23">
        <f t="shared" si="14"/>
        <v>55.559200000000004</v>
      </c>
      <c r="O148" s="26">
        <f>SMA1MSFT[[#This Row],[Adj Close]]-SMA1MSFT[[#This Row],[6-MA]]</f>
        <v>-1.9835000000000065</v>
      </c>
      <c r="P148" s="14">
        <f>(SMA1MSFT[[#This Row],[Adj Close]]-N148)^2</f>
        <v>3.9342722500000256</v>
      </c>
      <c r="Q148" s="14">
        <f>ABS(SMA1MSFT[[#This Row],[Erorr 3]])</f>
        <v>1.9835000000000065</v>
      </c>
      <c r="R148" s="27">
        <f>SMA1MSFT[[#This Row],[Abs Erorr 3]]/SMA1MSFT[[#This Row],[Adj Close]]</f>
        <v>3.7022381415455261E-2</v>
      </c>
    </row>
    <row r="149" spans="2:18">
      <c r="B149" s="46">
        <v>43998.291666666664</v>
      </c>
      <c r="C149" s="7">
        <v>53.843200000000003</v>
      </c>
      <c r="D149" s="23">
        <f t="shared" si="11"/>
        <v>53.575699999999998</v>
      </c>
      <c r="E149" s="24">
        <f>SMA1MSFT[[#This Row],[Adj Close]]-SMA1MSFT[[#This Row],[Naive Trend ]]</f>
        <v>0.2675000000000054</v>
      </c>
      <c r="F149" s="5">
        <f t="shared" si="10"/>
        <v>7.1556250000002888E-2</v>
      </c>
      <c r="G149" s="5">
        <f>ABS(SMA1MSFT[[#This Row],[Erorr 1]])</f>
        <v>0.2675000000000054</v>
      </c>
      <c r="H149" s="15">
        <f>SMA1MSFT[[#This Row],[Abs Erorr 1]]/SMA1MSFT[[#This Row],[Adj Close]]</f>
        <v>4.9681296802568456E-3</v>
      </c>
      <c r="I149" s="23">
        <f t="shared" si="13"/>
        <v>53.228066666666656</v>
      </c>
      <c r="J149" s="25">
        <f>(SMA1MSFT[[#This Row],[Adj Close]]-SMA1MSFT[[#This Row],[3-MA]])</f>
        <v>0.61513333333334685</v>
      </c>
      <c r="K149" s="14">
        <f t="shared" si="12"/>
        <v>0.37838901777779443</v>
      </c>
      <c r="L149" s="14">
        <f>ABS(SMA1MSFT[[#This Row],[Erorr 2]])</f>
        <v>0.61513333333334685</v>
      </c>
      <c r="M149" s="15">
        <f>SMA1MSFT[[#This Row],[Abs Erorr 2]]/SMA1MSFT[[#This Row],[Adj Close]]</f>
        <v>1.1424531479060435E-2</v>
      </c>
      <c r="N149" s="23">
        <f t="shared" si="14"/>
        <v>54.929249999999996</v>
      </c>
      <c r="O149" s="26">
        <f>SMA1MSFT[[#This Row],[Adj Close]]-SMA1MSFT[[#This Row],[6-MA]]</f>
        <v>-1.0860499999999931</v>
      </c>
      <c r="P149" s="14">
        <f>(SMA1MSFT[[#This Row],[Adj Close]]-N149)^2</f>
        <v>1.1795046024999849</v>
      </c>
      <c r="Q149" s="14">
        <f>ABS(SMA1MSFT[[#This Row],[Erorr 3]])</f>
        <v>1.0860499999999931</v>
      </c>
      <c r="R149" s="27">
        <f>SMA1MSFT[[#This Row],[Abs Erorr 3]]/SMA1MSFT[[#This Row],[Adj Close]]</f>
        <v>2.0170606501842256E-2</v>
      </c>
    </row>
    <row r="150" spans="2:18">
      <c r="B150" s="46">
        <v>43999.291666666664</v>
      </c>
      <c r="C150" s="7">
        <v>53.923400000000001</v>
      </c>
      <c r="D150" s="23">
        <f t="shared" si="11"/>
        <v>53.843200000000003</v>
      </c>
      <c r="E150" s="24">
        <f>SMA1MSFT[[#This Row],[Adj Close]]-SMA1MSFT[[#This Row],[Naive Trend ]]</f>
        <v>8.0199999999997829E-2</v>
      </c>
      <c r="F150" s="5">
        <f t="shared" si="10"/>
        <v>6.4320399999996513E-3</v>
      </c>
      <c r="G150" s="5">
        <f>ABS(SMA1MSFT[[#This Row],[Erorr 1]])</f>
        <v>8.0199999999997829E-2</v>
      </c>
      <c r="H150" s="15">
        <f>SMA1MSFT[[#This Row],[Abs Erorr 1]]/SMA1MSFT[[#This Row],[Adj Close]]</f>
        <v>1.4872949406008861E-3</v>
      </c>
      <c r="I150" s="23">
        <f t="shared" si="13"/>
        <v>53.436066666666669</v>
      </c>
      <c r="J150" s="25">
        <f>(SMA1MSFT[[#This Row],[Adj Close]]-SMA1MSFT[[#This Row],[3-MA]])</f>
        <v>0.48733333333333206</v>
      </c>
      <c r="K150" s="14">
        <f t="shared" si="12"/>
        <v>0.23749377777777653</v>
      </c>
      <c r="L150" s="14">
        <f>ABS(SMA1MSFT[[#This Row],[Erorr 2]])</f>
        <v>0.48733333333333206</v>
      </c>
      <c r="M150" s="15">
        <f>SMA1MSFT[[#This Row],[Abs Erorr 2]]/SMA1MSFT[[#This Row],[Adj Close]]</f>
        <v>9.0375112350729384E-3</v>
      </c>
      <c r="N150" s="23">
        <f t="shared" si="14"/>
        <v>54.443416666666671</v>
      </c>
      <c r="O150" s="26">
        <f>SMA1MSFT[[#This Row],[Adj Close]]-SMA1MSFT[[#This Row],[6-MA]]</f>
        <v>-0.52001666666667035</v>
      </c>
      <c r="P150" s="14">
        <f>(SMA1MSFT[[#This Row],[Adj Close]]-N150)^2</f>
        <v>0.27041733361111492</v>
      </c>
      <c r="Q150" s="14">
        <f>ABS(SMA1MSFT[[#This Row],[Erorr 3]])</f>
        <v>0.52001666666667035</v>
      </c>
      <c r="R150" s="27">
        <f>SMA1MSFT[[#This Row],[Abs Erorr 3]]/SMA1MSFT[[#This Row],[Adj Close]]</f>
        <v>9.6436179222131827E-3</v>
      </c>
    </row>
    <row r="151" spans="2:18">
      <c r="B151" s="46">
        <v>44000.291666666664</v>
      </c>
      <c r="C151" s="7">
        <v>53.557899999999997</v>
      </c>
      <c r="D151" s="23">
        <f t="shared" si="11"/>
        <v>53.923400000000001</v>
      </c>
      <c r="E151" s="24">
        <f>SMA1MSFT[[#This Row],[Adj Close]]-SMA1MSFT[[#This Row],[Naive Trend ]]</f>
        <v>-0.36550000000000438</v>
      </c>
      <c r="F151" s="5">
        <f t="shared" si="10"/>
        <v>0.13359025000000321</v>
      </c>
      <c r="G151" s="5">
        <f>ABS(SMA1MSFT[[#This Row],[Erorr 1]])</f>
        <v>0.36550000000000438</v>
      </c>
      <c r="H151" s="15">
        <f>SMA1MSFT[[#This Row],[Abs Erorr 1]]/SMA1MSFT[[#This Row],[Adj Close]]</f>
        <v>6.8243900526347078E-3</v>
      </c>
      <c r="I151" s="23">
        <f t="shared" si="13"/>
        <v>53.780766666666672</v>
      </c>
      <c r="J151" s="25">
        <f>(SMA1MSFT[[#This Row],[Adj Close]]-SMA1MSFT[[#This Row],[3-MA]])</f>
        <v>-0.22286666666667543</v>
      </c>
      <c r="K151" s="14">
        <f t="shared" si="12"/>
        <v>4.9669551111115019E-2</v>
      </c>
      <c r="L151" s="14">
        <f>ABS(SMA1MSFT[[#This Row],[Erorr 2]])</f>
        <v>0.22286666666667543</v>
      </c>
      <c r="M151" s="15">
        <f>SMA1MSFT[[#This Row],[Abs Erorr 2]]/SMA1MSFT[[#This Row],[Adj Close]]</f>
        <v>4.1612286267138079E-3</v>
      </c>
      <c r="N151" s="23">
        <f t="shared" si="14"/>
        <v>54.064550000000004</v>
      </c>
      <c r="O151" s="26">
        <f>SMA1MSFT[[#This Row],[Adj Close]]-SMA1MSFT[[#This Row],[6-MA]]</f>
        <v>-0.50665000000000759</v>
      </c>
      <c r="P151" s="14">
        <f>(SMA1MSFT[[#This Row],[Adj Close]]-N151)^2</f>
        <v>0.25669422250000767</v>
      </c>
      <c r="Q151" s="14">
        <f>ABS(SMA1MSFT[[#This Row],[Erorr 3]])</f>
        <v>0.50665000000000759</v>
      </c>
      <c r="R151" s="27">
        <f>SMA1MSFT[[#This Row],[Abs Erorr 3]]/SMA1MSFT[[#This Row],[Adj Close]]</f>
        <v>9.4598555955332005E-3</v>
      </c>
    </row>
    <row r="152" spans="2:18">
      <c r="B152" s="46">
        <v>44001.291666666664</v>
      </c>
      <c r="C152" s="7">
        <v>53.147799999999997</v>
      </c>
      <c r="D152" s="23">
        <f t="shared" si="11"/>
        <v>53.557899999999997</v>
      </c>
      <c r="E152" s="24">
        <f>SMA1MSFT[[#This Row],[Adj Close]]-SMA1MSFT[[#This Row],[Naive Trend ]]</f>
        <v>-0.41009999999999991</v>
      </c>
      <c r="F152" s="5">
        <f t="shared" si="10"/>
        <v>0.16818200999999994</v>
      </c>
      <c r="G152" s="5">
        <f>ABS(SMA1MSFT[[#This Row],[Erorr 1]])</f>
        <v>0.41009999999999991</v>
      </c>
      <c r="H152" s="15">
        <f>SMA1MSFT[[#This Row],[Abs Erorr 1]]/SMA1MSFT[[#This Row],[Adj Close]]</f>
        <v>7.7162177926461666E-3</v>
      </c>
      <c r="I152" s="23">
        <f t="shared" si="13"/>
        <v>53.774833333333333</v>
      </c>
      <c r="J152" s="25">
        <f>(SMA1MSFT[[#This Row],[Adj Close]]-SMA1MSFT[[#This Row],[3-MA]])</f>
        <v>-0.62703333333333688</v>
      </c>
      <c r="K152" s="14">
        <f t="shared" si="12"/>
        <v>0.39317080111111558</v>
      </c>
      <c r="L152" s="14">
        <f>ABS(SMA1MSFT[[#This Row],[Erorr 2]])</f>
        <v>0.62703333333333688</v>
      </c>
      <c r="M152" s="15">
        <f>SMA1MSFT[[#This Row],[Abs Erorr 2]]/SMA1MSFT[[#This Row],[Adj Close]]</f>
        <v>1.1797917003776956E-2</v>
      </c>
      <c r="N152" s="23">
        <f t="shared" si="14"/>
        <v>53.501449999999998</v>
      </c>
      <c r="O152" s="26">
        <f>SMA1MSFT[[#This Row],[Adj Close]]-SMA1MSFT[[#This Row],[6-MA]]</f>
        <v>-0.3536500000000018</v>
      </c>
      <c r="P152" s="14">
        <f>(SMA1MSFT[[#This Row],[Adj Close]]-N152)^2</f>
        <v>0.12506832250000127</v>
      </c>
      <c r="Q152" s="14">
        <f>ABS(SMA1MSFT[[#This Row],[Erorr 3]])</f>
        <v>0.3536500000000018</v>
      </c>
      <c r="R152" s="27">
        <f>SMA1MSFT[[#This Row],[Abs Erorr 3]]/SMA1MSFT[[#This Row],[Adj Close]]</f>
        <v>6.6540853995838362E-3</v>
      </c>
    </row>
    <row r="153" spans="2:18">
      <c r="B153" s="46">
        <v>44004.291666666664</v>
      </c>
      <c r="C153" s="7">
        <v>53.566800000000001</v>
      </c>
      <c r="D153" s="23">
        <f t="shared" si="11"/>
        <v>53.147799999999997</v>
      </c>
      <c r="E153" s="24">
        <f>SMA1MSFT[[#This Row],[Adj Close]]-SMA1MSFT[[#This Row],[Naive Trend ]]</f>
        <v>0.41900000000000404</v>
      </c>
      <c r="F153" s="5">
        <f t="shared" si="10"/>
        <v>0.17556100000000338</v>
      </c>
      <c r="G153" s="5">
        <f>ABS(SMA1MSFT[[#This Row],[Erorr 1]])</f>
        <v>0.41900000000000404</v>
      </c>
      <c r="H153" s="15">
        <f>SMA1MSFT[[#This Row],[Abs Erorr 1]]/SMA1MSFT[[#This Row],[Adj Close]]</f>
        <v>7.8220091549243941E-3</v>
      </c>
      <c r="I153" s="23">
        <f t="shared" si="13"/>
        <v>53.543033333333334</v>
      </c>
      <c r="J153" s="25">
        <f>(SMA1MSFT[[#This Row],[Adj Close]]-SMA1MSFT[[#This Row],[3-MA]])</f>
        <v>2.3766666666666936E-2</v>
      </c>
      <c r="K153" s="14">
        <f t="shared" si="12"/>
        <v>5.648544444444572E-4</v>
      </c>
      <c r="L153" s="14">
        <f>ABS(SMA1MSFT[[#This Row],[Erorr 2]])</f>
        <v>2.3766666666666936E-2</v>
      </c>
      <c r="M153" s="15">
        <f>SMA1MSFT[[#This Row],[Abs Erorr 2]]/SMA1MSFT[[#This Row],[Adj Close]]</f>
        <v>4.4368277863652368E-4</v>
      </c>
      <c r="N153" s="23">
        <f t="shared" si="14"/>
        <v>53.489550000000008</v>
      </c>
      <c r="O153" s="26">
        <f>SMA1MSFT[[#This Row],[Adj Close]]-SMA1MSFT[[#This Row],[6-MA]]</f>
        <v>7.7249999999992269E-2</v>
      </c>
      <c r="P153" s="14">
        <f>(SMA1MSFT[[#This Row],[Adj Close]]-N153)^2</f>
        <v>5.9675624999988054E-3</v>
      </c>
      <c r="Q153" s="14">
        <f>ABS(SMA1MSFT[[#This Row],[Erorr 3]])</f>
        <v>7.7249999999992269E-2</v>
      </c>
      <c r="R153" s="27">
        <f>SMA1MSFT[[#This Row],[Abs Erorr 3]]/SMA1MSFT[[#This Row],[Adj Close]]</f>
        <v>1.442124599565258E-3</v>
      </c>
    </row>
    <row r="154" spans="2:18">
      <c r="B154" s="46">
        <v>44005.291666666664</v>
      </c>
      <c r="C154" s="7">
        <v>53.415300000000002</v>
      </c>
      <c r="D154" s="23">
        <f t="shared" si="11"/>
        <v>53.566800000000001</v>
      </c>
      <c r="E154" s="24">
        <f>SMA1MSFT[[#This Row],[Adj Close]]-SMA1MSFT[[#This Row],[Naive Trend ]]</f>
        <v>-0.15149999999999864</v>
      </c>
      <c r="F154" s="5">
        <f t="shared" si="10"/>
        <v>2.2952249999999588E-2</v>
      </c>
      <c r="G154" s="5">
        <f>ABS(SMA1MSFT[[#This Row],[Erorr 1]])</f>
        <v>0.15149999999999864</v>
      </c>
      <c r="H154" s="15">
        <f>SMA1MSFT[[#This Row],[Abs Erorr 1]]/SMA1MSFT[[#This Row],[Adj Close]]</f>
        <v>2.8362660136702147E-3</v>
      </c>
      <c r="I154" s="23">
        <f t="shared" si="13"/>
        <v>53.424166666666657</v>
      </c>
      <c r="J154" s="25">
        <f>(SMA1MSFT[[#This Row],[Adj Close]]-SMA1MSFT[[#This Row],[3-MA]])</f>
        <v>-8.8666666666554761E-3</v>
      </c>
      <c r="K154" s="14">
        <f t="shared" si="12"/>
        <v>7.8617777777579331E-5</v>
      </c>
      <c r="L154" s="14">
        <f>ABS(SMA1MSFT[[#This Row],[Erorr 2]])</f>
        <v>8.8666666666554761E-3</v>
      </c>
      <c r="M154" s="15">
        <f>SMA1MSFT[[#This Row],[Abs Erorr 2]]/SMA1MSFT[[#This Row],[Adj Close]]</f>
        <v>1.6599488660843384E-4</v>
      </c>
      <c r="N154" s="23">
        <f t="shared" si="14"/>
        <v>53.602466666666665</v>
      </c>
      <c r="O154" s="26">
        <f>SMA1MSFT[[#This Row],[Adj Close]]-SMA1MSFT[[#This Row],[6-MA]]</f>
        <v>-0.18716666666666271</v>
      </c>
      <c r="P154" s="14">
        <f>(SMA1MSFT[[#This Row],[Adj Close]]-N154)^2</f>
        <v>3.5031361111109625E-2</v>
      </c>
      <c r="Q154" s="14">
        <f>ABS(SMA1MSFT[[#This Row],[Erorr 3]])</f>
        <v>0.18716666666666271</v>
      </c>
      <c r="R154" s="27">
        <f>SMA1MSFT[[#This Row],[Abs Erorr 3]]/SMA1MSFT[[#This Row],[Adj Close]]</f>
        <v>3.5039898056673405E-3</v>
      </c>
    </row>
    <row r="155" spans="2:18">
      <c r="B155" s="46">
        <v>44006.291666666664</v>
      </c>
      <c r="C155" s="7">
        <v>52.675400000000003</v>
      </c>
      <c r="D155" s="23">
        <f t="shared" si="11"/>
        <v>53.415300000000002</v>
      </c>
      <c r="E155" s="24">
        <f>SMA1MSFT[[#This Row],[Adj Close]]-SMA1MSFT[[#This Row],[Naive Trend ]]</f>
        <v>-0.73989999999999867</v>
      </c>
      <c r="F155" s="5">
        <f t="shared" si="10"/>
        <v>0.54745200999999799</v>
      </c>
      <c r="G155" s="5">
        <f>ABS(SMA1MSFT[[#This Row],[Erorr 1]])</f>
        <v>0.73989999999999867</v>
      </c>
      <c r="H155" s="15">
        <f>SMA1MSFT[[#This Row],[Abs Erorr 1]]/SMA1MSFT[[#This Row],[Adj Close]]</f>
        <v>1.404640496322759E-2</v>
      </c>
      <c r="I155" s="23">
        <f t="shared" si="13"/>
        <v>53.376633333333331</v>
      </c>
      <c r="J155" s="25">
        <f>(SMA1MSFT[[#This Row],[Adj Close]]-SMA1MSFT[[#This Row],[3-MA]])</f>
        <v>-0.70123333333332738</v>
      </c>
      <c r="K155" s="14">
        <f t="shared" si="12"/>
        <v>0.49172818777776944</v>
      </c>
      <c r="L155" s="14">
        <f>ABS(SMA1MSFT[[#This Row],[Erorr 2]])</f>
        <v>0.70123333333332738</v>
      </c>
      <c r="M155" s="15">
        <f>SMA1MSFT[[#This Row],[Abs Erorr 2]]/SMA1MSFT[[#This Row],[Adj Close]]</f>
        <v>1.3312349471163529E-2</v>
      </c>
      <c r="N155" s="23">
        <f t="shared" si="14"/>
        <v>53.575733333333325</v>
      </c>
      <c r="O155" s="26">
        <f>SMA1MSFT[[#This Row],[Adj Close]]-SMA1MSFT[[#This Row],[6-MA]]</f>
        <v>-0.90033333333332166</v>
      </c>
      <c r="P155" s="14">
        <f>(SMA1MSFT[[#This Row],[Adj Close]]-N155)^2</f>
        <v>0.81060011111109009</v>
      </c>
      <c r="Q155" s="14">
        <f>ABS(SMA1MSFT[[#This Row],[Erorr 3]])</f>
        <v>0.90033333333332166</v>
      </c>
      <c r="R155" s="27">
        <f>SMA1MSFT[[#This Row],[Abs Erorr 3]]/SMA1MSFT[[#This Row],[Adj Close]]</f>
        <v>1.7092102448834211E-2</v>
      </c>
    </row>
    <row r="156" spans="2:18">
      <c r="B156" s="46">
        <v>44007.291666666664</v>
      </c>
      <c r="C156" s="7">
        <v>52.158299999999997</v>
      </c>
      <c r="D156" s="23">
        <f t="shared" si="11"/>
        <v>52.675400000000003</v>
      </c>
      <c r="E156" s="24">
        <f>SMA1MSFT[[#This Row],[Adj Close]]-SMA1MSFT[[#This Row],[Naive Trend ]]</f>
        <v>-0.51710000000000633</v>
      </c>
      <c r="F156" s="5">
        <f t="shared" si="10"/>
        <v>0.26739241000000658</v>
      </c>
      <c r="G156" s="5">
        <f>ABS(SMA1MSFT[[#This Row],[Erorr 1]])</f>
        <v>0.51710000000000633</v>
      </c>
      <c r="H156" s="15">
        <f>SMA1MSFT[[#This Row],[Abs Erorr 1]]/SMA1MSFT[[#This Row],[Adj Close]]</f>
        <v>9.9140501128297202E-3</v>
      </c>
      <c r="I156" s="23">
        <f t="shared" si="13"/>
        <v>53.219166666666666</v>
      </c>
      <c r="J156" s="25">
        <f>(SMA1MSFT[[#This Row],[Adj Close]]-SMA1MSFT[[#This Row],[3-MA]])</f>
        <v>-1.0608666666666693</v>
      </c>
      <c r="K156" s="14">
        <f t="shared" si="12"/>
        <v>1.12543808444445</v>
      </c>
      <c r="L156" s="14">
        <f>ABS(SMA1MSFT[[#This Row],[Erorr 2]])</f>
        <v>1.0608666666666693</v>
      </c>
      <c r="M156" s="15">
        <f>SMA1MSFT[[#This Row],[Abs Erorr 2]]/SMA1MSFT[[#This Row],[Adj Close]]</f>
        <v>2.0339364332554347E-2</v>
      </c>
      <c r="N156" s="23">
        <f t="shared" si="14"/>
        <v>53.381100000000004</v>
      </c>
      <c r="O156" s="26">
        <f>SMA1MSFT[[#This Row],[Adj Close]]-SMA1MSFT[[#This Row],[6-MA]]</f>
        <v>-1.2228000000000065</v>
      </c>
      <c r="P156" s="14">
        <f>(SMA1MSFT[[#This Row],[Adj Close]]-N156)^2</f>
        <v>1.495239840000016</v>
      </c>
      <c r="Q156" s="14">
        <f>ABS(SMA1MSFT[[#This Row],[Erorr 3]])</f>
        <v>1.2228000000000065</v>
      </c>
      <c r="R156" s="27">
        <f>SMA1MSFT[[#This Row],[Abs Erorr 3]]/SMA1MSFT[[#This Row],[Adj Close]]</f>
        <v>2.3444015621674912E-2</v>
      </c>
    </row>
    <row r="157" spans="2:18">
      <c r="B157" s="46">
        <v>44008.291666666664</v>
      </c>
      <c r="C157" s="7">
        <v>51.258000000000003</v>
      </c>
      <c r="D157" s="23">
        <f t="shared" si="11"/>
        <v>52.158299999999997</v>
      </c>
      <c r="E157" s="24">
        <f>SMA1MSFT[[#This Row],[Adj Close]]-SMA1MSFT[[#This Row],[Naive Trend ]]</f>
        <v>-0.90029999999999433</v>
      </c>
      <c r="F157" s="5">
        <f t="shared" si="10"/>
        <v>0.81054008999998983</v>
      </c>
      <c r="G157" s="5">
        <f>ABS(SMA1MSFT[[#This Row],[Erorr 1]])</f>
        <v>0.90029999999999433</v>
      </c>
      <c r="H157" s="15">
        <f>SMA1MSFT[[#This Row],[Abs Erorr 1]]/SMA1MSFT[[#This Row],[Adj Close]]</f>
        <v>1.7564087557064151E-2</v>
      </c>
      <c r="I157" s="23">
        <f t="shared" si="13"/>
        <v>52.749666666666663</v>
      </c>
      <c r="J157" s="25">
        <f>(SMA1MSFT[[#This Row],[Adj Close]]-SMA1MSFT[[#This Row],[3-MA]])</f>
        <v>-1.49166666666666</v>
      </c>
      <c r="K157" s="14">
        <f t="shared" si="12"/>
        <v>2.2250694444444248</v>
      </c>
      <c r="L157" s="14">
        <f>ABS(SMA1MSFT[[#This Row],[Erorr 2]])</f>
        <v>1.49166666666666</v>
      </c>
      <c r="M157" s="15">
        <f>SMA1MSFT[[#This Row],[Abs Erorr 2]]/SMA1MSFT[[#This Row],[Adj Close]]</f>
        <v>2.910114843861758E-2</v>
      </c>
      <c r="N157" s="23">
        <f t="shared" si="14"/>
        <v>53.086916666666667</v>
      </c>
      <c r="O157" s="26">
        <f>SMA1MSFT[[#This Row],[Adj Close]]-SMA1MSFT[[#This Row],[6-MA]]</f>
        <v>-1.8289166666666645</v>
      </c>
      <c r="P157" s="14">
        <f>(SMA1MSFT[[#This Row],[Adj Close]]-N157)^2</f>
        <v>3.3449361736111034</v>
      </c>
      <c r="Q157" s="14">
        <f>ABS(SMA1MSFT[[#This Row],[Erorr 3]])</f>
        <v>1.8289166666666645</v>
      </c>
      <c r="R157" s="27">
        <f>SMA1MSFT[[#This Row],[Abs Erorr 3]]/SMA1MSFT[[#This Row],[Adj Close]]</f>
        <v>3.5680609205717438E-2</v>
      </c>
    </row>
    <row r="158" spans="2:18">
      <c r="B158" s="46">
        <v>44011.291666666664</v>
      </c>
      <c r="C158" s="7">
        <v>51.944400000000002</v>
      </c>
      <c r="D158" s="23">
        <f t="shared" si="11"/>
        <v>51.258000000000003</v>
      </c>
      <c r="E158" s="24">
        <f>SMA1MSFT[[#This Row],[Adj Close]]-SMA1MSFT[[#This Row],[Naive Trend ]]</f>
        <v>0.68639999999999901</v>
      </c>
      <c r="F158" s="5">
        <f t="shared" si="10"/>
        <v>0.47114495999999867</v>
      </c>
      <c r="G158" s="5">
        <f>ABS(SMA1MSFT[[#This Row],[Erorr 1]])</f>
        <v>0.68639999999999901</v>
      </c>
      <c r="H158" s="15">
        <f>SMA1MSFT[[#This Row],[Abs Erorr 1]]/SMA1MSFT[[#This Row],[Adj Close]]</f>
        <v>1.3214128953265396E-2</v>
      </c>
      <c r="I158" s="23">
        <f t="shared" si="13"/>
        <v>52.030566666666665</v>
      </c>
      <c r="J158" s="25">
        <f>(SMA1MSFT[[#This Row],[Adj Close]]-SMA1MSFT[[#This Row],[3-MA]])</f>
        <v>-8.6166666666663616E-2</v>
      </c>
      <c r="K158" s="14">
        <f t="shared" si="12"/>
        <v>7.4246944444439191E-3</v>
      </c>
      <c r="L158" s="14">
        <f>ABS(SMA1MSFT[[#This Row],[Erorr 2]])</f>
        <v>8.6166666666663616E-2</v>
      </c>
      <c r="M158" s="15">
        <f>SMA1MSFT[[#This Row],[Abs Erorr 2]]/SMA1MSFT[[#This Row],[Adj Close]]</f>
        <v>1.6588249487271701E-3</v>
      </c>
      <c r="N158" s="23">
        <f t="shared" si="14"/>
        <v>52.703599999999994</v>
      </c>
      <c r="O158" s="26">
        <f>SMA1MSFT[[#This Row],[Adj Close]]-SMA1MSFT[[#This Row],[6-MA]]</f>
        <v>-0.75919999999999277</v>
      </c>
      <c r="P158" s="14">
        <f>(SMA1MSFT[[#This Row],[Adj Close]]-N158)^2</f>
        <v>0.57638463999998901</v>
      </c>
      <c r="Q158" s="14">
        <f>ABS(SMA1MSFT[[#This Row],[Erorr 3]])</f>
        <v>0.75919999999999277</v>
      </c>
      <c r="R158" s="27">
        <f>SMA1MSFT[[#This Row],[Abs Erorr 3]]/SMA1MSFT[[#This Row],[Adj Close]]</f>
        <v>1.4615627478611606E-2</v>
      </c>
    </row>
    <row r="159" spans="2:18">
      <c r="B159" s="46">
        <v>44012.291666666664</v>
      </c>
      <c r="C159" s="7">
        <v>53.335000000000001</v>
      </c>
      <c r="D159" s="23">
        <f t="shared" si="11"/>
        <v>51.944400000000002</v>
      </c>
      <c r="E159" s="24">
        <f>SMA1MSFT[[#This Row],[Adj Close]]-SMA1MSFT[[#This Row],[Naive Trend ]]</f>
        <v>1.3905999999999992</v>
      </c>
      <c r="F159" s="5">
        <f t="shared" si="10"/>
        <v>1.9337683599999977</v>
      </c>
      <c r="G159" s="5">
        <f>ABS(SMA1MSFT[[#This Row],[Erorr 1]])</f>
        <v>1.3905999999999992</v>
      </c>
      <c r="H159" s="15">
        <f>SMA1MSFT[[#This Row],[Abs Erorr 1]]/SMA1MSFT[[#This Row],[Adj Close]]</f>
        <v>2.6072935220774335E-2</v>
      </c>
      <c r="I159" s="23">
        <f t="shared" si="13"/>
        <v>51.786900000000003</v>
      </c>
      <c r="J159" s="25">
        <f>(SMA1MSFT[[#This Row],[Adj Close]]-SMA1MSFT[[#This Row],[3-MA]])</f>
        <v>1.548099999999998</v>
      </c>
      <c r="K159" s="14">
        <f t="shared" si="12"/>
        <v>2.396613609999994</v>
      </c>
      <c r="L159" s="14">
        <f>ABS(SMA1MSFT[[#This Row],[Erorr 2]])</f>
        <v>1.548099999999998</v>
      </c>
      <c r="M159" s="15">
        <f>SMA1MSFT[[#This Row],[Abs Erorr 2]]/SMA1MSFT[[#This Row],[Adj Close]]</f>
        <v>2.9025967938501884E-2</v>
      </c>
      <c r="N159" s="23">
        <f t="shared" si="14"/>
        <v>52.503033333333327</v>
      </c>
      <c r="O159" s="26">
        <f>SMA1MSFT[[#This Row],[Adj Close]]-SMA1MSFT[[#This Row],[6-MA]]</f>
        <v>0.8319666666666734</v>
      </c>
      <c r="P159" s="14">
        <f>(SMA1MSFT[[#This Row],[Adj Close]]-N159)^2</f>
        <v>0.6921685344444557</v>
      </c>
      <c r="Q159" s="14">
        <f>ABS(SMA1MSFT[[#This Row],[Erorr 3]])</f>
        <v>0.8319666666666734</v>
      </c>
      <c r="R159" s="27">
        <f>SMA1MSFT[[#This Row],[Abs Erorr 3]]/SMA1MSFT[[#This Row],[Adj Close]]</f>
        <v>1.5598887534764665E-2</v>
      </c>
    </row>
    <row r="160" spans="2:18">
      <c r="B160" s="46">
        <v>44013.291666666664</v>
      </c>
      <c r="C160" s="7">
        <v>52.425800000000002</v>
      </c>
      <c r="D160" s="23">
        <f t="shared" si="11"/>
        <v>53.335000000000001</v>
      </c>
      <c r="E160" s="24">
        <f>SMA1MSFT[[#This Row],[Adj Close]]-SMA1MSFT[[#This Row],[Naive Trend ]]</f>
        <v>-0.90919999999999845</v>
      </c>
      <c r="F160" s="5">
        <f t="shared" si="10"/>
        <v>0.82664463999999716</v>
      </c>
      <c r="G160" s="5">
        <f>ABS(SMA1MSFT[[#This Row],[Erorr 1]])</f>
        <v>0.90919999999999845</v>
      </c>
      <c r="H160" s="15">
        <f>SMA1MSFT[[#This Row],[Abs Erorr 1]]/SMA1MSFT[[#This Row],[Adj Close]]</f>
        <v>1.7342606121413473E-2</v>
      </c>
      <c r="I160" s="23">
        <f t="shared" si="13"/>
        <v>52.17913333333334</v>
      </c>
      <c r="J160" s="25">
        <f>(SMA1MSFT[[#This Row],[Adj Close]]-SMA1MSFT[[#This Row],[3-MA]])</f>
        <v>0.24666666666666259</v>
      </c>
      <c r="K160" s="14">
        <f t="shared" si="12"/>
        <v>6.0844444444442432E-2</v>
      </c>
      <c r="L160" s="14">
        <f>ABS(SMA1MSFT[[#This Row],[Erorr 2]])</f>
        <v>0.24666666666666259</v>
      </c>
      <c r="M160" s="15">
        <f>SMA1MSFT[[#This Row],[Abs Erorr 2]]/SMA1MSFT[[#This Row],[Adj Close]]</f>
        <v>4.7050625201077063E-3</v>
      </c>
      <c r="N160" s="23">
        <f t="shared" si="14"/>
        <v>52.464400000000005</v>
      </c>
      <c r="O160" s="26">
        <f>SMA1MSFT[[#This Row],[Adj Close]]-SMA1MSFT[[#This Row],[6-MA]]</f>
        <v>-3.860000000000241E-2</v>
      </c>
      <c r="P160" s="14">
        <f>(SMA1MSFT[[#This Row],[Adj Close]]-N160)^2</f>
        <v>1.4899600000001861E-3</v>
      </c>
      <c r="Q160" s="14">
        <f>ABS(SMA1MSFT[[#This Row],[Erorr 3]])</f>
        <v>3.860000000000241E-2</v>
      </c>
      <c r="R160" s="27">
        <f>SMA1MSFT[[#This Row],[Abs Erorr 3]]/SMA1MSFT[[#This Row],[Adj Close]]</f>
        <v>7.3627870247096674E-4</v>
      </c>
    </row>
    <row r="161" spans="2:18">
      <c r="B161" s="46">
        <v>44014.291666666664</v>
      </c>
      <c r="C161" s="7">
        <v>52.710999999999999</v>
      </c>
      <c r="D161" s="23">
        <f t="shared" si="11"/>
        <v>52.425800000000002</v>
      </c>
      <c r="E161" s="24">
        <f>SMA1MSFT[[#This Row],[Adj Close]]-SMA1MSFT[[#This Row],[Naive Trend ]]</f>
        <v>0.28519999999999612</v>
      </c>
      <c r="F161" s="5">
        <f t="shared" si="10"/>
        <v>8.1339039999997795E-2</v>
      </c>
      <c r="G161" s="5">
        <f>ABS(SMA1MSFT[[#This Row],[Erorr 1]])</f>
        <v>0.28519999999999612</v>
      </c>
      <c r="H161" s="15">
        <f>SMA1MSFT[[#This Row],[Abs Erorr 1]]/SMA1MSFT[[#This Row],[Adj Close]]</f>
        <v>5.4106353512548833E-3</v>
      </c>
      <c r="I161" s="23">
        <f t="shared" si="13"/>
        <v>52.568400000000004</v>
      </c>
      <c r="J161" s="25">
        <f>(SMA1MSFT[[#This Row],[Adj Close]]-SMA1MSFT[[#This Row],[3-MA]])</f>
        <v>0.14259999999999451</v>
      </c>
      <c r="K161" s="14">
        <f t="shared" si="12"/>
        <v>2.0334759999998436E-2</v>
      </c>
      <c r="L161" s="14">
        <f>ABS(SMA1MSFT[[#This Row],[Erorr 2]])</f>
        <v>0.14259999999999451</v>
      </c>
      <c r="M161" s="15">
        <f>SMA1MSFT[[#This Row],[Abs Erorr 2]]/SMA1MSFT[[#This Row],[Adj Close]]</f>
        <v>2.705317675627374E-3</v>
      </c>
      <c r="N161" s="23">
        <f t="shared" si="14"/>
        <v>52.299483333333335</v>
      </c>
      <c r="O161" s="26">
        <f>SMA1MSFT[[#This Row],[Adj Close]]-SMA1MSFT[[#This Row],[6-MA]]</f>
        <v>0.41151666666666387</v>
      </c>
      <c r="P161" s="14">
        <f>(SMA1MSFT[[#This Row],[Adj Close]]-N161)^2</f>
        <v>0.16934596694444215</v>
      </c>
      <c r="Q161" s="14">
        <f>ABS(SMA1MSFT[[#This Row],[Erorr 3]])</f>
        <v>0.41151666666666387</v>
      </c>
      <c r="R161" s="27">
        <f>SMA1MSFT[[#This Row],[Abs Erorr 3]]/SMA1MSFT[[#This Row],[Adj Close]]</f>
        <v>7.8070358495696129E-3</v>
      </c>
    </row>
    <row r="162" spans="2:18">
      <c r="B162" s="46">
        <v>44018.291666666664</v>
      </c>
      <c r="C162" s="7">
        <v>53.076500000000003</v>
      </c>
      <c r="D162" s="23">
        <f t="shared" si="11"/>
        <v>52.710999999999999</v>
      </c>
      <c r="E162" s="24">
        <f>SMA1MSFT[[#This Row],[Adj Close]]-SMA1MSFT[[#This Row],[Naive Trend ]]</f>
        <v>0.36550000000000438</v>
      </c>
      <c r="F162" s="5">
        <f t="shared" si="10"/>
        <v>0.13359025000000321</v>
      </c>
      <c r="G162" s="5">
        <f>ABS(SMA1MSFT[[#This Row],[Erorr 1]])</f>
        <v>0.36550000000000438</v>
      </c>
      <c r="H162" s="15">
        <f>SMA1MSFT[[#This Row],[Abs Erorr 1]]/SMA1MSFT[[#This Row],[Adj Close]]</f>
        <v>6.8862867747497359E-3</v>
      </c>
      <c r="I162" s="23">
        <f t="shared" si="13"/>
        <v>52.823933333333336</v>
      </c>
      <c r="J162" s="25">
        <f>(SMA1MSFT[[#This Row],[Adj Close]]-SMA1MSFT[[#This Row],[3-MA]])</f>
        <v>0.25256666666666661</v>
      </c>
      <c r="K162" s="14">
        <f t="shared" si="12"/>
        <v>6.3789921111111078E-2</v>
      </c>
      <c r="L162" s="14">
        <f>ABS(SMA1MSFT[[#This Row],[Erorr 2]])</f>
        <v>0.25256666666666661</v>
      </c>
      <c r="M162" s="15">
        <f>SMA1MSFT[[#This Row],[Abs Erorr 2]]/SMA1MSFT[[#This Row],[Adj Close]]</f>
        <v>4.7585403458529968E-3</v>
      </c>
      <c r="N162" s="23">
        <f t="shared" si="14"/>
        <v>52.305416666666673</v>
      </c>
      <c r="O162" s="26">
        <f>SMA1MSFT[[#This Row],[Adj Close]]-SMA1MSFT[[#This Row],[6-MA]]</f>
        <v>0.77108333333332979</v>
      </c>
      <c r="P162" s="14">
        <f>(SMA1MSFT[[#This Row],[Adj Close]]-N162)^2</f>
        <v>0.594569506944439</v>
      </c>
      <c r="Q162" s="14">
        <f>ABS(SMA1MSFT[[#This Row],[Erorr 3]])</f>
        <v>0.77108333333332979</v>
      </c>
      <c r="R162" s="27">
        <f>SMA1MSFT[[#This Row],[Abs Erorr 3]]/SMA1MSFT[[#This Row],[Adj Close]]</f>
        <v>1.4527772805918434E-2</v>
      </c>
    </row>
    <row r="163" spans="2:18">
      <c r="B163" s="46">
        <v>44019.291666666664</v>
      </c>
      <c r="C163" s="7">
        <v>51.98</v>
      </c>
      <c r="D163" s="23">
        <f t="shared" si="11"/>
        <v>53.076500000000003</v>
      </c>
      <c r="E163" s="24">
        <f>SMA1MSFT[[#This Row],[Adj Close]]-SMA1MSFT[[#This Row],[Naive Trend ]]</f>
        <v>-1.096500000000006</v>
      </c>
      <c r="F163" s="5">
        <f t="shared" si="10"/>
        <v>1.2023122500000132</v>
      </c>
      <c r="G163" s="5">
        <f>ABS(SMA1MSFT[[#This Row],[Erorr 1]])</f>
        <v>1.096500000000006</v>
      </c>
      <c r="H163" s="15">
        <f>SMA1MSFT[[#This Row],[Abs Erorr 1]]/SMA1MSFT[[#This Row],[Adj Close]]</f>
        <v>2.109465178914979E-2</v>
      </c>
      <c r="I163" s="23">
        <f t="shared" si="13"/>
        <v>52.737766666666666</v>
      </c>
      <c r="J163" s="25">
        <f>(SMA1MSFT[[#This Row],[Adj Close]]-SMA1MSFT[[#This Row],[3-MA]])</f>
        <v>-0.7577666666666687</v>
      </c>
      <c r="K163" s="14">
        <f t="shared" si="12"/>
        <v>0.57421032111111414</v>
      </c>
      <c r="L163" s="14">
        <f>ABS(SMA1MSFT[[#This Row],[Erorr 2]])</f>
        <v>0.7577666666666687</v>
      </c>
      <c r="M163" s="15">
        <f>SMA1MSFT[[#This Row],[Abs Erorr 2]]/SMA1MSFT[[#This Row],[Adj Close]]</f>
        <v>1.4578042836988625E-2</v>
      </c>
      <c r="N163" s="23">
        <f t="shared" si="14"/>
        <v>52.458450000000006</v>
      </c>
      <c r="O163" s="26">
        <f>SMA1MSFT[[#This Row],[Adj Close]]-SMA1MSFT[[#This Row],[6-MA]]</f>
        <v>-0.47845000000000937</v>
      </c>
      <c r="P163" s="14">
        <f>(SMA1MSFT[[#This Row],[Adj Close]]-N163)^2</f>
        <v>0.22891440250000897</v>
      </c>
      <c r="Q163" s="14">
        <f>ABS(SMA1MSFT[[#This Row],[Erorr 3]])</f>
        <v>0.47845000000000937</v>
      </c>
      <c r="R163" s="27">
        <f>SMA1MSFT[[#This Row],[Abs Erorr 3]]/SMA1MSFT[[#This Row],[Adj Close]]</f>
        <v>9.2045017314353484E-3</v>
      </c>
    </row>
    <row r="164" spans="2:18">
      <c r="B164" s="46">
        <v>44020.291666666664</v>
      </c>
      <c r="C164" s="7">
        <v>52.247500000000002</v>
      </c>
      <c r="D164" s="23">
        <f t="shared" si="11"/>
        <v>51.98</v>
      </c>
      <c r="E164" s="24">
        <f>SMA1MSFT[[#This Row],[Adj Close]]-SMA1MSFT[[#This Row],[Naive Trend ]]</f>
        <v>0.2675000000000054</v>
      </c>
      <c r="F164" s="5">
        <f t="shared" si="10"/>
        <v>7.1556250000002888E-2</v>
      </c>
      <c r="G164" s="5">
        <f>ABS(SMA1MSFT[[#This Row],[Erorr 1]])</f>
        <v>0.2675000000000054</v>
      </c>
      <c r="H164" s="15">
        <f>SMA1MSFT[[#This Row],[Abs Erorr 1]]/SMA1MSFT[[#This Row],[Adj Close]]</f>
        <v>5.11986219436347E-3</v>
      </c>
      <c r="I164" s="23">
        <f t="shared" si="13"/>
        <v>52.589166666666664</v>
      </c>
      <c r="J164" s="25">
        <f>(SMA1MSFT[[#This Row],[Adj Close]]-SMA1MSFT[[#This Row],[3-MA]])</f>
        <v>-0.34166666666666146</v>
      </c>
      <c r="K164" s="14">
        <f t="shared" si="12"/>
        <v>0.11673611111110756</v>
      </c>
      <c r="L164" s="14">
        <f>ABS(SMA1MSFT[[#This Row],[Erorr 2]])</f>
        <v>0.34166666666666146</v>
      </c>
      <c r="M164" s="15">
        <f>SMA1MSFT[[#This Row],[Abs Erorr 2]]/SMA1MSFT[[#This Row],[Adj Close]]</f>
        <v>6.5393878494982814E-3</v>
      </c>
      <c r="N164" s="23">
        <f t="shared" si="14"/>
        <v>52.578783333333341</v>
      </c>
      <c r="O164" s="26">
        <f>SMA1MSFT[[#This Row],[Adj Close]]-SMA1MSFT[[#This Row],[6-MA]]</f>
        <v>-0.3312833333333387</v>
      </c>
      <c r="P164" s="14">
        <f>(SMA1MSFT[[#This Row],[Adj Close]]-N164)^2</f>
        <v>0.109748646944448</v>
      </c>
      <c r="Q164" s="14">
        <f>ABS(SMA1MSFT[[#This Row],[Erorr 3]])</f>
        <v>0.3312833333333387</v>
      </c>
      <c r="R164" s="27">
        <f>SMA1MSFT[[#This Row],[Abs Erorr 3]]/SMA1MSFT[[#This Row],[Adj Close]]</f>
        <v>6.3406542577795818E-3</v>
      </c>
    </row>
    <row r="165" spans="2:18">
      <c r="B165" s="46">
        <v>44021.291666666664</v>
      </c>
      <c r="C165" s="7">
        <v>52.078099999999999</v>
      </c>
      <c r="D165" s="23">
        <f t="shared" si="11"/>
        <v>52.247500000000002</v>
      </c>
      <c r="E165" s="24">
        <f>SMA1MSFT[[#This Row],[Adj Close]]-SMA1MSFT[[#This Row],[Naive Trend ]]</f>
        <v>-0.1694000000000031</v>
      </c>
      <c r="F165" s="5">
        <f t="shared" si="10"/>
        <v>2.8696360000001052E-2</v>
      </c>
      <c r="G165" s="5">
        <f>ABS(SMA1MSFT[[#This Row],[Erorr 1]])</f>
        <v>0.1694000000000031</v>
      </c>
      <c r="H165" s="15">
        <f>SMA1MSFT[[#This Row],[Abs Erorr 1]]/SMA1MSFT[[#This Row],[Adj Close]]</f>
        <v>3.2528068420315469E-3</v>
      </c>
      <c r="I165" s="23">
        <f t="shared" si="13"/>
        <v>52.434666666666665</v>
      </c>
      <c r="J165" s="25">
        <f>(SMA1MSFT[[#This Row],[Adj Close]]-SMA1MSFT[[#This Row],[3-MA]])</f>
        <v>-0.35656666666666581</v>
      </c>
      <c r="K165" s="14">
        <f t="shared" si="12"/>
        <v>0.12713978777777718</v>
      </c>
      <c r="L165" s="14">
        <f>ABS(SMA1MSFT[[#This Row],[Erorr 2]])</f>
        <v>0.35656666666666581</v>
      </c>
      <c r="M165" s="15">
        <f>SMA1MSFT[[#This Row],[Abs Erorr 2]]/SMA1MSFT[[#This Row],[Adj Close]]</f>
        <v>6.8467679632449301E-3</v>
      </c>
      <c r="N165" s="23">
        <f t="shared" si="14"/>
        <v>52.629300000000001</v>
      </c>
      <c r="O165" s="26">
        <f>SMA1MSFT[[#This Row],[Adj Close]]-SMA1MSFT[[#This Row],[6-MA]]</f>
        <v>-0.55120000000000147</v>
      </c>
      <c r="P165" s="14">
        <f>(SMA1MSFT[[#This Row],[Adj Close]]-N165)^2</f>
        <v>0.30382144000000161</v>
      </c>
      <c r="Q165" s="14">
        <f>ABS(SMA1MSFT[[#This Row],[Erorr 3]])</f>
        <v>0.55120000000000147</v>
      </c>
      <c r="R165" s="27">
        <f>SMA1MSFT[[#This Row],[Abs Erorr 3]]/SMA1MSFT[[#This Row],[Adj Close]]</f>
        <v>1.0584103490718776E-2</v>
      </c>
    </row>
    <row r="166" spans="2:18">
      <c r="B166" s="46">
        <v>44022.291666666664</v>
      </c>
      <c r="C166" s="7">
        <v>53.067599999999999</v>
      </c>
      <c r="D166" s="23">
        <f t="shared" si="11"/>
        <v>52.078099999999999</v>
      </c>
      <c r="E166" s="24">
        <f>SMA1MSFT[[#This Row],[Adj Close]]-SMA1MSFT[[#This Row],[Naive Trend ]]</f>
        <v>0.9894999999999996</v>
      </c>
      <c r="F166" s="5">
        <f t="shared" si="10"/>
        <v>0.97911024999999918</v>
      </c>
      <c r="G166" s="5">
        <f>ABS(SMA1MSFT[[#This Row],[Erorr 1]])</f>
        <v>0.9894999999999996</v>
      </c>
      <c r="H166" s="15">
        <f>SMA1MSFT[[#This Row],[Abs Erorr 1]]/SMA1MSFT[[#This Row],[Adj Close]]</f>
        <v>1.8646028838688759E-2</v>
      </c>
      <c r="I166" s="23">
        <f t="shared" si="13"/>
        <v>52.101866666666666</v>
      </c>
      <c r="J166" s="25">
        <f>(SMA1MSFT[[#This Row],[Adj Close]]-SMA1MSFT[[#This Row],[3-MA]])</f>
        <v>0.96573333333333267</v>
      </c>
      <c r="K166" s="14">
        <f t="shared" si="12"/>
        <v>0.93264087111110983</v>
      </c>
      <c r="L166" s="14">
        <f>ABS(SMA1MSFT[[#This Row],[Erorr 2]])</f>
        <v>0.96573333333333267</v>
      </c>
      <c r="M166" s="15">
        <f>SMA1MSFT[[#This Row],[Abs Erorr 2]]/SMA1MSFT[[#This Row],[Adj Close]]</f>
        <v>1.8198172393952858E-2</v>
      </c>
      <c r="N166" s="23">
        <f t="shared" si="14"/>
        <v>52.419816666666662</v>
      </c>
      <c r="O166" s="26">
        <f>SMA1MSFT[[#This Row],[Adj Close]]-SMA1MSFT[[#This Row],[6-MA]]</f>
        <v>0.64778333333333649</v>
      </c>
      <c r="P166" s="14">
        <f>(SMA1MSFT[[#This Row],[Adj Close]]-N166)^2</f>
        <v>0.41962324694444852</v>
      </c>
      <c r="Q166" s="14">
        <f>ABS(SMA1MSFT[[#This Row],[Erorr 3]])</f>
        <v>0.64778333333333649</v>
      </c>
      <c r="R166" s="27">
        <f>SMA1MSFT[[#This Row],[Abs Erorr 3]]/SMA1MSFT[[#This Row],[Adj Close]]</f>
        <v>1.2206757670091288E-2</v>
      </c>
    </row>
    <row r="167" spans="2:18">
      <c r="B167" s="46">
        <v>44025.291666666664</v>
      </c>
      <c r="C167" s="7">
        <v>52.220700000000001</v>
      </c>
      <c r="D167" s="23">
        <f t="shared" si="11"/>
        <v>53.067599999999999</v>
      </c>
      <c r="E167" s="24">
        <f>SMA1MSFT[[#This Row],[Adj Close]]-SMA1MSFT[[#This Row],[Naive Trend ]]</f>
        <v>-0.84689999999999799</v>
      </c>
      <c r="F167" s="5">
        <f t="shared" si="10"/>
        <v>0.71723960999999659</v>
      </c>
      <c r="G167" s="5">
        <f>ABS(SMA1MSFT[[#This Row],[Erorr 1]])</f>
        <v>0.84689999999999799</v>
      </c>
      <c r="H167" s="15">
        <f>SMA1MSFT[[#This Row],[Abs Erorr 1]]/SMA1MSFT[[#This Row],[Adj Close]]</f>
        <v>1.6217706771452661E-2</v>
      </c>
      <c r="I167" s="23">
        <f t="shared" si="13"/>
        <v>52.464400000000005</v>
      </c>
      <c r="J167" s="25">
        <f>(SMA1MSFT[[#This Row],[Adj Close]]-SMA1MSFT[[#This Row],[3-MA]])</f>
        <v>-0.24370000000000402</v>
      </c>
      <c r="K167" s="14">
        <f t="shared" si="12"/>
        <v>5.9389690000001959E-2</v>
      </c>
      <c r="L167" s="14">
        <f>ABS(SMA1MSFT[[#This Row],[Erorr 2]])</f>
        <v>0.24370000000000402</v>
      </c>
      <c r="M167" s="15">
        <f>SMA1MSFT[[#This Row],[Abs Erorr 2]]/SMA1MSFT[[#This Row],[Adj Close]]</f>
        <v>4.6667317749475596E-3</v>
      </c>
      <c r="N167" s="23">
        <f t="shared" si="14"/>
        <v>52.526783333333334</v>
      </c>
      <c r="O167" s="26">
        <f>SMA1MSFT[[#This Row],[Adj Close]]-SMA1MSFT[[#This Row],[6-MA]]</f>
        <v>-0.30608333333333348</v>
      </c>
      <c r="P167" s="14">
        <f>(SMA1MSFT[[#This Row],[Adj Close]]-N167)^2</f>
        <v>9.368700694444454E-2</v>
      </c>
      <c r="Q167" s="14">
        <f>ABS(SMA1MSFT[[#This Row],[Erorr 3]])</f>
        <v>0.30608333333333348</v>
      </c>
      <c r="R167" s="27">
        <f>SMA1MSFT[[#This Row],[Abs Erorr 3]]/SMA1MSFT[[#This Row],[Adj Close]]</f>
        <v>5.8613410646225252E-3</v>
      </c>
    </row>
    <row r="168" spans="2:18">
      <c r="B168" s="46">
        <v>44026.291666666664</v>
      </c>
      <c r="C168" s="7">
        <v>52.577300000000001</v>
      </c>
      <c r="D168" s="23">
        <f t="shared" si="11"/>
        <v>52.220700000000001</v>
      </c>
      <c r="E168" s="24">
        <f>SMA1MSFT[[#This Row],[Adj Close]]-SMA1MSFT[[#This Row],[Naive Trend ]]</f>
        <v>0.35660000000000025</v>
      </c>
      <c r="F168" s="5">
        <f t="shared" si="10"/>
        <v>0.12716356000000018</v>
      </c>
      <c r="G168" s="5">
        <f>ABS(SMA1MSFT[[#This Row],[Erorr 1]])</f>
        <v>0.35660000000000025</v>
      </c>
      <c r="H168" s="15">
        <f>SMA1MSFT[[#This Row],[Abs Erorr 1]]/SMA1MSFT[[#This Row],[Adj Close]]</f>
        <v>6.7823946836372394E-3</v>
      </c>
      <c r="I168" s="23">
        <f t="shared" si="13"/>
        <v>52.455466666666666</v>
      </c>
      <c r="J168" s="25">
        <f>(SMA1MSFT[[#This Row],[Adj Close]]-SMA1MSFT[[#This Row],[3-MA]])</f>
        <v>0.12183333333333479</v>
      </c>
      <c r="K168" s="14">
        <f t="shared" si="12"/>
        <v>1.4843361111111467E-2</v>
      </c>
      <c r="L168" s="14">
        <f>ABS(SMA1MSFT[[#This Row],[Erorr 2]])</f>
        <v>0.12183333333333479</v>
      </c>
      <c r="M168" s="15">
        <f>SMA1MSFT[[#This Row],[Abs Erorr 2]]/SMA1MSFT[[#This Row],[Adj Close]]</f>
        <v>2.3172230855014386E-3</v>
      </c>
      <c r="N168" s="23">
        <f t="shared" si="14"/>
        <v>52.445066666666669</v>
      </c>
      <c r="O168" s="26">
        <f>SMA1MSFT[[#This Row],[Adj Close]]-SMA1MSFT[[#This Row],[6-MA]]</f>
        <v>0.13223333333333187</v>
      </c>
      <c r="P168" s="14">
        <f>(SMA1MSFT[[#This Row],[Adj Close]]-N168)^2</f>
        <v>1.7485654444444058E-2</v>
      </c>
      <c r="Q168" s="14">
        <f>ABS(SMA1MSFT[[#This Row],[Erorr 3]])</f>
        <v>0.13223333333333187</v>
      </c>
      <c r="R168" s="27">
        <f>SMA1MSFT[[#This Row],[Abs Erorr 3]]/SMA1MSFT[[#This Row],[Adj Close]]</f>
        <v>2.515027080761695E-3</v>
      </c>
    </row>
    <row r="169" spans="2:18">
      <c r="B169" s="46">
        <v>44027.291666666664</v>
      </c>
      <c r="C169" s="7">
        <v>52.621899999999997</v>
      </c>
      <c r="D169" s="23">
        <f t="shared" si="11"/>
        <v>52.577300000000001</v>
      </c>
      <c r="E169" s="24">
        <f>SMA1MSFT[[#This Row],[Adj Close]]-SMA1MSFT[[#This Row],[Naive Trend ]]</f>
        <v>4.4599999999995532E-2</v>
      </c>
      <c r="F169" s="5">
        <f t="shared" si="10"/>
        <v>1.9891599999996012E-3</v>
      </c>
      <c r="G169" s="5">
        <f>ABS(SMA1MSFT[[#This Row],[Erorr 1]])</f>
        <v>4.4599999999995532E-2</v>
      </c>
      <c r="H169" s="15">
        <f>SMA1MSFT[[#This Row],[Abs Erorr 1]]/SMA1MSFT[[#This Row],[Adj Close]]</f>
        <v>8.4755586552358493E-4</v>
      </c>
      <c r="I169" s="23">
        <f t="shared" si="13"/>
        <v>52.621866666666669</v>
      </c>
      <c r="J169" s="25">
        <f>(SMA1MSFT[[#This Row],[Adj Close]]-SMA1MSFT[[#This Row],[3-MA]])</f>
        <v>3.3333333327334458E-5</v>
      </c>
      <c r="K169" s="14">
        <f t="shared" si="12"/>
        <v>1.111111110711186E-9</v>
      </c>
      <c r="L169" s="14">
        <f>ABS(SMA1MSFT[[#This Row],[Erorr 2]])</f>
        <v>3.3333333327334458E-5</v>
      </c>
      <c r="M169" s="15">
        <f>SMA1MSFT[[#This Row],[Abs Erorr 2]]/SMA1MSFT[[#This Row],[Adj Close]]</f>
        <v>6.334498246421064E-7</v>
      </c>
      <c r="N169" s="23">
        <f t="shared" si="14"/>
        <v>52.361866666666664</v>
      </c>
      <c r="O169" s="26">
        <f>SMA1MSFT[[#This Row],[Adj Close]]-SMA1MSFT[[#This Row],[6-MA]]</f>
        <v>0.26003333333333245</v>
      </c>
      <c r="P169" s="14">
        <f>(SMA1MSFT[[#This Row],[Adj Close]]-N169)^2</f>
        <v>6.7617334444443983E-2</v>
      </c>
      <c r="Q169" s="14">
        <f>ABS(SMA1MSFT[[#This Row],[Erorr 3]])</f>
        <v>0.26003333333333245</v>
      </c>
      <c r="R169" s="27">
        <f>SMA1MSFT[[#This Row],[Abs Erorr 3]]/SMA1MSFT[[#This Row],[Adj Close]]</f>
        <v>4.9415420829223662E-3</v>
      </c>
    </row>
    <row r="170" spans="2:18">
      <c r="B170" s="46">
        <v>44028.291666666664</v>
      </c>
      <c r="C170" s="7">
        <v>52.719900000000003</v>
      </c>
      <c r="D170" s="23">
        <f t="shared" si="11"/>
        <v>52.621899999999997</v>
      </c>
      <c r="E170" s="24">
        <f>SMA1MSFT[[#This Row],[Adj Close]]-SMA1MSFT[[#This Row],[Naive Trend ]]</f>
        <v>9.8000000000006082E-2</v>
      </c>
      <c r="F170" s="5">
        <f t="shared" si="10"/>
        <v>9.6040000000011914E-3</v>
      </c>
      <c r="G170" s="5">
        <f>ABS(SMA1MSFT[[#This Row],[Erorr 1]])</f>
        <v>9.8000000000006082E-2</v>
      </c>
      <c r="H170" s="15">
        <f>SMA1MSFT[[#This Row],[Abs Erorr 1]]/SMA1MSFT[[#This Row],[Adj Close]]</f>
        <v>1.8588806124443726E-3</v>
      </c>
      <c r="I170" s="23">
        <f t="shared" si="13"/>
        <v>52.473299999999995</v>
      </c>
      <c r="J170" s="25">
        <f>(SMA1MSFT[[#This Row],[Adj Close]]-SMA1MSFT[[#This Row],[3-MA]])</f>
        <v>0.24660000000000792</v>
      </c>
      <c r="K170" s="14">
        <f t="shared" si="12"/>
        <v>6.0811560000003907E-2</v>
      </c>
      <c r="L170" s="14">
        <f>ABS(SMA1MSFT[[#This Row],[Erorr 2]])</f>
        <v>0.24660000000000792</v>
      </c>
      <c r="M170" s="15">
        <f>SMA1MSFT[[#This Row],[Abs Erorr 2]]/SMA1MSFT[[#This Row],[Adj Close]]</f>
        <v>4.6775506023343733E-3</v>
      </c>
      <c r="N170" s="23">
        <f t="shared" si="14"/>
        <v>52.468849999999996</v>
      </c>
      <c r="O170" s="26">
        <f>SMA1MSFT[[#This Row],[Adj Close]]-SMA1MSFT[[#This Row],[6-MA]]</f>
        <v>0.25105000000000643</v>
      </c>
      <c r="P170" s="14">
        <f>(SMA1MSFT[[#This Row],[Adj Close]]-N170)^2</f>
        <v>6.3026102500003234E-2</v>
      </c>
      <c r="Q170" s="14">
        <f>ABS(SMA1MSFT[[#This Row],[Erorr 3]])</f>
        <v>0.25105000000000643</v>
      </c>
      <c r="R170" s="27">
        <f>SMA1MSFT[[#This Row],[Abs Erorr 3]]/SMA1MSFT[[#This Row],[Adj Close]]</f>
        <v>4.7619589566749261E-3</v>
      </c>
    </row>
    <row r="171" spans="2:18">
      <c r="B171" s="46">
        <v>44029.291666666664</v>
      </c>
      <c r="C171" s="7">
        <v>53.486600000000003</v>
      </c>
      <c r="D171" s="23">
        <f t="shared" si="11"/>
        <v>52.719900000000003</v>
      </c>
      <c r="E171" s="24">
        <f>SMA1MSFT[[#This Row],[Adj Close]]-SMA1MSFT[[#This Row],[Naive Trend ]]</f>
        <v>0.76670000000000016</v>
      </c>
      <c r="F171" s="5">
        <f t="shared" si="10"/>
        <v>0.58782889000000027</v>
      </c>
      <c r="G171" s="5">
        <f>ABS(SMA1MSFT[[#This Row],[Erorr 1]])</f>
        <v>0.76670000000000016</v>
      </c>
      <c r="H171" s="15">
        <f>SMA1MSFT[[#This Row],[Abs Erorr 1]]/SMA1MSFT[[#This Row],[Adj Close]]</f>
        <v>1.4334431427684693E-2</v>
      </c>
      <c r="I171" s="23">
        <f t="shared" si="13"/>
        <v>52.639699999999998</v>
      </c>
      <c r="J171" s="25">
        <f>(SMA1MSFT[[#This Row],[Adj Close]]-SMA1MSFT[[#This Row],[3-MA]])</f>
        <v>0.84690000000000509</v>
      </c>
      <c r="K171" s="14">
        <f t="shared" si="12"/>
        <v>0.71723961000000858</v>
      </c>
      <c r="L171" s="14">
        <f>ABS(SMA1MSFT[[#This Row],[Erorr 2]])</f>
        <v>0.84690000000000509</v>
      </c>
      <c r="M171" s="15">
        <f>SMA1MSFT[[#This Row],[Abs Erorr 2]]/SMA1MSFT[[#This Row],[Adj Close]]</f>
        <v>1.583387240916426E-2</v>
      </c>
      <c r="N171" s="23">
        <f t="shared" si="14"/>
        <v>52.547583333333336</v>
      </c>
      <c r="O171" s="26">
        <f>SMA1MSFT[[#This Row],[Adj Close]]-SMA1MSFT[[#This Row],[6-MA]]</f>
        <v>0.93901666666666728</v>
      </c>
      <c r="P171" s="14">
        <f>(SMA1MSFT[[#This Row],[Adj Close]]-N171)^2</f>
        <v>0.88175230027777896</v>
      </c>
      <c r="Q171" s="14">
        <f>ABS(SMA1MSFT[[#This Row],[Erorr 3]])</f>
        <v>0.93901666666666728</v>
      </c>
      <c r="R171" s="27">
        <f>SMA1MSFT[[#This Row],[Abs Erorr 3]]/SMA1MSFT[[#This Row],[Adj Close]]</f>
        <v>1.7556110627085425E-2</v>
      </c>
    </row>
    <row r="172" spans="2:18">
      <c r="B172" s="46">
        <v>44032.291666666664</v>
      </c>
      <c r="C172" s="7">
        <v>54.511699999999998</v>
      </c>
      <c r="D172" s="23">
        <f t="shared" si="11"/>
        <v>53.486600000000003</v>
      </c>
      <c r="E172" s="24">
        <f>SMA1MSFT[[#This Row],[Adj Close]]-SMA1MSFT[[#This Row],[Naive Trend ]]</f>
        <v>1.0250999999999948</v>
      </c>
      <c r="F172" s="5">
        <f t="shared" si="10"/>
        <v>1.0508300099999894</v>
      </c>
      <c r="G172" s="5">
        <f>ABS(SMA1MSFT[[#This Row],[Erorr 1]])</f>
        <v>1.0250999999999948</v>
      </c>
      <c r="H172" s="15">
        <f>SMA1MSFT[[#This Row],[Abs Erorr 1]]/SMA1MSFT[[#This Row],[Adj Close]]</f>
        <v>1.8805137245765494E-2</v>
      </c>
      <c r="I172" s="23">
        <f t="shared" si="13"/>
        <v>52.942800000000005</v>
      </c>
      <c r="J172" s="25">
        <f>(SMA1MSFT[[#This Row],[Adj Close]]-SMA1MSFT[[#This Row],[3-MA]])</f>
        <v>1.5688999999999922</v>
      </c>
      <c r="K172" s="14">
        <f t="shared" si="12"/>
        <v>2.4614472099999753</v>
      </c>
      <c r="L172" s="14">
        <f>ABS(SMA1MSFT[[#This Row],[Erorr 2]])</f>
        <v>1.5688999999999922</v>
      </c>
      <c r="M172" s="15">
        <f>SMA1MSFT[[#This Row],[Abs Erorr 2]]/SMA1MSFT[[#This Row],[Adj Close]]</f>
        <v>2.8780977294782444E-2</v>
      </c>
      <c r="N172" s="23">
        <f t="shared" si="14"/>
        <v>52.782333333333334</v>
      </c>
      <c r="O172" s="26">
        <f>SMA1MSFT[[#This Row],[Adj Close]]-SMA1MSFT[[#This Row],[6-MA]]</f>
        <v>1.7293666666666638</v>
      </c>
      <c r="P172" s="14">
        <f>(SMA1MSFT[[#This Row],[Adj Close]]-N172)^2</f>
        <v>2.9907090677777681</v>
      </c>
      <c r="Q172" s="14">
        <f>ABS(SMA1MSFT[[#This Row],[Erorr 3]])</f>
        <v>1.7293666666666638</v>
      </c>
      <c r="R172" s="27">
        <f>SMA1MSFT[[#This Row],[Abs Erorr 3]]/SMA1MSFT[[#This Row],[Adj Close]]</f>
        <v>3.1724687849886607E-2</v>
      </c>
    </row>
    <row r="173" spans="2:18">
      <c r="B173" s="46">
        <v>44033.291666666664</v>
      </c>
      <c r="C173" s="7">
        <v>54.110599999999998</v>
      </c>
      <c r="D173" s="23">
        <f t="shared" si="11"/>
        <v>54.511699999999998</v>
      </c>
      <c r="E173" s="24">
        <f>SMA1MSFT[[#This Row],[Adj Close]]-SMA1MSFT[[#This Row],[Naive Trend ]]</f>
        <v>-0.40109999999999957</v>
      </c>
      <c r="F173" s="5">
        <f t="shared" si="10"/>
        <v>0.16088120999999966</v>
      </c>
      <c r="G173" s="5">
        <f>ABS(SMA1MSFT[[#This Row],[Erorr 1]])</f>
        <v>0.40109999999999957</v>
      </c>
      <c r="H173" s="15">
        <f>SMA1MSFT[[#This Row],[Abs Erorr 1]]/SMA1MSFT[[#This Row],[Adj Close]]</f>
        <v>7.4125956836553208E-3</v>
      </c>
      <c r="I173" s="23">
        <f t="shared" si="13"/>
        <v>53.572733333333332</v>
      </c>
      <c r="J173" s="25">
        <f>(SMA1MSFT[[#This Row],[Adj Close]]-SMA1MSFT[[#This Row],[3-MA]])</f>
        <v>0.53786666666666605</v>
      </c>
      <c r="K173" s="14">
        <f t="shared" si="12"/>
        <v>0.28930055111111047</v>
      </c>
      <c r="L173" s="14">
        <f>ABS(SMA1MSFT[[#This Row],[Erorr 2]])</f>
        <v>0.53786666666666605</v>
      </c>
      <c r="M173" s="15">
        <f>SMA1MSFT[[#This Row],[Abs Erorr 2]]/SMA1MSFT[[#This Row],[Adj Close]]</f>
        <v>9.9401349581535979E-3</v>
      </c>
      <c r="N173" s="23">
        <f t="shared" si="14"/>
        <v>53.02301666666667</v>
      </c>
      <c r="O173" s="26">
        <f>SMA1MSFT[[#This Row],[Adj Close]]-SMA1MSFT[[#This Row],[6-MA]]</f>
        <v>1.0875833333333276</v>
      </c>
      <c r="P173" s="14">
        <f>(SMA1MSFT[[#This Row],[Adj Close]]-N173)^2</f>
        <v>1.1828375069444319</v>
      </c>
      <c r="Q173" s="14">
        <f>ABS(SMA1MSFT[[#This Row],[Erorr 3]])</f>
        <v>1.0875833333333276</v>
      </c>
      <c r="R173" s="27">
        <f>SMA1MSFT[[#This Row],[Abs Erorr 3]]/SMA1MSFT[[#This Row],[Adj Close]]</f>
        <v>2.0099265824687355E-2</v>
      </c>
    </row>
    <row r="174" spans="2:18">
      <c r="B174" s="46">
        <v>44034.291666666664</v>
      </c>
      <c r="C174" s="7">
        <v>54.422600000000003</v>
      </c>
      <c r="D174" s="23">
        <f t="shared" si="11"/>
        <v>54.110599999999998</v>
      </c>
      <c r="E174" s="24">
        <f>SMA1MSFT[[#This Row],[Adj Close]]-SMA1MSFT[[#This Row],[Naive Trend ]]</f>
        <v>0.31200000000000472</v>
      </c>
      <c r="F174" s="5">
        <f t="shared" si="10"/>
        <v>9.7344000000002942E-2</v>
      </c>
      <c r="G174" s="5">
        <f>ABS(SMA1MSFT[[#This Row],[Erorr 1]])</f>
        <v>0.31200000000000472</v>
      </c>
      <c r="H174" s="15">
        <f>SMA1MSFT[[#This Row],[Abs Erorr 1]]/SMA1MSFT[[#This Row],[Adj Close]]</f>
        <v>5.7329124297627217E-3</v>
      </c>
      <c r="I174" s="23">
        <f t="shared" si="13"/>
        <v>54.036300000000004</v>
      </c>
      <c r="J174" s="25">
        <f>(SMA1MSFT[[#This Row],[Adj Close]]-SMA1MSFT[[#This Row],[3-MA]])</f>
        <v>0.38629999999999853</v>
      </c>
      <c r="K174" s="14">
        <f t="shared" si="12"/>
        <v>0.14922768999999886</v>
      </c>
      <c r="L174" s="14">
        <f>ABS(SMA1MSFT[[#This Row],[Erorr 2]])</f>
        <v>0.38629999999999853</v>
      </c>
      <c r="M174" s="15">
        <f>SMA1MSFT[[#This Row],[Abs Erorr 2]]/SMA1MSFT[[#This Row],[Adj Close]]</f>
        <v>7.0981540756964662E-3</v>
      </c>
      <c r="N174" s="23">
        <f t="shared" si="14"/>
        <v>53.337999999999994</v>
      </c>
      <c r="O174" s="26">
        <f>SMA1MSFT[[#This Row],[Adj Close]]-SMA1MSFT[[#This Row],[6-MA]]</f>
        <v>1.0846000000000089</v>
      </c>
      <c r="P174" s="14">
        <f>(SMA1MSFT[[#This Row],[Adj Close]]-N174)^2</f>
        <v>1.1763571600000193</v>
      </c>
      <c r="Q174" s="14">
        <f>ABS(SMA1MSFT[[#This Row],[Erorr 3]])</f>
        <v>1.0846000000000089</v>
      </c>
      <c r="R174" s="27">
        <f>SMA1MSFT[[#This Row],[Abs Erorr 3]]/SMA1MSFT[[#This Row],[Adj Close]]</f>
        <v>1.9929220581155784E-2</v>
      </c>
    </row>
    <row r="175" spans="2:18">
      <c r="B175" s="46">
        <v>44035.291666666664</v>
      </c>
      <c r="C175" s="7">
        <v>53.843200000000003</v>
      </c>
      <c r="D175" s="23">
        <f t="shared" si="11"/>
        <v>54.422600000000003</v>
      </c>
      <c r="E175" s="24">
        <f>SMA1MSFT[[#This Row],[Adj Close]]-SMA1MSFT[[#This Row],[Naive Trend ]]</f>
        <v>-0.57939999999999969</v>
      </c>
      <c r="F175" s="5">
        <f t="shared" si="10"/>
        <v>0.33570435999999965</v>
      </c>
      <c r="G175" s="5">
        <f>ABS(SMA1MSFT[[#This Row],[Erorr 1]])</f>
        <v>0.57939999999999969</v>
      </c>
      <c r="H175" s="15">
        <f>SMA1MSFT[[#This Row],[Abs Erorr 1]]/SMA1MSFT[[#This Row],[Adj Close]]</f>
        <v>1.076087602519909E-2</v>
      </c>
      <c r="I175" s="23">
        <f t="shared" si="13"/>
        <v>54.348299999999995</v>
      </c>
      <c r="J175" s="25">
        <f>(SMA1MSFT[[#This Row],[Adj Close]]-SMA1MSFT[[#This Row],[3-MA]])</f>
        <v>-0.50509999999999167</v>
      </c>
      <c r="K175" s="14">
        <f t="shared" si="12"/>
        <v>0.25512600999999158</v>
      </c>
      <c r="L175" s="14">
        <f>ABS(SMA1MSFT[[#This Row],[Erorr 2]])</f>
        <v>0.50509999999999167</v>
      </c>
      <c r="M175" s="15">
        <f>SMA1MSFT[[#This Row],[Abs Erorr 2]]/SMA1MSFT[[#This Row],[Adj Close]]</f>
        <v>9.3809431831687502E-3</v>
      </c>
      <c r="N175" s="23">
        <f t="shared" si="14"/>
        <v>53.645549999999993</v>
      </c>
      <c r="O175" s="26">
        <f>SMA1MSFT[[#This Row],[Adj Close]]-SMA1MSFT[[#This Row],[6-MA]]</f>
        <v>0.1976500000000101</v>
      </c>
      <c r="P175" s="14">
        <f>(SMA1MSFT[[#This Row],[Adj Close]]-N175)^2</f>
        <v>3.9065522500003988E-2</v>
      </c>
      <c r="Q175" s="14">
        <f>ABS(SMA1MSFT[[#This Row],[Erorr 3]])</f>
        <v>0.1976500000000101</v>
      </c>
      <c r="R175" s="27">
        <f>SMA1MSFT[[#This Row],[Abs Erorr 3]]/SMA1MSFT[[#This Row],[Adj Close]]</f>
        <v>3.6708442291693301E-3</v>
      </c>
    </row>
    <row r="176" spans="2:18">
      <c r="B176" s="46">
        <v>44036.291666666664</v>
      </c>
      <c r="C176" s="7">
        <v>45.098100000000002</v>
      </c>
      <c r="D176" s="23">
        <f t="shared" si="11"/>
        <v>53.843200000000003</v>
      </c>
      <c r="E176" s="24">
        <f>SMA1MSFT[[#This Row],[Adj Close]]-SMA1MSFT[[#This Row],[Naive Trend ]]</f>
        <v>-8.7451000000000008</v>
      </c>
      <c r="F176" s="5">
        <f t="shared" si="10"/>
        <v>76.476774010000014</v>
      </c>
      <c r="G176" s="5">
        <f>ABS(SMA1MSFT[[#This Row],[Erorr 1]])</f>
        <v>8.7451000000000008</v>
      </c>
      <c r="H176" s="15">
        <f>SMA1MSFT[[#This Row],[Abs Erorr 1]]/SMA1MSFT[[#This Row],[Adj Close]]</f>
        <v>0.19391282559575682</v>
      </c>
      <c r="I176" s="23">
        <f t="shared" si="13"/>
        <v>54.125466666666661</v>
      </c>
      <c r="J176" s="25">
        <f>(SMA1MSFT[[#This Row],[Adj Close]]-SMA1MSFT[[#This Row],[3-MA]])</f>
        <v>-9.0273666666666585</v>
      </c>
      <c r="K176" s="14">
        <f t="shared" si="12"/>
        <v>81.493348934444299</v>
      </c>
      <c r="L176" s="14">
        <f>ABS(SMA1MSFT[[#This Row],[Erorr 2]])</f>
        <v>9.0273666666666585</v>
      </c>
      <c r="M176" s="15">
        <f>SMA1MSFT[[#This Row],[Abs Erorr 2]]/SMA1MSFT[[#This Row],[Adj Close]]</f>
        <v>0.20017177368152225</v>
      </c>
      <c r="N176" s="23">
        <f t="shared" si="14"/>
        <v>53.8491</v>
      </c>
      <c r="O176" s="26">
        <f>SMA1MSFT[[#This Row],[Adj Close]]-SMA1MSFT[[#This Row],[6-MA]]</f>
        <v>-8.7509999999999977</v>
      </c>
      <c r="P176" s="14">
        <f>(SMA1MSFT[[#This Row],[Adj Close]]-N176)^2</f>
        <v>76.580000999999953</v>
      </c>
      <c r="Q176" s="14">
        <f>ABS(SMA1MSFT[[#This Row],[Erorr 3]])</f>
        <v>8.7509999999999977</v>
      </c>
      <c r="R176" s="27">
        <f>SMA1MSFT[[#This Row],[Abs Erorr 3]]/SMA1MSFT[[#This Row],[Adj Close]]</f>
        <v>0.1940436515063827</v>
      </c>
    </row>
    <row r="177" spans="2:18">
      <c r="B177" s="46">
        <v>44039.291666666664</v>
      </c>
      <c r="C177" s="7">
        <v>44.188800000000001</v>
      </c>
      <c r="D177" s="23">
        <f t="shared" si="11"/>
        <v>45.098100000000002</v>
      </c>
      <c r="E177" s="24">
        <f>SMA1MSFT[[#This Row],[Adj Close]]-SMA1MSFT[[#This Row],[Naive Trend ]]</f>
        <v>-0.90930000000000177</v>
      </c>
      <c r="F177" s="5">
        <f t="shared" si="10"/>
        <v>0.82682649000000319</v>
      </c>
      <c r="G177" s="5">
        <f>ABS(SMA1MSFT[[#This Row],[Erorr 1]])</f>
        <v>0.90930000000000177</v>
      </c>
      <c r="H177" s="15">
        <f>SMA1MSFT[[#This Row],[Abs Erorr 1]]/SMA1MSFT[[#This Row],[Adj Close]]</f>
        <v>2.0577612426678292E-2</v>
      </c>
      <c r="I177" s="23">
        <f t="shared" si="13"/>
        <v>51.121299999999998</v>
      </c>
      <c r="J177" s="25">
        <f>(SMA1MSFT[[#This Row],[Adj Close]]-SMA1MSFT[[#This Row],[3-MA]])</f>
        <v>-6.9324999999999974</v>
      </c>
      <c r="K177" s="14">
        <f t="shared" si="12"/>
        <v>48.059556249999964</v>
      </c>
      <c r="L177" s="14">
        <f>ABS(SMA1MSFT[[#This Row],[Erorr 2]])</f>
        <v>6.9324999999999974</v>
      </c>
      <c r="M177" s="15">
        <f>SMA1MSFT[[#This Row],[Abs Erorr 2]]/SMA1MSFT[[#This Row],[Adj Close]]</f>
        <v>0.15688364472445501</v>
      </c>
      <c r="N177" s="23">
        <f t="shared" si="14"/>
        <v>52.578800000000001</v>
      </c>
      <c r="O177" s="26">
        <f>SMA1MSFT[[#This Row],[Adj Close]]-SMA1MSFT[[#This Row],[6-MA]]</f>
        <v>-8.39</v>
      </c>
      <c r="P177" s="14">
        <f>(SMA1MSFT[[#This Row],[Adj Close]]-N177)^2</f>
        <v>70.392100000000013</v>
      </c>
      <c r="Q177" s="14">
        <f>ABS(SMA1MSFT[[#This Row],[Erorr 3]])</f>
        <v>8.39</v>
      </c>
      <c r="R177" s="27">
        <f>SMA1MSFT[[#This Row],[Abs Erorr 3]]/SMA1MSFT[[#This Row],[Adj Close]]</f>
        <v>0.1898671156492143</v>
      </c>
    </row>
    <row r="178" spans="2:18">
      <c r="B178" s="46">
        <v>44040.291666666664</v>
      </c>
      <c r="C178" s="7">
        <v>43.8947</v>
      </c>
      <c r="D178" s="23">
        <f t="shared" si="11"/>
        <v>44.188800000000001</v>
      </c>
      <c r="E178" s="24">
        <f>SMA1MSFT[[#This Row],[Adj Close]]-SMA1MSFT[[#This Row],[Naive Trend ]]</f>
        <v>-0.29410000000000025</v>
      </c>
      <c r="F178" s="5">
        <f t="shared" si="10"/>
        <v>8.6494810000000144E-2</v>
      </c>
      <c r="G178" s="5">
        <f>ABS(SMA1MSFT[[#This Row],[Erorr 1]])</f>
        <v>0.29410000000000025</v>
      </c>
      <c r="H178" s="15">
        <f>SMA1MSFT[[#This Row],[Abs Erorr 1]]/SMA1MSFT[[#This Row],[Adj Close]]</f>
        <v>6.7001255276833019E-3</v>
      </c>
      <c r="I178" s="23">
        <f t="shared" si="13"/>
        <v>47.710033333333342</v>
      </c>
      <c r="J178" s="25">
        <f>(SMA1MSFT[[#This Row],[Adj Close]]-SMA1MSFT[[#This Row],[3-MA]])</f>
        <v>-3.8153333333333421</v>
      </c>
      <c r="K178" s="14">
        <f t="shared" si="12"/>
        <v>14.556768444444511</v>
      </c>
      <c r="L178" s="14">
        <f>ABS(SMA1MSFT[[#This Row],[Erorr 2]])</f>
        <v>3.8153333333333421</v>
      </c>
      <c r="M178" s="15">
        <f>SMA1MSFT[[#This Row],[Abs Erorr 2]]/SMA1MSFT[[#This Row],[Adj Close]]</f>
        <v>8.6920136903392481E-2</v>
      </c>
      <c r="N178" s="23">
        <f t="shared" si="14"/>
        <v>51.029166666666669</v>
      </c>
      <c r="O178" s="26">
        <f>SMA1MSFT[[#This Row],[Adj Close]]-SMA1MSFT[[#This Row],[6-MA]]</f>
        <v>-7.1344666666666683</v>
      </c>
      <c r="P178" s="14">
        <f>(SMA1MSFT[[#This Row],[Adj Close]]-N178)^2</f>
        <v>50.900614617777798</v>
      </c>
      <c r="Q178" s="14">
        <f>ABS(SMA1MSFT[[#This Row],[Erorr 3]])</f>
        <v>7.1344666666666683</v>
      </c>
      <c r="R178" s="27">
        <f>SMA1MSFT[[#This Row],[Abs Erorr 3]]/SMA1MSFT[[#This Row],[Adj Close]]</f>
        <v>0.16253594777197858</v>
      </c>
    </row>
    <row r="179" spans="2:18">
      <c r="B179" s="46">
        <v>44041.291666666664</v>
      </c>
      <c r="C179" s="7">
        <v>42.851700000000001</v>
      </c>
      <c r="D179" s="23">
        <f t="shared" si="11"/>
        <v>43.8947</v>
      </c>
      <c r="E179" s="24">
        <f>SMA1MSFT[[#This Row],[Adj Close]]-SMA1MSFT[[#This Row],[Naive Trend ]]</f>
        <v>-1.0429999999999993</v>
      </c>
      <c r="F179" s="5">
        <f t="shared" si="10"/>
        <v>1.0878489999999985</v>
      </c>
      <c r="G179" s="5">
        <f>ABS(SMA1MSFT[[#This Row],[Erorr 1]])</f>
        <v>1.0429999999999993</v>
      </c>
      <c r="H179" s="15">
        <f>SMA1MSFT[[#This Row],[Abs Erorr 1]]/SMA1MSFT[[#This Row],[Adj Close]]</f>
        <v>2.4339757815909271E-2</v>
      </c>
      <c r="I179" s="23">
        <f t="shared" si="13"/>
        <v>44.393866666666668</v>
      </c>
      <c r="J179" s="25">
        <f>(SMA1MSFT[[#This Row],[Adj Close]]-SMA1MSFT[[#This Row],[3-MA]])</f>
        <v>-1.5421666666666667</v>
      </c>
      <c r="K179" s="14">
        <f t="shared" si="12"/>
        <v>2.3782780277777777</v>
      </c>
      <c r="L179" s="14">
        <f>ABS(SMA1MSFT[[#This Row],[Erorr 2]])</f>
        <v>1.5421666666666667</v>
      </c>
      <c r="M179" s="15">
        <f>SMA1MSFT[[#This Row],[Abs Erorr 2]]/SMA1MSFT[[#This Row],[Adj Close]]</f>
        <v>3.5988459423235641E-2</v>
      </c>
      <c r="N179" s="23">
        <f t="shared" si="14"/>
        <v>49.259666666666668</v>
      </c>
      <c r="O179" s="26">
        <f>SMA1MSFT[[#This Row],[Adj Close]]-SMA1MSFT[[#This Row],[6-MA]]</f>
        <v>-6.4079666666666668</v>
      </c>
      <c r="P179" s="14">
        <f>(SMA1MSFT[[#This Row],[Adj Close]]-N179)^2</f>
        <v>41.062036801111113</v>
      </c>
      <c r="Q179" s="14">
        <f>ABS(SMA1MSFT[[#This Row],[Erorr 3]])</f>
        <v>6.4079666666666668</v>
      </c>
      <c r="R179" s="27">
        <f>SMA1MSFT[[#This Row],[Abs Erorr 3]]/SMA1MSFT[[#This Row],[Adj Close]]</f>
        <v>0.1495382135753463</v>
      </c>
    </row>
    <row r="180" spans="2:18">
      <c r="B180" s="46">
        <v>44042.291666666664</v>
      </c>
      <c r="C180" s="7">
        <v>42.7804</v>
      </c>
      <c r="D180" s="23">
        <f t="shared" si="11"/>
        <v>42.851700000000001</v>
      </c>
      <c r="E180" s="24">
        <f>SMA1MSFT[[#This Row],[Adj Close]]-SMA1MSFT[[#This Row],[Naive Trend ]]</f>
        <v>-7.1300000000000807E-2</v>
      </c>
      <c r="F180" s="5">
        <f t="shared" si="10"/>
        <v>5.0836900000001154E-3</v>
      </c>
      <c r="G180" s="5">
        <f>ABS(SMA1MSFT[[#This Row],[Erorr 1]])</f>
        <v>7.1300000000000807E-2</v>
      </c>
      <c r="H180" s="15">
        <f>SMA1MSFT[[#This Row],[Abs Erorr 1]]/SMA1MSFT[[#This Row],[Adj Close]]</f>
        <v>1.6666510832063471E-3</v>
      </c>
      <c r="I180" s="23">
        <f t="shared" si="13"/>
        <v>43.645066666666672</v>
      </c>
      <c r="J180" s="25">
        <f>(SMA1MSFT[[#This Row],[Adj Close]]-SMA1MSFT[[#This Row],[3-MA]])</f>
        <v>-0.8646666666666718</v>
      </c>
      <c r="K180" s="14">
        <f t="shared" si="12"/>
        <v>0.74764844444445333</v>
      </c>
      <c r="L180" s="14">
        <f>ABS(SMA1MSFT[[#This Row],[Erorr 2]])</f>
        <v>0.8646666666666718</v>
      </c>
      <c r="M180" s="15">
        <f>SMA1MSFT[[#This Row],[Abs Erorr 2]]/SMA1MSFT[[#This Row],[Adj Close]]</f>
        <v>2.0211748059080135E-2</v>
      </c>
      <c r="N180" s="23">
        <f t="shared" si="14"/>
        <v>47.383183333333335</v>
      </c>
      <c r="O180" s="26">
        <f>SMA1MSFT[[#This Row],[Adj Close]]-SMA1MSFT[[#This Row],[6-MA]]</f>
        <v>-4.6027833333333348</v>
      </c>
      <c r="P180" s="14">
        <f>(SMA1MSFT[[#This Row],[Adj Close]]-N180)^2</f>
        <v>21.185614413611123</v>
      </c>
      <c r="Q180" s="14">
        <f>ABS(SMA1MSFT[[#This Row],[Erorr 3]])</f>
        <v>4.6027833333333348</v>
      </c>
      <c r="R180" s="27">
        <f>SMA1MSFT[[#This Row],[Abs Erorr 3]]/SMA1MSFT[[#This Row],[Adj Close]]</f>
        <v>0.10759093728280555</v>
      </c>
    </row>
    <row r="181" spans="2:18">
      <c r="B181" s="46">
        <v>44043.291666666664</v>
      </c>
      <c r="C181" s="7">
        <v>42.5486</v>
      </c>
      <c r="D181" s="23">
        <f t="shared" si="11"/>
        <v>42.7804</v>
      </c>
      <c r="E181" s="24">
        <f>SMA1MSFT[[#This Row],[Adj Close]]-SMA1MSFT[[#This Row],[Naive Trend ]]</f>
        <v>-0.23179999999999978</v>
      </c>
      <c r="F181" s="5">
        <f t="shared" si="10"/>
        <v>5.3731239999999902E-2</v>
      </c>
      <c r="G181" s="5">
        <f>ABS(SMA1MSFT[[#This Row],[Erorr 1]])</f>
        <v>0.23179999999999978</v>
      </c>
      <c r="H181" s="15">
        <f>SMA1MSFT[[#This Row],[Abs Erorr 1]]/SMA1MSFT[[#This Row],[Adj Close]]</f>
        <v>5.4478878270965382E-3</v>
      </c>
      <c r="I181" s="23">
        <f t="shared" si="13"/>
        <v>43.175599999999996</v>
      </c>
      <c r="J181" s="25">
        <f>(SMA1MSFT[[#This Row],[Adj Close]]-SMA1MSFT[[#This Row],[3-MA]])</f>
        <v>-0.62699999999999534</v>
      </c>
      <c r="K181" s="14">
        <f t="shared" si="12"/>
        <v>0.39312899999999418</v>
      </c>
      <c r="L181" s="14">
        <f>ABS(SMA1MSFT[[#This Row],[Erorr 2]])</f>
        <v>0.62699999999999534</v>
      </c>
      <c r="M181" s="15">
        <f>SMA1MSFT[[#This Row],[Abs Erorr 2]]/SMA1MSFT[[#This Row],[Adj Close]]</f>
        <v>1.4736090024113493E-2</v>
      </c>
      <c r="N181" s="23">
        <f t="shared" si="14"/>
        <v>45.442816666666666</v>
      </c>
      <c r="O181" s="26">
        <f>SMA1MSFT[[#This Row],[Adj Close]]-SMA1MSFT[[#This Row],[6-MA]]</f>
        <v>-2.8942166666666651</v>
      </c>
      <c r="P181" s="14">
        <f>(SMA1MSFT[[#This Row],[Adj Close]]-N181)^2</f>
        <v>8.3764901136111014</v>
      </c>
      <c r="Q181" s="14">
        <f>ABS(SMA1MSFT[[#This Row],[Erorr 3]])</f>
        <v>2.8942166666666651</v>
      </c>
      <c r="R181" s="27">
        <f>SMA1MSFT[[#This Row],[Abs Erorr 3]]/SMA1MSFT[[#This Row],[Adj Close]]</f>
        <v>6.8021431179090847E-2</v>
      </c>
    </row>
    <row r="182" spans="2:18">
      <c r="B182" s="46">
        <v>44046.291666666664</v>
      </c>
      <c r="C182" s="7">
        <v>43.056699999999999</v>
      </c>
      <c r="D182" s="23">
        <f t="shared" si="11"/>
        <v>42.5486</v>
      </c>
      <c r="E182" s="24">
        <f>SMA1MSFT[[#This Row],[Adj Close]]-SMA1MSFT[[#This Row],[Naive Trend ]]</f>
        <v>0.50809999999999889</v>
      </c>
      <c r="F182" s="5">
        <f t="shared" si="10"/>
        <v>0.25816560999999888</v>
      </c>
      <c r="G182" s="5">
        <f>ABS(SMA1MSFT[[#This Row],[Erorr 1]])</f>
        <v>0.50809999999999889</v>
      </c>
      <c r="H182" s="15">
        <f>SMA1MSFT[[#This Row],[Abs Erorr 1]]/SMA1MSFT[[#This Row],[Adj Close]]</f>
        <v>1.1800718587351072E-2</v>
      </c>
      <c r="I182" s="23">
        <f t="shared" si="13"/>
        <v>42.726900000000001</v>
      </c>
      <c r="J182" s="25">
        <f>(SMA1MSFT[[#This Row],[Adj Close]]-SMA1MSFT[[#This Row],[3-MA]])</f>
        <v>0.32979999999999876</v>
      </c>
      <c r="K182" s="14">
        <f t="shared" si="12"/>
        <v>0.10876803999999918</v>
      </c>
      <c r="L182" s="14">
        <f>ABS(SMA1MSFT[[#This Row],[Erorr 2]])</f>
        <v>0.32979999999999876</v>
      </c>
      <c r="M182" s="15">
        <f>SMA1MSFT[[#This Row],[Abs Erorr 2]]/SMA1MSFT[[#This Row],[Adj Close]]</f>
        <v>7.6596673688415218E-3</v>
      </c>
      <c r="N182" s="23">
        <f t="shared" si="14"/>
        <v>43.560383333333334</v>
      </c>
      <c r="O182" s="26">
        <f>SMA1MSFT[[#This Row],[Adj Close]]-SMA1MSFT[[#This Row],[6-MA]]</f>
        <v>-0.50368333333333482</v>
      </c>
      <c r="P182" s="14">
        <f>(SMA1MSFT[[#This Row],[Adj Close]]-N182)^2</f>
        <v>0.25369690027777925</v>
      </c>
      <c r="Q182" s="14">
        <f>ABS(SMA1MSFT[[#This Row],[Erorr 3]])</f>
        <v>0.50368333333333482</v>
      </c>
      <c r="R182" s="27">
        <f>SMA1MSFT[[#This Row],[Abs Erorr 3]]/SMA1MSFT[[#This Row],[Adj Close]]</f>
        <v>1.1698140668777097E-2</v>
      </c>
    </row>
    <row r="183" spans="2:18">
      <c r="B183" s="46">
        <v>44047.291666666664</v>
      </c>
      <c r="C183" s="7">
        <v>43.796599999999998</v>
      </c>
      <c r="D183" s="23">
        <f t="shared" si="11"/>
        <v>43.056699999999999</v>
      </c>
      <c r="E183" s="24">
        <f>SMA1MSFT[[#This Row],[Adj Close]]-SMA1MSFT[[#This Row],[Naive Trend ]]</f>
        <v>0.73989999999999867</v>
      </c>
      <c r="F183" s="5">
        <f t="shared" si="10"/>
        <v>0.54745200999999799</v>
      </c>
      <c r="G183" s="5">
        <f>ABS(SMA1MSFT[[#This Row],[Erorr 1]])</f>
        <v>0.73989999999999867</v>
      </c>
      <c r="H183" s="15">
        <f>SMA1MSFT[[#This Row],[Abs Erorr 1]]/SMA1MSFT[[#This Row],[Adj Close]]</f>
        <v>1.6894005470744274E-2</v>
      </c>
      <c r="I183" s="23">
        <f t="shared" si="13"/>
        <v>42.795233333333336</v>
      </c>
      <c r="J183" s="25">
        <f>(SMA1MSFT[[#This Row],[Adj Close]]-SMA1MSFT[[#This Row],[3-MA]])</f>
        <v>1.0013666666666623</v>
      </c>
      <c r="K183" s="14">
        <f t="shared" si="12"/>
        <v>1.0027352011111024</v>
      </c>
      <c r="L183" s="14">
        <f>ABS(SMA1MSFT[[#This Row],[Erorr 2]])</f>
        <v>1.0013666666666623</v>
      </c>
      <c r="M183" s="15">
        <f>SMA1MSFT[[#This Row],[Abs Erorr 2]]/SMA1MSFT[[#This Row],[Adj Close]]</f>
        <v>2.2864027496807111E-2</v>
      </c>
      <c r="N183" s="23">
        <f t="shared" si="14"/>
        <v>43.220149999999997</v>
      </c>
      <c r="O183" s="26">
        <f>SMA1MSFT[[#This Row],[Adj Close]]-SMA1MSFT[[#This Row],[6-MA]]</f>
        <v>0.57645000000000124</v>
      </c>
      <c r="P183" s="14">
        <f>(SMA1MSFT[[#This Row],[Adj Close]]-N183)^2</f>
        <v>0.33229460250000142</v>
      </c>
      <c r="Q183" s="14">
        <f>ABS(SMA1MSFT[[#This Row],[Erorr 3]])</f>
        <v>0.57645000000000124</v>
      </c>
      <c r="R183" s="27">
        <f>SMA1MSFT[[#This Row],[Abs Erorr 3]]/SMA1MSFT[[#This Row],[Adj Close]]</f>
        <v>1.3161980610367044E-2</v>
      </c>
    </row>
    <row r="184" spans="2:18">
      <c r="B184" s="46">
        <v>44048.291666666664</v>
      </c>
      <c r="C184" s="7">
        <v>43.609400000000001</v>
      </c>
      <c r="D184" s="23">
        <f t="shared" si="11"/>
        <v>43.796599999999998</v>
      </c>
      <c r="E184" s="24">
        <f>SMA1MSFT[[#This Row],[Adj Close]]-SMA1MSFT[[#This Row],[Naive Trend ]]</f>
        <v>-0.18719999999999715</v>
      </c>
      <c r="F184" s="5">
        <f t="shared" si="10"/>
        <v>3.5043839999998931E-2</v>
      </c>
      <c r="G184" s="5">
        <f>ABS(SMA1MSFT[[#This Row],[Erorr 1]])</f>
        <v>0.18719999999999715</v>
      </c>
      <c r="H184" s="15">
        <f>SMA1MSFT[[#This Row],[Abs Erorr 1]]/SMA1MSFT[[#This Row],[Adj Close]]</f>
        <v>4.2926525015248348E-3</v>
      </c>
      <c r="I184" s="23">
        <f t="shared" si="13"/>
        <v>43.133966666666673</v>
      </c>
      <c r="J184" s="25">
        <f>(SMA1MSFT[[#This Row],[Adj Close]]-SMA1MSFT[[#This Row],[3-MA]])</f>
        <v>0.47543333333332782</v>
      </c>
      <c r="K184" s="14">
        <f t="shared" si="12"/>
        <v>0.22603685444443922</v>
      </c>
      <c r="L184" s="14">
        <f>ABS(SMA1MSFT[[#This Row],[Erorr 2]])</f>
        <v>0.47543333333332782</v>
      </c>
      <c r="M184" s="15">
        <f>SMA1MSFT[[#This Row],[Abs Erorr 2]]/SMA1MSFT[[#This Row],[Adj Close]]</f>
        <v>1.0902083801504443E-2</v>
      </c>
      <c r="N184" s="23">
        <f t="shared" si="14"/>
        <v>43.154783333333334</v>
      </c>
      <c r="O184" s="26">
        <f>SMA1MSFT[[#This Row],[Adj Close]]-SMA1MSFT[[#This Row],[6-MA]]</f>
        <v>0.45461666666666645</v>
      </c>
      <c r="P184" s="14">
        <f>(SMA1MSFT[[#This Row],[Adj Close]]-N184)^2</f>
        <v>0.20667631361111091</v>
      </c>
      <c r="Q184" s="14">
        <f>ABS(SMA1MSFT[[#This Row],[Erorr 3]])</f>
        <v>0.45461666666666645</v>
      </c>
      <c r="R184" s="27">
        <f>SMA1MSFT[[#This Row],[Abs Erorr 3]]/SMA1MSFT[[#This Row],[Adj Close]]</f>
        <v>1.0424740231846034E-2</v>
      </c>
    </row>
    <row r="185" spans="2:18">
      <c r="B185" s="46">
        <v>44049.291666666664</v>
      </c>
      <c r="C185" s="7">
        <v>43.591500000000003</v>
      </c>
      <c r="D185" s="23">
        <f t="shared" si="11"/>
        <v>43.609400000000001</v>
      </c>
      <c r="E185" s="24">
        <f>SMA1MSFT[[#This Row],[Adj Close]]-SMA1MSFT[[#This Row],[Naive Trend ]]</f>
        <v>-1.7899999999997362E-2</v>
      </c>
      <c r="F185" s="5">
        <f t="shared" si="10"/>
        <v>3.204099999999056E-4</v>
      </c>
      <c r="G185" s="5">
        <f>ABS(SMA1MSFT[[#This Row],[Erorr 1]])</f>
        <v>1.7899999999997362E-2</v>
      </c>
      <c r="H185" s="15">
        <f>SMA1MSFT[[#This Row],[Abs Erorr 1]]/SMA1MSFT[[#This Row],[Adj Close]]</f>
        <v>4.1063051282927545E-4</v>
      </c>
      <c r="I185" s="23">
        <f t="shared" si="13"/>
        <v>43.487566666666659</v>
      </c>
      <c r="J185" s="25">
        <f>(SMA1MSFT[[#This Row],[Adj Close]]-SMA1MSFT[[#This Row],[3-MA]])</f>
        <v>0.10393333333334454</v>
      </c>
      <c r="K185" s="14">
        <f t="shared" si="12"/>
        <v>1.0802137777780106E-2</v>
      </c>
      <c r="L185" s="14">
        <f>ABS(SMA1MSFT[[#This Row],[Erorr 2]])</f>
        <v>0.10393333333334454</v>
      </c>
      <c r="M185" s="15">
        <f>SMA1MSFT[[#This Row],[Abs Erorr 2]]/SMA1MSFT[[#This Row],[Adj Close]]</f>
        <v>2.384256869649921E-3</v>
      </c>
      <c r="N185" s="23">
        <f t="shared" si="14"/>
        <v>43.107233333333333</v>
      </c>
      <c r="O185" s="26">
        <f>SMA1MSFT[[#This Row],[Adj Close]]-SMA1MSFT[[#This Row],[6-MA]]</f>
        <v>0.48426666666667018</v>
      </c>
      <c r="P185" s="14">
        <f>(SMA1MSFT[[#This Row],[Adj Close]]-N185)^2</f>
        <v>0.23451420444444784</v>
      </c>
      <c r="Q185" s="14">
        <f>ABS(SMA1MSFT[[#This Row],[Erorr 3]])</f>
        <v>0.48426666666667018</v>
      </c>
      <c r="R185" s="27">
        <f>SMA1MSFT[[#This Row],[Abs Erorr 3]]/SMA1MSFT[[#This Row],[Adj Close]]</f>
        <v>1.1109199423435077E-2</v>
      </c>
    </row>
    <row r="186" spans="2:18">
      <c r="B186" s="46">
        <v>44050.291666666664</v>
      </c>
      <c r="C186" s="7">
        <v>43.1068</v>
      </c>
      <c r="D186" s="23">
        <f t="shared" si="11"/>
        <v>43.591500000000003</v>
      </c>
      <c r="E186" s="24">
        <f>SMA1MSFT[[#This Row],[Adj Close]]-SMA1MSFT[[#This Row],[Naive Trend ]]</f>
        <v>-0.48470000000000368</v>
      </c>
      <c r="F186" s="5">
        <f t="shared" si="10"/>
        <v>0.23493409000000356</v>
      </c>
      <c r="G186" s="5">
        <f>ABS(SMA1MSFT[[#This Row],[Erorr 1]])</f>
        <v>0.48470000000000368</v>
      </c>
      <c r="H186" s="15">
        <f>SMA1MSFT[[#This Row],[Abs Erorr 1]]/SMA1MSFT[[#This Row],[Adj Close]]</f>
        <v>1.1244165653678856E-2</v>
      </c>
      <c r="I186" s="23">
        <f t="shared" si="13"/>
        <v>43.665833333333332</v>
      </c>
      <c r="J186" s="25">
        <f>(SMA1MSFT[[#This Row],[Adj Close]]-SMA1MSFT[[#This Row],[3-MA]])</f>
        <v>-0.55903333333333194</v>
      </c>
      <c r="K186" s="14">
        <f t="shared" si="12"/>
        <v>0.31251826777777619</v>
      </c>
      <c r="L186" s="14">
        <f>ABS(SMA1MSFT[[#This Row],[Erorr 2]])</f>
        <v>0.55903333333333194</v>
      </c>
      <c r="M186" s="15">
        <f>SMA1MSFT[[#This Row],[Abs Erorr 2]]/SMA1MSFT[[#This Row],[Adj Close]]</f>
        <v>1.2968564897726853E-2</v>
      </c>
      <c r="N186" s="23">
        <f t="shared" si="14"/>
        <v>43.230533333333334</v>
      </c>
      <c r="O186" s="26">
        <f>SMA1MSFT[[#This Row],[Adj Close]]-SMA1MSFT[[#This Row],[6-MA]]</f>
        <v>-0.12373333333333392</v>
      </c>
      <c r="P186" s="14">
        <f>(SMA1MSFT[[#This Row],[Adj Close]]-N186)^2</f>
        <v>1.5309937777777923E-2</v>
      </c>
      <c r="Q186" s="14">
        <f>ABS(SMA1MSFT[[#This Row],[Erorr 3]])</f>
        <v>0.12373333333333392</v>
      </c>
      <c r="R186" s="27">
        <f>SMA1MSFT[[#This Row],[Abs Erorr 3]]/SMA1MSFT[[#This Row],[Adj Close]]</f>
        <v>2.8703901317966986E-3</v>
      </c>
    </row>
    <row r="187" spans="2:18">
      <c r="B187" s="46">
        <v>44053.291666666664</v>
      </c>
      <c r="C187" s="7">
        <v>44.174799999999998</v>
      </c>
      <c r="D187" s="23">
        <f t="shared" si="11"/>
        <v>43.1068</v>
      </c>
      <c r="E187" s="24">
        <f>SMA1MSFT[[#This Row],[Adj Close]]-SMA1MSFT[[#This Row],[Naive Trend ]]</f>
        <v>1.0679999999999978</v>
      </c>
      <c r="F187" s="5">
        <f t="shared" si="10"/>
        <v>1.1406239999999954</v>
      </c>
      <c r="G187" s="5">
        <f>ABS(SMA1MSFT[[#This Row],[Erorr 1]])</f>
        <v>1.0679999999999978</v>
      </c>
      <c r="H187" s="15">
        <f>SMA1MSFT[[#This Row],[Abs Erorr 1]]/SMA1MSFT[[#This Row],[Adj Close]]</f>
        <v>2.4176679917056736E-2</v>
      </c>
      <c r="I187" s="23">
        <f t="shared" si="13"/>
        <v>43.435900000000004</v>
      </c>
      <c r="J187" s="25">
        <f>(SMA1MSFT[[#This Row],[Adj Close]]-SMA1MSFT[[#This Row],[3-MA]])</f>
        <v>0.7388999999999939</v>
      </c>
      <c r="K187" s="14">
        <f t="shared" si="12"/>
        <v>0.54597320999999099</v>
      </c>
      <c r="L187" s="14">
        <f>ABS(SMA1MSFT[[#This Row],[Erorr 2]])</f>
        <v>0.7388999999999939</v>
      </c>
      <c r="M187" s="15">
        <f>SMA1MSFT[[#This Row],[Abs Erorr 2]]/SMA1MSFT[[#This Row],[Adj Close]]</f>
        <v>1.6726731077446731E-2</v>
      </c>
      <c r="N187" s="23">
        <f t="shared" si="14"/>
        <v>43.284933333333335</v>
      </c>
      <c r="O187" s="26">
        <f>SMA1MSFT[[#This Row],[Adj Close]]-SMA1MSFT[[#This Row],[6-MA]]</f>
        <v>0.88986666666666281</v>
      </c>
      <c r="P187" s="14">
        <f>(SMA1MSFT[[#This Row],[Adj Close]]-N187)^2</f>
        <v>0.79186268444443753</v>
      </c>
      <c r="Q187" s="14">
        <f>ABS(SMA1MSFT[[#This Row],[Erorr 3]])</f>
        <v>0.88986666666666281</v>
      </c>
      <c r="R187" s="27">
        <f>SMA1MSFT[[#This Row],[Abs Erorr 3]]/SMA1MSFT[[#This Row],[Adj Close]]</f>
        <v>2.0144214952114391E-2</v>
      </c>
    </row>
    <row r="188" spans="2:18">
      <c r="B188" s="46">
        <v>44054.291666666664</v>
      </c>
      <c r="C188" s="7">
        <v>43.250399999999999</v>
      </c>
      <c r="D188" s="23">
        <f t="shared" si="11"/>
        <v>44.174799999999998</v>
      </c>
      <c r="E188" s="24">
        <f>SMA1MSFT[[#This Row],[Adj Close]]-SMA1MSFT[[#This Row],[Naive Trend ]]</f>
        <v>-0.92439999999999856</v>
      </c>
      <c r="F188" s="5">
        <f t="shared" si="10"/>
        <v>0.85451535999999728</v>
      </c>
      <c r="G188" s="5">
        <f>ABS(SMA1MSFT[[#This Row],[Erorr 1]])</f>
        <v>0.92439999999999856</v>
      </c>
      <c r="H188" s="15">
        <f>SMA1MSFT[[#This Row],[Abs Erorr 1]]/SMA1MSFT[[#This Row],[Adj Close]]</f>
        <v>2.1373212733292606E-2</v>
      </c>
      <c r="I188" s="23">
        <f t="shared" si="13"/>
        <v>43.624366666666667</v>
      </c>
      <c r="J188" s="25">
        <f>(SMA1MSFT[[#This Row],[Adj Close]]-SMA1MSFT[[#This Row],[3-MA]])</f>
        <v>-0.37396666666666789</v>
      </c>
      <c r="K188" s="14">
        <f t="shared" si="12"/>
        <v>0.1398510677777787</v>
      </c>
      <c r="L188" s="14">
        <f>ABS(SMA1MSFT[[#This Row],[Erorr 2]])</f>
        <v>0.37396666666666789</v>
      </c>
      <c r="M188" s="15">
        <f>SMA1MSFT[[#This Row],[Abs Erorr 2]]/SMA1MSFT[[#This Row],[Adj Close]]</f>
        <v>8.6465481629457268E-3</v>
      </c>
      <c r="N188" s="23">
        <f t="shared" si="14"/>
        <v>43.555966666666656</v>
      </c>
      <c r="O188" s="26">
        <f>SMA1MSFT[[#This Row],[Adj Close]]-SMA1MSFT[[#This Row],[6-MA]]</f>
        <v>-0.30556666666665677</v>
      </c>
      <c r="P188" s="14">
        <f>(SMA1MSFT[[#This Row],[Adj Close]]-N188)^2</f>
        <v>9.3370987777771725E-2</v>
      </c>
      <c r="Q188" s="14">
        <f>ABS(SMA1MSFT[[#This Row],[Erorr 3]])</f>
        <v>0.30556666666665677</v>
      </c>
      <c r="R188" s="27">
        <f>SMA1MSFT[[#This Row],[Abs Erorr 3]]/SMA1MSFT[[#This Row],[Adj Close]]</f>
        <v>7.0650598992531115E-3</v>
      </c>
    </row>
    <row r="189" spans="2:18">
      <c r="B189" s="46">
        <v>44055.291666666664</v>
      </c>
      <c r="C189" s="7">
        <v>44.1479</v>
      </c>
      <c r="D189" s="23">
        <f t="shared" si="11"/>
        <v>43.250399999999999</v>
      </c>
      <c r="E189" s="24">
        <f>SMA1MSFT[[#This Row],[Adj Close]]-SMA1MSFT[[#This Row],[Naive Trend ]]</f>
        <v>0.89750000000000085</v>
      </c>
      <c r="F189" s="5">
        <f t="shared" si="10"/>
        <v>0.80550625000000153</v>
      </c>
      <c r="G189" s="5">
        <f>ABS(SMA1MSFT[[#This Row],[Erorr 1]])</f>
        <v>0.89750000000000085</v>
      </c>
      <c r="H189" s="15">
        <f>SMA1MSFT[[#This Row],[Abs Erorr 1]]/SMA1MSFT[[#This Row],[Adj Close]]</f>
        <v>2.0329392791050102E-2</v>
      </c>
      <c r="I189" s="23">
        <f t="shared" si="13"/>
        <v>43.510666666666658</v>
      </c>
      <c r="J189" s="25">
        <f>(SMA1MSFT[[#This Row],[Adj Close]]-SMA1MSFT[[#This Row],[3-MA]])</f>
        <v>0.63723333333334153</v>
      </c>
      <c r="K189" s="14">
        <f t="shared" si="12"/>
        <v>0.40606632111112156</v>
      </c>
      <c r="L189" s="14">
        <f>ABS(SMA1MSFT[[#This Row],[Erorr 2]])</f>
        <v>0.63723333333334153</v>
      </c>
      <c r="M189" s="15">
        <f>SMA1MSFT[[#This Row],[Abs Erorr 2]]/SMA1MSFT[[#This Row],[Adj Close]]</f>
        <v>1.4434057641095987E-2</v>
      </c>
      <c r="N189" s="23">
        <f t="shared" si="14"/>
        <v>43.588249999999995</v>
      </c>
      <c r="O189" s="26">
        <f>SMA1MSFT[[#This Row],[Adj Close]]-SMA1MSFT[[#This Row],[6-MA]]</f>
        <v>0.55965000000000487</v>
      </c>
      <c r="P189" s="14">
        <f>(SMA1MSFT[[#This Row],[Adj Close]]-N189)^2</f>
        <v>0.31320812250000546</v>
      </c>
      <c r="Q189" s="14">
        <f>ABS(SMA1MSFT[[#This Row],[Erorr 3]])</f>
        <v>0.55965000000000487</v>
      </c>
      <c r="R189" s="27">
        <f>SMA1MSFT[[#This Row],[Abs Erorr 3]]/SMA1MSFT[[#This Row],[Adj Close]]</f>
        <v>1.2676707159344042E-2</v>
      </c>
    </row>
    <row r="190" spans="2:18">
      <c r="B190" s="46">
        <v>44056.291666666664</v>
      </c>
      <c r="C190" s="7">
        <v>43.582500000000003</v>
      </c>
      <c r="D190" s="23">
        <f t="shared" si="11"/>
        <v>44.1479</v>
      </c>
      <c r="E190" s="24">
        <f>SMA1MSFT[[#This Row],[Adj Close]]-SMA1MSFT[[#This Row],[Naive Trend ]]</f>
        <v>-0.56539999999999679</v>
      </c>
      <c r="F190" s="5">
        <f t="shared" si="10"/>
        <v>0.31967715999999635</v>
      </c>
      <c r="G190" s="5">
        <f>ABS(SMA1MSFT[[#This Row],[Erorr 1]])</f>
        <v>0.56539999999999679</v>
      </c>
      <c r="H190" s="15">
        <f>SMA1MSFT[[#This Row],[Abs Erorr 1]]/SMA1MSFT[[#This Row],[Adj Close]]</f>
        <v>1.2973096999942563E-2</v>
      </c>
      <c r="I190" s="23">
        <f t="shared" si="13"/>
        <v>43.857699999999994</v>
      </c>
      <c r="J190" s="25">
        <f>(SMA1MSFT[[#This Row],[Adj Close]]-SMA1MSFT[[#This Row],[3-MA]])</f>
        <v>-0.27519999999999101</v>
      </c>
      <c r="K190" s="14">
        <f t="shared" si="12"/>
        <v>7.5735039999995049E-2</v>
      </c>
      <c r="L190" s="14">
        <f>ABS(SMA1MSFT[[#This Row],[Erorr 2]])</f>
        <v>0.27519999999999101</v>
      </c>
      <c r="M190" s="15">
        <f>SMA1MSFT[[#This Row],[Abs Erorr 2]]/SMA1MSFT[[#This Row],[Adj Close]]</f>
        <v>6.3144610795615435E-3</v>
      </c>
      <c r="N190" s="23">
        <f t="shared" si="14"/>
        <v>43.646800000000006</v>
      </c>
      <c r="O190" s="26">
        <f>SMA1MSFT[[#This Row],[Adj Close]]-SMA1MSFT[[#This Row],[6-MA]]</f>
        <v>-6.430000000000291E-2</v>
      </c>
      <c r="P190" s="14">
        <f>(SMA1MSFT[[#This Row],[Adj Close]]-N190)^2</f>
        <v>4.134490000000374E-3</v>
      </c>
      <c r="Q190" s="14">
        <f>ABS(SMA1MSFT[[#This Row],[Erorr 3]])</f>
        <v>6.430000000000291E-2</v>
      </c>
      <c r="R190" s="27">
        <f>SMA1MSFT[[#This Row],[Abs Erorr 3]]/SMA1MSFT[[#This Row],[Adj Close]]</f>
        <v>1.4753628176447636E-3</v>
      </c>
    </row>
    <row r="191" spans="2:18">
      <c r="B191" s="46">
        <v>44057.291666666664</v>
      </c>
      <c r="C191" s="7">
        <v>43.878700000000002</v>
      </c>
      <c r="D191" s="23">
        <f t="shared" si="11"/>
        <v>43.582500000000003</v>
      </c>
      <c r="E191" s="24">
        <f>SMA1MSFT[[#This Row],[Adj Close]]-SMA1MSFT[[#This Row],[Naive Trend ]]</f>
        <v>0.29619999999999891</v>
      </c>
      <c r="F191" s="5">
        <f t="shared" si="10"/>
        <v>8.7734439999999358E-2</v>
      </c>
      <c r="G191" s="5">
        <f>ABS(SMA1MSFT[[#This Row],[Erorr 1]])</f>
        <v>0.29619999999999891</v>
      </c>
      <c r="H191" s="15">
        <f>SMA1MSFT[[#This Row],[Abs Erorr 1]]/SMA1MSFT[[#This Row],[Adj Close]]</f>
        <v>6.7504278841442177E-3</v>
      </c>
      <c r="I191" s="23">
        <f t="shared" si="13"/>
        <v>43.660266666666672</v>
      </c>
      <c r="J191" s="25">
        <f>(SMA1MSFT[[#This Row],[Adj Close]]-SMA1MSFT[[#This Row],[3-MA]])</f>
        <v>0.21843333333332993</v>
      </c>
      <c r="K191" s="14">
        <f t="shared" si="12"/>
        <v>4.7713121111109626E-2</v>
      </c>
      <c r="L191" s="14">
        <f>ABS(SMA1MSFT[[#This Row],[Erorr 2]])</f>
        <v>0.21843333333332993</v>
      </c>
      <c r="M191" s="15">
        <f>SMA1MSFT[[#This Row],[Abs Erorr 2]]/SMA1MSFT[[#This Row],[Adj Close]]</f>
        <v>4.9781177047936677E-3</v>
      </c>
      <c r="N191" s="23">
        <f t="shared" si="14"/>
        <v>43.642316666666659</v>
      </c>
      <c r="O191" s="26">
        <f>SMA1MSFT[[#This Row],[Adj Close]]-SMA1MSFT[[#This Row],[6-MA]]</f>
        <v>0.23638333333334316</v>
      </c>
      <c r="P191" s="14">
        <f>(SMA1MSFT[[#This Row],[Adj Close]]-N191)^2</f>
        <v>5.5877080277782425E-2</v>
      </c>
      <c r="Q191" s="14">
        <f>ABS(SMA1MSFT[[#This Row],[Erorr 3]])</f>
        <v>0.23638333333334316</v>
      </c>
      <c r="R191" s="27">
        <f>SMA1MSFT[[#This Row],[Abs Erorr 3]]/SMA1MSFT[[#This Row],[Adj Close]]</f>
        <v>5.3872000158013602E-3</v>
      </c>
    </row>
    <row r="192" spans="2:18">
      <c r="B192" s="46">
        <v>44060.291666666664</v>
      </c>
      <c r="C192" s="7">
        <v>43.914499999999997</v>
      </c>
      <c r="D192" s="23">
        <f t="shared" si="11"/>
        <v>43.878700000000002</v>
      </c>
      <c r="E192" s="24">
        <f>SMA1MSFT[[#This Row],[Adj Close]]-SMA1MSFT[[#This Row],[Naive Trend ]]</f>
        <v>3.5799999999994725E-2</v>
      </c>
      <c r="F192" s="5">
        <f t="shared" si="10"/>
        <v>1.2816399999996224E-3</v>
      </c>
      <c r="G192" s="5">
        <f>ABS(SMA1MSFT[[#This Row],[Erorr 1]])</f>
        <v>3.5799999999994725E-2</v>
      </c>
      <c r="H192" s="15">
        <f>SMA1MSFT[[#This Row],[Abs Erorr 1]]/SMA1MSFT[[#This Row],[Adj Close]]</f>
        <v>8.1522048526101233E-4</v>
      </c>
      <c r="I192" s="23">
        <f t="shared" si="13"/>
        <v>43.869700000000002</v>
      </c>
      <c r="J192" s="25">
        <f>(SMA1MSFT[[#This Row],[Adj Close]]-SMA1MSFT[[#This Row],[3-MA]])</f>
        <v>4.4799999999995066E-2</v>
      </c>
      <c r="K192" s="14">
        <f t="shared" si="12"/>
        <v>2.0070399999995579E-3</v>
      </c>
      <c r="L192" s="14">
        <f>ABS(SMA1MSFT[[#This Row],[Erorr 2]])</f>
        <v>4.4799999999995066E-2</v>
      </c>
      <c r="M192" s="15">
        <f>SMA1MSFT[[#This Row],[Abs Erorr 2]]/SMA1MSFT[[#This Row],[Adj Close]]</f>
        <v>1.0201641826730367E-3</v>
      </c>
      <c r="N192" s="23">
        <f t="shared" si="14"/>
        <v>43.69018333333333</v>
      </c>
      <c r="O192" s="26">
        <f>SMA1MSFT[[#This Row],[Adj Close]]-SMA1MSFT[[#This Row],[6-MA]]</f>
        <v>0.22431666666666672</v>
      </c>
      <c r="P192" s="14">
        <f>(SMA1MSFT[[#This Row],[Adj Close]]-N192)^2</f>
        <v>5.0317966944444466E-2</v>
      </c>
      <c r="Q192" s="14">
        <f>ABS(SMA1MSFT[[#This Row],[Erorr 3]])</f>
        <v>0.22431666666666672</v>
      </c>
      <c r="R192" s="27">
        <f>SMA1MSFT[[#This Row],[Abs Erorr 3]]/SMA1MSFT[[#This Row],[Adj Close]]</f>
        <v>5.1080318953117248E-3</v>
      </c>
    </row>
    <row r="193" spans="2:18">
      <c r="B193" s="46">
        <v>44061.291666666664</v>
      </c>
      <c r="C193" s="7">
        <v>43.6633</v>
      </c>
      <c r="D193" s="23">
        <f t="shared" si="11"/>
        <v>43.914499999999997</v>
      </c>
      <c r="E193" s="24">
        <f>SMA1MSFT[[#This Row],[Adj Close]]-SMA1MSFT[[#This Row],[Naive Trend ]]</f>
        <v>-0.2511999999999972</v>
      </c>
      <c r="F193" s="5">
        <f t="shared" si="10"/>
        <v>6.3101439999998593E-2</v>
      </c>
      <c r="G193" s="5">
        <f>ABS(SMA1MSFT[[#This Row],[Erorr 1]])</f>
        <v>0.2511999999999972</v>
      </c>
      <c r="H193" s="15">
        <f>SMA1MSFT[[#This Row],[Abs Erorr 1]]/SMA1MSFT[[#This Row],[Adj Close]]</f>
        <v>5.7531153165243402E-3</v>
      </c>
      <c r="I193" s="23">
        <f t="shared" si="13"/>
        <v>43.791899999999998</v>
      </c>
      <c r="J193" s="25">
        <f>(SMA1MSFT[[#This Row],[Adj Close]]-SMA1MSFT[[#This Row],[3-MA]])</f>
        <v>-0.12859999999999872</v>
      </c>
      <c r="K193" s="14">
        <f t="shared" si="12"/>
        <v>1.6537959999999671E-2</v>
      </c>
      <c r="L193" s="14">
        <f>ABS(SMA1MSFT[[#This Row],[Erorr 2]])</f>
        <v>0.12859999999999872</v>
      </c>
      <c r="M193" s="15">
        <f>SMA1MSFT[[#This Row],[Abs Erorr 2]]/SMA1MSFT[[#This Row],[Adj Close]]</f>
        <v>2.9452652456410469E-3</v>
      </c>
      <c r="N193" s="23">
        <f t="shared" si="14"/>
        <v>43.824800000000003</v>
      </c>
      <c r="O193" s="26">
        <f>SMA1MSFT[[#This Row],[Adj Close]]-SMA1MSFT[[#This Row],[6-MA]]</f>
        <v>-0.16150000000000375</v>
      </c>
      <c r="P193" s="14">
        <f>(SMA1MSFT[[#This Row],[Adj Close]]-N193)^2</f>
        <v>2.6082250000001212E-2</v>
      </c>
      <c r="Q193" s="14">
        <f>ABS(SMA1MSFT[[#This Row],[Erorr 3]])</f>
        <v>0.16150000000000375</v>
      </c>
      <c r="R193" s="27">
        <f>SMA1MSFT[[#This Row],[Abs Erorr 3]]/SMA1MSFT[[#This Row],[Adj Close]]</f>
        <v>3.6987584538961497E-3</v>
      </c>
    </row>
    <row r="194" spans="2:18">
      <c r="B194" s="46">
        <v>44062.291666666664</v>
      </c>
      <c r="C194" s="7">
        <v>43.375999999999998</v>
      </c>
      <c r="D194" s="23">
        <f t="shared" si="11"/>
        <v>43.6633</v>
      </c>
      <c r="E194" s="24">
        <f>SMA1MSFT[[#This Row],[Adj Close]]-SMA1MSFT[[#This Row],[Naive Trend ]]</f>
        <v>-0.28730000000000189</v>
      </c>
      <c r="F194" s="5">
        <f t="shared" si="10"/>
        <v>8.2541290000001086E-2</v>
      </c>
      <c r="G194" s="5">
        <f>ABS(SMA1MSFT[[#This Row],[Erorr 1]])</f>
        <v>0.28730000000000189</v>
      </c>
      <c r="H194" s="15">
        <f>SMA1MSFT[[#This Row],[Abs Erorr 1]]/SMA1MSFT[[#This Row],[Adj Close]]</f>
        <v>6.6234784212468164E-3</v>
      </c>
      <c r="I194" s="23">
        <f t="shared" si="13"/>
        <v>43.818833333333338</v>
      </c>
      <c r="J194" s="25">
        <f>(SMA1MSFT[[#This Row],[Adj Close]]-SMA1MSFT[[#This Row],[3-MA]])</f>
        <v>-0.44283333333333985</v>
      </c>
      <c r="K194" s="14">
        <f t="shared" si="12"/>
        <v>0.1961013611111169</v>
      </c>
      <c r="L194" s="14">
        <f>ABS(SMA1MSFT[[#This Row],[Erorr 2]])</f>
        <v>0.44283333333333985</v>
      </c>
      <c r="M194" s="15">
        <f>SMA1MSFT[[#This Row],[Abs Erorr 2]]/SMA1MSFT[[#This Row],[Adj Close]]</f>
        <v>1.0209178654863055E-2</v>
      </c>
      <c r="N194" s="23">
        <f t="shared" si="14"/>
        <v>43.739550000000008</v>
      </c>
      <c r="O194" s="26">
        <f>SMA1MSFT[[#This Row],[Adj Close]]-SMA1MSFT[[#This Row],[6-MA]]</f>
        <v>-0.3635500000000107</v>
      </c>
      <c r="P194" s="14">
        <f>(SMA1MSFT[[#This Row],[Adj Close]]-N194)^2</f>
        <v>0.13216860250000778</v>
      </c>
      <c r="Q194" s="14">
        <f>ABS(SMA1MSFT[[#This Row],[Erorr 3]])</f>
        <v>0.3635500000000107</v>
      </c>
      <c r="R194" s="27">
        <f>SMA1MSFT[[#This Row],[Abs Erorr 3]]/SMA1MSFT[[#This Row],[Adj Close]]</f>
        <v>8.3813629656955633E-3</v>
      </c>
    </row>
    <row r="195" spans="2:18">
      <c r="B195" s="46">
        <v>44063.291666666664</v>
      </c>
      <c r="C195" s="7">
        <v>44.129899999999999</v>
      </c>
      <c r="D195" s="23">
        <f t="shared" si="11"/>
        <v>43.375999999999998</v>
      </c>
      <c r="E195" s="24">
        <f>SMA1MSFT[[#This Row],[Adj Close]]-SMA1MSFT[[#This Row],[Naive Trend ]]</f>
        <v>0.75390000000000157</v>
      </c>
      <c r="F195" s="5">
        <f t="shared" si="10"/>
        <v>0.5683652100000024</v>
      </c>
      <c r="G195" s="5">
        <f>ABS(SMA1MSFT[[#This Row],[Erorr 1]])</f>
        <v>0.75390000000000157</v>
      </c>
      <c r="H195" s="15">
        <f>SMA1MSFT[[#This Row],[Abs Erorr 1]]/SMA1MSFT[[#This Row],[Adj Close]]</f>
        <v>1.7083655299468196E-2</v>
      </c>
      <c r="I195" s="23">
        <f t="shared" si="13"/>
        <v>43.651266666666665</v>
      </c>
      <c r="J195" s="25">
        <f>(SMA1MSFT[[#This Row],[Adj Close]]-SMA1MSFT[[#This Row],[3-MA]])</f>
        <v>0.47863333333333458</v>
      </c>
      <c r="K195" s="14">
        <f t="shared" si="12"/>
        <v>0.22908986777777895</v>
      </c>
      <c r="L195" s="14">
        <f>ABS(SMA1MSFT[[#This Row],[Erorr 2]])</f>
        <v>0.47863333333333458</v>
      </c>
      <c r="M195" s="15">
        <f>SMA1MSFT[[#This Row],[Abs Erorr 2]]/SMA1MSFT[[#This Row],[Adj Close]]</f>
        <v>1.0846009923732766E-2</v>
      </c>
      <c r="N195" s="23">
        <f t="shared" si="14"/>
        <v>43.760483333333333</v>
      </c>
      <c r="O195" s="26">
        <f>SMA1MSFT[[#This Row],[Adj Close]]-SMA1MSFT[[#This Row],[6-MA]]</f>
        <v>0.36941666666666606</v>
      </c>
      <c r="P195" s="14">
        <f>(SMA1MSFT[[#This Row],[Adj Close]]-N195)^2</f>
        <v>0.13646867361111067</v>
      </c>
      <c r="Q195" s="14">
        <f>ABS(SMA1MSFT[[#This Row],[Erorr 3]])</f>
        <v>0.36941666666666606</v>
      </c>
      <c r="R195" s="27">
        <f>SMA1MSFT[[#This Row],[Abs Erorr 3]]/SMA1MSFT[[#This Row],[Adj Close]]</f>
        <v>8.3711195055204309E-3</v>
      </c>
    </row>
    <row r="196" spans="2:18">
      <c r="B196" s="46">
        <v>44064.291666666664</v>
      </c>
      <c r="C196" s="7">
        <v>44.228700000000003</v>
      </c>
      <c r="D196" s="23">
        <f t="shared" si="11"/>
        <v>44.129899999999999</v>
      </c>
      <c r="E196" s="24">
        <f>SMA1MSFT[[#This Row],[Adj Close]]-SMA1MSFT[[#This Row],[Naive Trend ]]</f>
        <v>9.8800000000004218E-2</v>
      </c>
      <c r="F196" s="5">
        <f t="shared" ref="F196:F259" si="15">(C196-D196)^2</f>
        <v>9.7614400000008341E-3</v>
      </c>
      <c r="G196" s="5">
        <f>ABS(SMA1MSFT[[#This Row],[Erorr 1]])</f>
        <v>9.8800000000004218E-2</v>
      </c>
      <c r="H196" s="15">
        <f>SMA1MSFT[[#This Row],[Abs Erorr 1]]/SMA1MSFT[[#This Row],[Adj Close]]</f>
        <v>2.2338436354675632E-3</v>
      </c>
      <c r="I196" s="23">
        <f t="shared" si="13"/>
        <v>43.723066666666661</v>
      </c>
      <c r="J196" s="25">
        <f>(SMA1MSFT[[#This Row],[Adj Close]]-SMA1MSFT[[#This Row],[3-MA]])</f>
        <v>0.5056333333333427</v>
      </c>
      <c r="K196" s="14">
        <f t="shared" si="12"/>
        <v>0.25566506777778725</v>
      </c>
      <c r="L196" s="14">
        <f>ABS(SMA1MSFT[[#This Row],[Erorr 2]])</f>
        <v>0.5056333333333427</v>
      </c>
      <c r="M196" s="15">
        <f>SMA1MSFT[[#This Row],[Abs Erorr 2]]/SMA1MSFT[[#This Row],[Adj Close]]</f>
        <v>1.1432244975170933E-2</v>
      </c>
      <c r="N196" s="23">
        <f t="shared" si="14"/>
        <v>43.757483333333333</v>
      </c>
      <c r="O196" s="26">
        <f>SMA1MSFT[[#This Row],[Adj Close]]-SMA1MSFT[[#This Row],[6-MA]]</f>
        <v>0.47121666666667039</v>
      </c>
      <c r="P196" s="14">
        <f>(SMA1MSFT[[#This Row],[Adj Close]]-N196)^2</f>
        <v>0.22204514694444796</v>
      </c>
      <c r="Q196" s="14">
        <f>ABS(SMA1MSFT[[#This Row],[Erorr 3]])</f>
        <v>0.47121666666667039</v>
      </c>
      <c r="R196" s="27">
        <f>SMA1MSFT[[#This Row],[Abs Erorr 3]]/SMA1MSFT[[#This Row],[Adj Close]]</f>
        <v>1.0654092629145111E-2</v>
      </c>
    </row>
    <row r="197" spans="2:18">
      <c r="B197" s="46">
        <v>44067.291666666664</v>
      </c>
      <c r="C197" s="7">
        <v>44.103000000000002</v>
      </c>
      <c r="D197" s="23">
        <f t="shared" ref="D197:D260" si="16">C196</f>
        <v>44.228700000000003</v>
      </c>
      <c r="E197" s="24">
        <f>SMA1MSFT[[#This Row],[Adj Close]]-SMA1MSFT[[#This Row],[Naive Trend ]]</f>
        <v>-0.12570000000000192</v>
      </c>
      <c r="F197" s="5">
        <f t="shared" si="15"/>
        <v>1.5800490000000483E-2</v>
      </c>
      <c r="G197" s="5">
        <f>ABS(SMA1MSFT[[#This Row],[Erorr 1]])</f>
        <v>0.12570000000000192</v>
      </c>
      <c r="H197" s="15">
        <f>SMA1MSFT[[#This Row],[Abs Erorr 1]]/SMA1MSFT[[#This Row],[Adj Close]]</f>
        <v>2.8501462485545637E-3</v>
      </c>
      <c r="I197" s="23">
        <f t="shared" si="13"/>
        <v>43.911533333333331</v>
      </c>
      <c r="J197" s="25">
        <f>(SMA1MSFT[[#This Row],[Adj Close]]-SMA1MSFT[[#This Row],[3-MA]])</f>
        <v>0.19146666666667045</v>
      </c>
      <c r="K197" s="14">
        <f t="shared" si="12"/>
        <v>3.6659484444445896E-2</v>
      </c>
      <c r="L197" s="14">
        <f>ABS(SMA1MSFT[[#This Row],[Erorr 2]])</f>
        <v>0.19146666666667045</v>
      </c>
      <c r="M197" s="15">
        <f>SMA1MSFT[[#This Row],[Abs Erorr 2]]/SMA1MSFT[[#This Row],[Adj Close]]</f>
        <v>4.3413524401213167E-3</v>
      </c>
      <c r="N197" s="23">
        <f t="shared" si="14"/>
        <v>43.865183333333334</v>
      </c>
      <c r="O197" s="26">
        <f>SMA1MSFT[[#This Row],[Adj Close]]-SMA1MSFT[[#This Row],[6-MA]]</f>
        <v>0.23781666666666723</v>
      </c>
      <c r="P197" s="14">
        <f>(SMA1MSFT[[#This Row],[Adj Close]]-N197)^2</f>
        <v>5.6556766944444711E-2</v>
      </c>
      <c r="Q197" s="14">
        <f>ABS(SMA1MSFT[[#This Row],[Erorr 3]])</f>
        <v>0.23781666666666723</v>
      </c>
      <c r="R197" s="27">
        <f>SMA1MSFT[[#This Row],[Abs Erorr 3]]/SMA1MSFT[[#This Row],[Adj Close]]</f>
        <v>5.3923013551610373E-3</v>
      </c>
    </row>
    <row r="198" spans="2:18">
      <c r="B198" s="46">
        <v>44068.291666666664</v>
      </c>
      <c r="C198" s="7">
        <v>44.363300000000002</v>
      </c>
      <c r="D198" s="23">
        <f t="shared" si="16"/>
        <v>44.103000000000002</v>
      </c>
      <c r="E198" s="24">
        <f>SMA1MSFT[[#This Row],[Adj Close]]-SMA1MSFT[[#This Row],[Naive Trend ]]</f>
        <v>0.26030000000000086</v>
      </c>
      <c r="F198" s="5">
        <f t="shared" si="15"/>
        <v>6.7756090000000449E-2</v>
      </c>
      <c r="G198" s="5">
        <f>ABS(SMA1MSFT[[#This Row],[Erorr 1]])</f>
        <v>0.26030000000000086</v>
      </c>
      <c r="H198" s="15">
        <f>SMA1MSFT[[#This Row],[Abs Erorr 1]]/SMA1MSFT[[#This Row],[Adj Close]]</f>
        <v>5.8674625196953531E-3</v>
      </c>
      <c r="I198" s="23">
        <f t="shared" si="13"/>
        <v>44.153866666666666</v>
      </c>
      <c r="J198" s="25">
        <f>(SMA1MSFT[[#This Row],[Adj Close]]-SMA1MSFT[[#This Row],[3-MA]])</f>
        <v>0.20943333333333669</v>
      </c>
      <c r="K198" s="14">
        <f t="shared" ref="K198:K261" si="17">(C198-I198)^2</f>
        <v>4.3862321111112518E-2</v>
      </c>
      <c r="L198" s="14">
        <f>ABS(SMA1MSFT[[#This Row],[Erorr 2]])</f>
        <v>0.20943333333333669</v>
      </c>
      <c r="M198" s="15">
        <f>SMA1MSFT[[#This Row],[Abs Erorr 2]]/SMA1MSFT[[#This Row],[Adj Close]]</f>
        <v>4.7208691268083459E-3</v>
      </c>
      <c r="N198" s="23">
        <f t="shared" si="14"/>
        <v>43.902566666666665</v>
      </c>
      <c r="O198" s="26">
        <f>SMA1MSFT[[#This Row],[Adj Close]]-SMA1MSFT[[#This Row],[6-MA]]</f>
        <v>0.46073333333333721</v>
      </c>
      <c r="P198" s="14">
        <f>(SMA1MSFT[[#This Row],[Adj Close]]-N198)^2</f>
        <v>0.21227520444444803</v>
      </c>
      <c r="Q198" s="14">
        <f>ABS(SMA1MSFT[[#This Row],[Erorr 3]])</f>
        <v>0.46073333333333721</v>
      </c>
      <c r="R198" s="27">
        <f>SMA1MSFT[[#This Row],[Abs Erorr 3]]/SMA1MSFT[[#This Row],[Adj Close]]</f>
        <v>1.0385461255888025E-2</v>
      </c>
    </row>
    <row r="199" spans="2:18">
      <c r="B199" s="46">
        <v>44069.291666666664</v>
      </c>
      <c r="C199" s="7">
        <v>44.470999999999997</v>
      </c>
      <c r="D199" s="23">
        <f t="shared" si="16"/>
        <v>44.363300000000002</v>
      </c>
      <c r="E199" s="24">
        <f>SMA1MSFT[[#This Row],[Adj Close]]-SMA1MSFT[[#This Row],[Naive Trend ]]</f>
        <v>0.10769999999999413</v>
      </c>
      <c r="F199" s="5">
        <f t="shared" si="15"/>
        <v>1.1599289999998737E-2</v>
      </c>
      <c r="G199" s="5">
        <f>ABS(SMA1MSFT[[#This Row],[Erorr 1]])</f>
        <v>0.10769999999999413</v>
      </c>
      <c r="H199" s="15">
        <f>SMA1MSFT[[#This Row],[Abs Erorr 1]]/SMA1MSFT[[#This Row],[Adj Close]]</f>
        <v>2.4218029727236657E-3</v>
      </c>
      <c r="I199" s="23">
        <f t="shared" ref="I199:I262" si="18">AVERAGE(C196:C198)</f>
        <v>44.231666666666676</v>
      </c>
      <c r="J199" s="25">
        <f>(SMA1MSFT[[#This Row],[Adj Close]]-SMA1MSFT[[#This Row],[3-MA]])</f>
        <v>0.2393333333333203</v>
      </c>
      <c r="K199" s="14">
        <f t="shared" si="17"/>
        <v>5.7280444444438201E-2</v>
      </c>
      <c r="L199" s="14">
        <f>ABS(SMA1MSFT[[#This Row],[Erorr 2]])</f>
        <v>0.2393333333333203</v>
      </c>
      <c r="M199" s="15">
        <f>SMA1MSFT[[#This Row],[Abs Erorr 2]]/SMA1MSFT[[#This Row],[Adj Close]]</f>
        <v>5.3817843838303682E-3</v>
      </c>
      <c r="N199" s="23">
        <f t="shared" si="14"/>
        <v>43.977366666666661</v>
      </c>
      <c r="O199" s="26">
        <f>SMA1MSFT[[#This Row],[Adj Close]]-SMA1MSFT[[#This Row],[6-MA]]</f>
        <v>0.49363333333333514</v>
      </c>
      <c r="P199" s="14">
        <f>(SMA1MSFT[[#This Row],[Adj Close]]-N199)^2</f>
        <v>0.24367386777777958</v>
      </c>
      <c r="Q199" s="14">
        <f>ABS(SMA1MSFT[[#This Row],[Erorr 3]])</f>
        <v>0.49363333333333514</v>
      </c>
      <c r="R199" s="27">
        <f>SMA1MSFT[[#This Row],[Abs Erorr 3]]/SMA1MSFT[[#This Row],[Adj Close]]</f>
        <v>1.1100117679686428E-2</v>
      </c>
    </row>
    <row r="200" spans="2:18">
      <c r="B200" s="46">
        <v>44070.291666666664</v>
      </c>
      <c r="C200" s="7">
        <v>44.336399999999998</v>
      </c>
      <c r="D200" s="23">
        <f t="shared" si="16"/>
        <v>44.470999999999997</v>
      </c>
      <c r="E200" s="24">
        <f>SMA1MSFT[[#This Row],[Adj Close]]-SMA1MSFT[[#This Row],[Naive Trend ]]</f>
        <v>-0.13459999999999894</v>
      </c>
      <c r="F200" s="5">
        <f t="shared" si="15"/>
        <v>1.8117159999999716E-2</v>
      </c>
      <c r="G200" s="5">
        <f>ABS(SMA1MSFT[[#This Row],[Erorr 1]])</f>
        <v>0.13459999999999894</v>
      </c>
      <c r="H200" s="15">
        <f>SMA1MSFT[[#This Row],[Abs Erorr 1]]/SMA1MSFT[[#This Row],[Adj Close]]</f>
        <v>3.0358802248265297E-3</v>
      </c>
      <c r="I200" s="23">
        <f t="shared" si="18"/>
        <v>44.312433333333331</v>
      </c>
      <c r="J200" s="25">
        <f>(SMA1MSFT[[#This Row],[Adj Close]]-SMA1MSFT[[#This Row],[3-MA]])</f>
        <v>2.396666666666647E-2</v>
      </c>
      <c r="K200" s="14">
        <f t="shared" si="17"/>
        <v>5.7440111111110165E-4</v>
      </c>
      <c r="L200" s="14">
        <f>ABS(SMA1MSFT[[#This Row],[Erorr 2]])</f>
        <v>2.396666666666647E-2</v>
      </c>
      <c r="M200" s="15">
        <f>SMA1MSFT[[#This Row],[Abs Erorr 2]]/SMA1MSFT[[#This Row],[Adj Close]]</f>
        <v>5.405641113546989E-4</v>
      </c>
      <c r="N200" s="23">
        <f t="shared" si="14"/>
        <v>44.111983333333335</v>
      </c>
      <c r="O200" s="26">
        <f>SMA1MSFT[[#This Row],[Adj Close]]-SMA1MSFT[[#This Row],[6-MA]]</f>
        <v>0.22441666666666293</v>
      </c>
      <c r="P200" s="14">
        <f>(SMA1MSFT[[#This Row],[Adj Close]]-N200)^2</f>
        <v>5.03628402777761E-2</v>
      </c>
      <c r="Q200" s="14">
        <f>ABS(SMA1MSFT[[#This Row],[Erorr 3]])</f>
        <v>0.22441666666666293</v>
      </c>
      <c r="R200" s="27">
        <f>SMA1MSFT[[#This Row],[Abs Erorr 3]]/SMA1MSFT[[#This Row],[Adj Close]]</f>
        <v>5.0616799439436432E-3</v>
      </c>
    </row>
    <row r="201" spans="2:18">
      <c r="B201" s="46">
        <v>44071.291666666664</v>
      </c>
      <c r="C201" s="7">
        <v>45.260800000000003</v>
      </c>
      <c r="D201" s="23">
        <f t="shared" si="16"/>
        <v>44.336399999999998</v>
      </c>
      <c r="E201" s="24">
        <f>SMA1MSFT[[#This Row],[Adj Close]]-SMA1MSFT[[#This Row],[Naive Trend ]]</f>
        <v>0.92440000000000566</v>
      </c>
      <c r="F201" s="5">
        <f t="shared" si="15"/>
        <v>0.85451536000001049</v>
      </c>
      <c r="G201" s="5">
        <f>ABS(SMA1MSFT[[#This Row],[Erorr 1]])</f>
        <v>0.92440000000000566</v>
      </c>
      <c r="H201" s="15">
        <f>SMA1MSFT[[#This Row],[Abs Erorr 1]]/SMA1MSFT[[#This Row],[Adj Close]]</f>
        <v>2.0423854638009175E-2</v>
      </c>
      <c r="I201" s="23">
        <f t="shared" si="18"/>
        <v>44.390233333333335</v>
      </c>
      <c r="J201" s="25">
        <f>(SMA1MSFT[[#This Row],[Adj Close]]-SMA1MSFT[[#This Row],[3-MA]])</f>
        <v>0.87056666666666871</v>
      </c>
      <c r="K201" s="14">
        <f t="shared" si="17"/>
        <v>0.75788632111111465</v>
      </c>
      <c r="L201" s="14">
        <f>ABS(SMA1MSFT[[#This Row],[Erorr 2]])</f>
        <v>0.87056666666666871</v>
      </c>
      <c r="M201" s="15">
        <f>SMA1MSFT[[#This Row],[Abs Erorr 2]]/SMA1MSFT[[#This Row],[Adj Close]]</f>
        <v>1.9234451593137299E-2</v>
      </c>
      <c r="N201" s="23">
        <f t="shared" si="14"/>
        <v>44.27205</v>
      </c>
      <c r="O201" s="26">
        <f>SMA1MSFT[[#This Row],[Adj Close]]-SMA1MSFT[[#This Row],[6-MA]]</f>
        <v>0.98875000000000313</v>
      </c>
      <c r="P201" s="14">
        <f>(SMA1MSFT[[#This Row],[Adj Close]]-N201)^2</f>
        <v>0.97762656250000624</v>
      </c>
      <c r="Q201" s="14">
        <f>ABS(SMA1MSFT[[#This Row],[Erorr 3]])</f>
        <v>0.98875000000000313</v>
      </c>
      <c r="R201" s="27">
        <f>SMA1MSFT[[#This Row],[Abs Erorr 3]]/SMA1MSFT[[#This Row],[Adj Close]]</f>
        <v>2.1845614748303235E-2</v>
      </c>
    </row>
    <row r="202" spans="2:18">
      <c r="B202" s="46">
        <v>44074.291666666664</v>
      </c>
      <c r="C202" s="7">
        <v>45.727499999999999</v>
      </c>
      <c r="D202" s="23">
        <f t="shared" si="16"/>
        <v>45.260800000000003</v>
      </c>
      <c r="E202" s="24">
        <f>SMA1MSFT[[#This Row],[Adj Close]]-SMA1MSFT[[#This Row],[Naive Trend ]]</f>
        <v>0.4666999999999959</v>
      </c>
      <c r="F202" s="5">
        <f t="shared" si="15"/>
        <v>0.21780888999999617</v>
      </c>
      <c r="G202" s="5">
        <f>ABS(SMA1MSFT[[#This Row],[Erorr 1]])</f>
        <v>0.4666999999999959</v>
      </c>
      <c r="H202" s="15">
        <f>SMA1MSFT[[#This Row],[Abs Erorr 1]]/SMA1MSFT[[#This Row],[Adj Close]]</f>
        <v>1.0206112295664444E-2</v>
      </c>
      <c r="I202" s="23">
        <f t="shared" si="18"/>
        <v>44.689399999999999</v>
      </c>
      <c r="J202" s="25">
        <f>(SMA1MSFT[[#This Row],[Adj Close]]-SMA1MSFT[[#This Row],[3-MA]])</f>
        <v>1.0381</v>
      </c>
      <c r="K202" s="14">
        <f t="shared" si="17"/>
        <v>1.07765161</v>
      </c>
      <c r="L202" s="14">
        <f>ABS(SMA1MSFT[[#This Row],[Erorr 2]])</f>
        <v>1.0381</v>
      </c>
      <c r="M202" s="15">
        <f>SMA1MSFT[[#This Row],[Abs Erorr 2]]/SMA1MSFT[[#This Row],[Adj Close]]</f>
        <v>2.2701875239188672E-2</v>
      </c>
      <c r="N202" s="23">
        <f t="shared" ref="N202:N265" si="19">AVERAGE(C196:C201)</f>
        <v>44.460533333333338</v>
      </c>
      <c r="O202" s="26">
        <f>SMA1MSFT[[#This Row],[Adj Close]]-SMA1MSFT[[#This Row],[6-MA]]</f>
        <v>1.2669666666666615</v>
      </c>
      <c r="P202" s="14">
        <f>(SMA1MSFT[[#This Row],[Adj Close]]-N202)^2</f>
        <v>1.6052045344444312</v>
      </c>
      <c r="Q202" s="14">
        <f>ABS(SMA1MSFT[[#This Row],[Erorr 3]])</f>
        <v>1.2669666666666615</v>
      </c>
      <c r="R202" s="27">
        <f>SMA1MSFT[[#This Row],[Abs Erorr 3]]/SMA1MSFT[[#This Row],[Adj Close]]</f>
        <v>2.7706886811364309E-2</v>
      </c>
    </row>
    <row r="203" spans="2:18">
      <c r="B203" s="46">
        <v>44075.291666666664</v>
      </c>
      <c r="C203" s="7">
        <v>45.5839</v>
      </c>
      <c r="D203" s="23">
        <f t="shared" si="16"/>
        <v>45.727499999999999</v>
      </c>
      <c r="E203" s="24">
        <f>SMA1MSFT[[#This Row],[Adj Close]]-SMA1MSFT[[#This Row],[Naive Trend ]]</f>
        <v>-0.14359999999999928</v>
      </c>
      <c r="F203" s="5">
        <f t="shared" si="15"/>
        <v>2.0620959999999796E-2</v>
      </c>
      <c r="G203" s="5">
        <f>ABS(SMA1MSFT[[#This Row],[Erorr 1]])</f>
        <v>0.14359999999999928</v>
      </c>
      <c r="H203" s="15">
        <f>SMA1MSFT[[#This Row],[Abs Erorr 1]]/SMA1MSFT[[#This Row],[Adj Close]]</f>
        <v>3.1502350610632104E-3</v>
      </c>
      <c r="I203" s="23">
        <f t="shared" si="18"/>
        <v>45.108233333333338</v>
      </c>
      <c r="J203" s="25">
        <f>(SMA1MSFT[[#This Row],[Adj Close]]-SMA1MSFT[[#This Row],[3-MA]])</f>
        <v>0.4756666666666618</v>
      </c>
      <c r="K203" s="14">
        <f t="shared" si="17"/>
        <v>0.22625877777777315</v>
      </c>
      <c r="L203" s="14">
        <f>ABS(SMA1MSFT[[#This Row],[Erorr 2]])</f>
        <v>0.4756666666666618</v>
      </c>
      <c r="M203" s="15">
        <f>SMA1MSFT[[#This Row],[Abs Erorr 2]]/SMA1MSFT[[#This Row],[Adj Close]]</f>
        <v>1.0434970826687972E-2</v>
      </c>
      <c r="N203" s="23">
        <f t="shared" si="19"/>
        <v>44.710333333333331</v>
      </c>
      <c r="O203" s="26">
        <f>SMA1MSFT[[#This Row],[Adj Close]]-SMA1MSFT[[#This Row],[6-MA]]</f>
        <v>0.87356666666666882</v>
      </c>
      <c r="P203" s="14">
        <f>(SMA1MSFT[[#This Row],[Adj Close]]-N203)^2</f>
        <v>0.76311872111111489</v>
      </c>
      <c r="Q203" s="14">
        <f>ABS(SMA1MSFT[[#This Row],[Erorr 3]])</f>
        <v>0.87356666666666882</v>
      </c>
      <c r="R203" s="27">
        <f>SMA1MSFT[[#This Row],[Abs Erorr 3]]/SMA1MSFT[[#This Row],[Adj Close]]</f>
        <v>1.9163929954801342E-2</v>
      </c>
    </row>
    <row r="204" spans="2:18">
      <c r="B204" s="46">
        <v>44076.291666666664</v>
      </c>
      <c r="C204" s="7">
        <v>46.894199999999998</v>
      </c>
      <c r="D204" s="23">
        <f t="shared" si="16"/>
        <v>45.5839</v>
      </c>
      <c r="E204" s="24">
        <f>SMA1MSFT[[#This Row],[Adj Close]]-SMA1MSFT[[#This Row],[Naive Trend ]]</f>
        <v>1.310299999999998</v>
      </c>
      <c r="F204" s="5">
        <f t="shared" si="15"/>
        <v>1.7168860899999949</v>
      </c>
      <c r="G204" s="5">
        <f>ABS(SMA1MSFT[[#This Row],[Erorr 1]])</f>
        <v>1.310299999999998</v>
      </c>
      <c r="H204" s="15">
        <f>SMA1MSFT[[#This Row],[Abs Erorr 1]]/SMA1MSFT[[#This Row],[Adj Close]]</f>
        <v>2.7941621778386199E-2</v>
      </c>
      <c r="I204" s="23">
        <f t="shared" si="18"/>
        <v>45.52406666666667</v>
      </c>
      <c r="J204" s="25">
        <f>(SMA1MSFT[[#This Row],[Adj Close]]-SMA1MSFT[[#This Row],[3-MA]])</f>
        <v>1.3701333333333281</v>
      </c>
      <c r="K204" s="14">
        <f t="shared" si="17"/>
        <v>1.8772653511110968</v>
      </c>
      <c r="L204" s="14">
        <f>ABS(SMA1MSFT[[#This Row],[Erorr 2]])</f>
        <v>1.3701333333333281</v>
      </c>
      <c r="M204" s="15">
        <f>SMA1MSFT[[#This Row],[Abs Erorr 2]]/SMA1MSFT[[#This Row],[Adj Close]]</f>
        <v>2.9217543605250289E-2</v>
      </c>
      <c r="N204" s="23">
        <f t="shared" si="19"/>
        <v>44.957150000000006</v>
      </c>
      <c r="O204" s="26">
        <f>SMA1MSFT[[#This Row],[Adj Close]]-SMA1MSFT[[#This Row],[6-MA]]</f>
        <v>1.9370499999999922</v>
      </c>
      <c r="P204" s="14">
        <f>(SMA1MSFT[[#This Row],[Adj Close]]-N204)^2</f>
        <v>3.7521627024999695</v>
      </c>
      <c r="Q204" s="14">
        <f>ABS(SMA1MSFT[[#This Row],[Erorr 3]])</f>
        <v>1.9370499999999922</v>
      </c>
      <c r="R204" s="27">
        <f>SMA1MSFT[[#This Row],[Abs Erorr 3]]/SMA1MSFT[[#This Row],[Adj Close]]</f>
        <v>4.1306814062293251E-2</v>
      </c>
    </row>
    <row r="205" spans="2:18">
      <c r="B205" s="46">
        <v>44077.291666666664</v>
      </c>
      <c r="C205" s="7">
        <v>45.224899999999998</v>
      </c>
      <c r="D205" s="23">
        <f t="shared" si="16"/>
        <v>46.894199999999998</v>
      </c>
      <c r="E205" s="24">
        <f>SMA1MSFT[[#This Row],[Adj Close]]-SMA1MSFT[[#This Row],[Naive Trend ]]</f>
        <v>-1.6692999999999998</v>
      </c>
      <c r="F205" s="5">
        <f t="shared" si="15"/>
        <v>2.7865624899999992</v>
      </c>
      <c r="G205" s="5">
        <f>ABS(SMA1MSFT[[#This Row],[Erorr 1]])</f>
        <v>1.6692999999999998</v>
      </c>
      <c r="H205" s="15">
        <f>SMA1MSFT[[#This Row],[Abs Erorr 1]]/SMA1MSFT[[#This Row],[Adj Close]]</f>
        <v>3.6911082169335918E-2</v>
      </c>
      <c r="I205" s="23">
        <f t="shared" si="18"/>
        <v>46.068533333333335</v>
      </c>
      <c r="J205" s="25">
        <f>(SMA1MSFT[[#This Row],[Adj Close]]-SMA1MSFT[[#This Row],[3-MA]])</f>
        <v>-0.84363333333333657</v>
      </c>
      <c r="K205" s="14">
        <f t="shared" si="17"/>
        <v>0.71171720111111658</v>
      </c>
      <c r="L205" s="14">
        <f>ABS(SMA1MSFT[[#This Row],[Erorr 2]])</f>
        <v>0.84363333333333657</v>
      </c>
      <c r="M205" s="15">
        <f>SMA1MSFT[[#This Row],[Abs Erorr 2]]/SMA1MSFT[[#This Row],[Adj Close]]</f>
        <v>1.8654177971279905E-2</v>
      </c>
      <c r="N205" s="23">
        <f t="shared" si="19"/>
        <v>45.378966666666663</v>
      </c>
      <c r="O205" s="26">
        <f>SMA1MSFT[[#This Row],[Adj Close]]-SMA1MSFT[[#This Row],[6-MA]]</f>
        <v>-0.15406666666666524</v>
      </c>
      <c r="P205" s="14">
        <f>(SMA1MSFT[[#This Row],[Adj Close]]-N205)^2</f>
        <v>2.3736537777777338E-2</v>
      </c>
      <c r="Q205" s="14">
        <f>ABS(SMA1MSFT[[#This Row],[Erorr 3]])</f>
        <v>0.15406666666666524</v>
      </c>
      <c r="R205" s="27">
        <f>SMA1MSFT[[#This Row],[Abs Erorr 3]]/SMA1MSFT[[#This Row],[Adj Close]]</f>
        <v>3.4066778846755935E-3</v>
      </c>
    </row>
    <row r="206" spans="2:18">
      <c r="B206" s="46">
        <v>44078.291666666664</v>
      </c>
      <c r="C206" s="7">
        <v>44.9467</v>
      </c>
      <c r="D206" s="23">
        <f t="shared" si="16"/>
        <v>45.224899999999998</v>
      </c>
      <c r="E206" s="24">
        <f>SMA1MSFT[[#This Row],[Adj Close]]-SMA1MSFT[[#This Row],[Naive Trend ]]</f>
        <v>-0.27819999999999823</v>
      </c>
      <c r="F206" s="5">
        <f t="shared" si="15"/>
        <v>7.7395239999999019E-2</v>
      </c>
      <c r="G206" s="5">
        <f>ABS(SMA1MSFT[[#This Row],[Erorr 1]])</f>
        <v>0.27819999999999823</v>
      </c>
      <c r="H206" s="15">
        <f>SMA1MSFT[[#This Row],[Abs Erorr 1]]/SMA1MSFT[[#This Row],[Adj Close]]</f>
        <v>6.1895534043655762E-3</v>
      </c>
      <c r="I206" s="23">
        <f t="shared" si="18"/>
        <v>45.901000000000003</v>
      </c>
      <c r="J206" s="25">
        <f>(SMA1MSFT[[#This Row],[Adj Close]]-SMA1MSFT[[#This Row],[3-MA]])</f>
        <v>-0.95430000000000348</v>
      </c>
      <c r="K206" s="14">
        <f t="shared" si="17"/>
        <v>0.91068849000000662</v>
      </c>
      <c r="L206" s="14">
        <f>ABS(SMA1MSFT[[#This Row],[Erorr 2]])</f>
        <v>0.95430000000000348</v>
      </c>
      <c r="M206" s="15">
        <f>SMA1MSFT[[#This Row],[Abs Erorr 2]]/SMA1MSFT[[#This Row],[Adj Close]]</f>
        <v>2.1231814571481409E-2</v>
      </c>
      <c r="N206" s="23">
        <f t="shared" si="19"/>
        <v>45.504616666666664</v>
      </c>
      <c r="O206" s="26">
        <f>SMA1MSFT[[#This Row],[Adj Close]]-SMA1MSFT[[#This Row],[6-MA]]</f>
        <v>-0.55791666666666373</v>
      </c>
      <c r="P206" s="14">
        <f>(SMA1MSFT[[#This Row],[Adj Close]]-N206)^2</f>
        <v>0.31127100694444115</v>
      </c>
      <c r="Q206" s="14">
        <f>ABS(SMA1MSFT[[#This Row],[Erorr 3]])</f>
        <v>0.55791666666666373</v>
      </c>
      <c r="R206" s="27">
        <f>SMA1MSFT[[#This Row],[Abs Erorr 3]]/SMA1MSFT[[#This Row],[Adj Close]]</f>
        <v>1.2412850479938765E-2</v>
      </c>
    </row>
    <row r="207" spans="2:18">
      <c r="B207" s="46">
        <v>44082.291666666664</v>
      </c>
      <c r="C207" s="7">
        <v>43.896599999999999</v>
      </c>
      <c r="D207" s="23">
        <f t="shared" si="16"/>
        <v>44.9467</v>
      </c>
      <c r="E207" s="24">
        <f>SMA1MSFT[[#This Row],[Adj Close]]-SMA1MSFT[[#This Row],[Naive Trend ]]</f>
        <v>-1.0501000000000005</v>
      </c>
      <c r="F207" s="5">
        <f t="shared" si="15"/>
        <v>1.1027100100000009</v>
      </c>
      <c r="G207" s="5">
        <f>ABS(SMA1MSFT[[#This Row],[Erorr 1]])</f>
        <v>1.0501000000000005</v>
      </c>
      <c r="H207" s="15">
        <f>SMA1MSFT[[#This Row],[Abs Erorr 1]]/SMA1MSFT[[#This Row],[Adj Close]]</f>
        <v>2.3922126087214054E-2</v>
      </c>
      <c r="I207" s="23">
        <f t="shared" si="18"/>
        <v>45.688600000000001</v>
      </c>
      <c r="J207" s="25">
        <f>(SMA1MSFT[[#This Row],[Adj Close]]-SMA1MSFT[[#This Row],[3-MA]])</f>
        <v>-1.7920000000000016</v>
      </c>
      <c r="K207" s="14">
        <f t="shared" si="17"/>
        <v>3.2112640000000057</v>
      </c>
      <c r="L207" s="14">
        <f>ABS(SMA1MSFT[[#This Row],[Erorr 2]])</f>
        <v>1.7920000000000016</v>
      </c>
      <c r="M207" s="15">
        <f>SMA1MSFT[[#This Row],[Abs Erorr 2]]/SMA1MSFT[[#This Row],[Adj Close]]</f>
        <v>4.0823207264343971E-2</v>
      </c>
      <c r="N207" s="23">
        <f t="shared" si="19"/>
        <v>45.606333333333339</v>
      </c>
      <c r="O207" s="26">
        <f>SMA1MSFT[[#This Row],[Adj Close]]-SMA1MSFT[[#This Row],[6-MA]]</f>
        <v>-1.7097333333333395</v>
      </c>
      <c r="P207" s="14">
        <f>(SMA1MSFT[[#This Row],[Adj Close]]-N207)^2</f>
        <v>2.9231880711111322</v>
      </c>
      <c r="Q207" s="14">
        <f>ABS(SMA1MSFT[[#This Row],[Erorr 3]])</f>
        <v>1.7097333333333395</v>
      </c>
      <c r="R207" s="27">
        <f>SMA1MSFT[[#This Row],[Abs Erorr 3]]/SMA1MSFT[[#This Row],[Adj Close]]</f>
        <v>3.8949106157044958E-2</v>
      </c>
    </row>
    <row r="208" spans="2:18">
      <c r="B208" s="46">
        <v>44083.291666666664</v>
      </c>
      <c r="C208" s="7">
        <v>44.533799999999999</v>
      </c>
      <c r="D208" s="23">
        <f t="shared" si="16"/>
        <v>43.896599999999999</v>
      </c>
      <c r="E208" s="24">
        <f>SMA1MSFT[[#This Row],[Adj Close]]-SMA1MSFT[[#This Row],[Naive Trend ]]</f>
        <v>0.63719999999999999</v>
      </c>
      <c r="F208" s="5">
        <f t="shared" si="15"/>
        <v>0.40602383999999997</v>
      </c>
      <c r="G208" s="5">
        <f>ABS(SMA1MSFT[[#This Row],[Erorr 1]])</f>
        <v>0.63719999999999999</v>
      </c>
      <c r="H208" s="15">
        <f>SMA1MSFT[[#This Row],[Abs Erorr 1]]/SMA1MSFT[[#This Row],[Adj Close]]</f>
        <v>1.4308233296956468E-2</v>
      </c>
      <c r="I208" s="23">
        <f t="shared" si="18"/>
        <v>44.689399999999999</v>
      </c>
      <c r="J208" s="25">
        <f>(SMA1MSFT[[#This Row],[Adj Close]]-SMA1MSFT[[#This Row],[3-MA]])</f>
        <v>-0.15559999999999974</v>
      </c>
      <c r="K208" s="14">
        <f t="shared" si="17"/>
        <v>2.4211359999999918E-2</v>
      </c>
      <c r="L208" s="14">
        <f>ABS(SMA1MSFT[[#This Row],[Erorr 2]])</f>
        <v>0.15559999999999974</v>
      </c>
      <c r="M208" s="15">
        <f>SMA1MSFT[[#This Row],[Abs Erorr 2]]/SMA1MSFT[[#This Row],[Adj Close]]</f>
        <v>3.4939753625336202E-3</v>
      </c>
      <c r="N208" s="23">
        <f t="shared" si="19"/>
        <v>45.378966666666663</v>
      </c>
      <c r="O208" s="26">
        <f>SMA1MSFT[[#This Row],[Adj Close]]-SMA1MSFT[[#This Row],[6-MA]]</f>
        <v>-0.84516666666666396</v>
      </c>
      <c r="P208" s="14">
        <f>(SMA1MSFT[[#This Row],[Adj Close]]-N208)^2</f>
        <v>0.71430669444443984</v>
      </c>
      <c r="Q208" s="14">
        <f>ABS(SMA1MSFT[[#This Row],[Erorr 3]])</f>
        <v>0.84516666666666396</v>
      </c>
      <c r="R208" s="27">
        <f>SMA1MSFT[[#This Row],[Abs Erorr 3]]/SMA1MSFT[[#This Row],[Adj Close]]</f>
        <v>1.897809454092541E-2</v>
      </c>
    </row>
    <row r="209" spans="2:18">
      <c r="B209" s="46">
        <v>44084.291666666664</v>
      </c>
      <c r="C209" s="7">
        <v>43.941499999999998</v>
      </c>
      <c r="D209" s="23">
        <f t="shared" si="16"/>
        <v>44.533799999999999</v>
      </c>
      <c r="E209" s="24">
        <f>SMA1MSFT[[#This Row],[Adj Close]]-SMA1MSFT[[#This Row],[Naive Trend ]]</f>
        <v>-0.5923000000000016</v>
      </c>
      <c r="F209" s="5">
        <f t="shared" si="15"/>
        <v>0.35081929000000189</v>
      </c>
      <c r="G209" s="5">
        <f>ABS(SMA1MSFT[[#This Row],[Erorr 1]])</f>
        <v>0.5923000000000016</v>
      </c>
      <c r="H209" s="15">
        <f>SMA1MSFT[[#This Row],[Abs Erorr 1]]/SMA1MSFT[[#This Row],[Adj Close]]</f>
        <v>1.3479284958410651E-2</v>
      </c>
      <c r="I209" s="23">
        <f t="shared" si="18"/>
        <v>44.459033333333331</v>
      </c>
      <c r="J209" s="25">
        <f>(SMA1MSFT[[#This Row],[Adj Close]]-SMA1MSFT[[#This Row],[3-MA]])</f>
        <v>-0.51753333333333273</v>
      </c>
      <c r="K209" s="14">
        <f t="shared" si="17"/>
        <v>0.2678407511111105</v>
      </c>
      <c r="L209" s="14">
        <f>ABS(SMA1MSFT[[#This Row],[Erorr 2]])</f>
        <v>0.51753333333333273</v>
      </c>
      <c r="M209" s="15">
        <f>SMA1MSFT[[#This Row],[Abs Erorr 2]]/SMA1MSFT[[#This Row],[Adj Close]]</f>
        <v>1.1777780306392198E-2</v>
      </c>
      <c r="N209" s="23">
        <f t="shared" si="19"/>
        <v>45.180016666666667</v>
      </c>
      <c r="O209" s="26">
        <f>SMA1MSFT[[#This Row],[Adj Close]]-SMA1MSFT[[#This Row],[6-MA]]</f>
        <v>-1.2385166666666692</v>
      </c>
      <c r="P209" s="14">
        <f>(SMA1MSFT[[#This Row],[Adj Close]]-N209)^2</f>
        <v>1.5339235336111172</v>
      </c>
      <c r="Q209" s="14">
        <f>ABS(SMA1MSFT[[#This Row],[Erorr 3]])</f>
        <v>1.2385166666666692</v>
      </c>
      <c r="R209" s="27">
        <f>SMA1MSFT[[#This Row],[Abs Erorr 3]]/SMA1MSFT[[#This Row],[Adj Close]]</f>
        <v>2.8185580070472543E-2</v>
      </c>
    </row>
    <row r="210" spans="2:18">
      <c r="B210" s="46">
        <v>44085.291666666664</v>
      </c>
      <c r="C210" s="7">
        <v>44.228700000000003</v>
      </c>
      <c r="D210" s="23">
        <f t="shared" si="16"/>
        <v>43.941499999999998</v>
      </c>
      <c r="E210" s="24">
        <f>SMA1MSFT[[#This Row],[Adj Close]]-SMA1MSFT[[#This Row],[Naive Trend ]]</f>
        <v>0.28720000000000567</v>
      </c>
      <c r="F210" s="5">
        <f t="shared" si="15"/>
        <v>8.2483840000003264E-2</v>
      </c>
      <c r="G210" s="5">
        <f>ABS(SMA1MSFT[[#This Row],[Erorr 1]])</f>
        <v>0.28720000000000567</v>
      </c>
      <c r="H210" s="15">
        <f>SMA1MSFT[[#This Row],[Abs Erorr 1]]/SMA1MSFT[[#This Row],[Adj Close]]</f>
        <v>6.4935211751646705E-3</v>
      </c>
      <c r="I210" s="23">
        <f t="shared" si="18"/>
        <v>44.123966666666661</v>
      </c>
      <c r="J210" s="25">
        <f>(SMA1MSFT[[#This Row],[Adj Close]]-SMA1MSFT[[#This Row],[3-MA]])</f>
        <v>0.10473333333334267</v>
      </c>
      <c r="K210" s="14">
        <f t="shared" si="17"/>
        <v>1.0969071111113067E-2</v>
      </c>
      <c r="L210" s="14">
        <f>ABS(SMA1MSFT[[#This Row],[Erorr 2]])</f>
        <v>0.10473333333334267</v>
      </c>
      <c r="M210" s="15">
        <f>SMA1MSFT[[#This Row],[Abs Erorr 2]]/SMA1MSFT[[#This Row],[Adj Close]]</f>
        <v>2.3679948389471691E-3</v>
      </c>
      <c r="N210" s="23">
        <f t="shared" si="19"/>
        <v>44.906283333333334</v>
      </c>
      <c r="O210" s="26">
        <f>SMA1MSFT[[#This Row],[Adj Close]]-SMA1MSFT[[#This Row],[6-MA]]</f>
        <v>-0.67758333333333098</v>
      </c>
      <c r="P210" s="14">
        <f>(SMA1MSFT[[#This Row],[Adj Close]]-N210)^2</f>
        <v>0.45911917361110793</v>
      </c>
      <c r="Q210" s="14">
        <f>ABS(SMA1MSFT[[#This Row],[Erorr 3]])</f>
        <v>0.67758333333333098</v>
      </c>
      <c r="R210" s="27">
        <f>SMA1MSFT[[#This Row],[Abs Erorr 3]]/SMA1MSFT[[#This Row],[Adj Close]]</f>
        <v>1.5319992071513088E-2</v>
      </c>
    </row>
    <row r="211" spans="2:18">
      <c r="B211" s="46">
        <v>44088.291666666664</v>
      </c>
      <c r="C211" s="7">
        <v>44.345300000000002</v>
      </c>
      <c r="D211" s="23">
        <f t="shared" si="16"/>
        <v>44.228700000000003</v>
      </c>
      <c r="E211" s="24">
        <f>SMA1MSFT[[#This Row],[Adj Close]]-SMA1MSFT[[#This Row],[Naive Trend ]]</f>
        <v>0.11659999999999826</v>
      </c>
      <c r="F211" s="5">
        <f t="shared" si="15"/>
        <v>1.3595559999999594E-2</v>
      </c>
      <c r="G211" s="5">
        <f>ABS(SMA1MSFT[[#This Row],[Erorr 1]])</f>
        <v>0.11659999999999826</v>
      </c>
      <c r="H211" s="15">
        <f>SMA1MSFT[[#This Row],[Abs Erorr 1]]/SMA1MSFT[[#This Row],[Adj Close]]</f>
        <v>2.629365456993148E-3</v>
      </c>
      <c r="I211" s="23">
        <f t="shared" si="18"/>
        <v>44.234666666666669</v>
      </c>
      <c r="J211" s="25">
        <f>(SMA1MSFT[[#This Row],[Adj Close]]-SMA1MSFT[[#This Row],[3-MA]])</f>
        <v>0.11063333333333247</v>
      </c>
      <c r="K211" s="14">
        <f t="shared" si="17"/>
        <v>1.2239734444444254E-2</v>
      </c>
      <c r="L211" s="14">
        <f>ABS(SMA1MSFT[[#This Row],[Erorr 2]])</f>
        <v>0.11063333333333247</v>
      </c>
      <c r="M211" s="15">
        <f>SMA1MSFT[[#This Row],[Abs Erorr 2]]/SMA1MSFT[[#This Row],[Adj Close]]</f>
        <v>2.4948153092510922E-3</v>
      </c>
      <c r="N211" s="23">
        <f t="shared" si="19"/>
        <v>44.462033333333331</v>
      </c>
      <c r="O211" s="26">
        <f>SMA1MSFT[[#This Row],[Adj Close]]-SMA1MSFT[[#This Row],[6-MA]]</f>
        <v>-0.11673333333332891</v>
      </c>
      <c r="P211" s="14">
        <f>(SMA1MSFT[[#This Row],[Adj Close]]-N211)^2</f>
        <v>1.3626671111110079E-2</v>
      </c>
      <c r="Q211" s="14">
        <f>ABS(SMA1MSFT[[#This Row],[Erorr 3]])</f>
        <v>0.11673333333332891</v>
      </c>
      <c r="R211" s="27">
        <f>SMA1MSFT[[#This Row],[Abs Erorr 3]]/SMA1MSFT[[#This Row],[Adj Close]]</f>
        <v>2.6323721642052011E-3</v>
      </c>
    </row>
    <row r="212" spans="2:18">
      <c r="B212" s="46">
        <v>44089.291666666664</v>
      </c>
      <c r="C212" s="7">
        <v>44.874899999999997</v>
      </c>
      <c r="D212" s="23">
        <f t="shared" si="16"/>
        <v>44.345300000000002</v>
      </c>
      <c r="E212" s="24">
        <f>SMA1MSFT[[#This Row],[Adj Close]]-SMA1MSFT[[#This Row],[Naive Trend ]]</f>
        <v>0.52959999999999496</v>
      </c>
      <c r="F212" s="5">
        <f t="shared" si="15"/>
        <v>0.28047615999999465</v>
      </c>
      <c r="G212" s="5">
        <f>ABS(SMA1MSFT[[#This Row],[Erorr 1]])</f>
        <v>0.52959999999999496</v>
      </c>
      <c r="H212" s="15">
        <f>SMA1MSFT[[#This Row],[Abs Erorr 1]]/SMA1MSFT[[#This Row],[Adj Close]]</f>
        <v>1.1801697608239684E-2</v>
      </c>
      <c r="I212" s="23">
        <f t="shared" si="18"/>
        <v>44.171833333333332</v>
      </c>
      <c r="J212" s="25">
        <f>(SMA1MSFT[[#This Row],[Adj Close]]-SMA1MSFT[[#This Row],[3-MA]])</f>
        <v>0.70306666666666473</v>
      </c>
      <c r="K212" s="14">
        <f t="shared" si="17"/>
        <v>0.49430273777777506</v>
      </c>
      <c r="L212" s="14">
        <f>ABS(SMA1MSFT[[#This Row],[Erorr 2]])</f>
        <v>0.70306666666666473</v>
      </c>
      <c r="M212" s="15">
        <f>SMA1MSFT[[#This Row],[Abs Erorr 2]]/SMA1MSFT[[#This Row],[Adj Close]]</f>
        <v>1.5667258682841963E-2</v>
      </c>
      <c r="N212" s="23">
        <f t="shared" si="19"/>
        <v>44.315433333333324</v>
      </c>
      <c r="O212" s="26">
        <f>SMA1MSFT[[#This Row],[Adj Close]]-SMA1MSFT[[#This Row],[6-MA]]</f>
        <v>0.55946666666667255</v>
      </c>
      <c r="P212" s="14">
        <f>(SMA1MSFT[[#This Row],[Adj Close]]-N212)^2</f>
        <v>0.3130029511111177</v>
      </c>
      <c r="Q212" s="14">
        <f>ABS(SMA1MSFT[[#This Row],[Erorr 3]])</f>
        <v>0.55946666666667255</v>
      </c>
      <c r="R212" s="27">
        <f>SMA1MSFT[[#This Row],[Abs Erorr 3]]/SMA1MSFT[[#This Row],[Adj Close]]</f>
        <v>1.2467251551907026E-2</v>
      </c>
    </row>
    <row r="213" spans="2:18">
      <c r="B213" s="46">
        <v>44090.291666666664</v>
      </c>
      <c r="C213" s="7">
        <v>45.206899999999997</v>
      </c>
      <c r="D213" s="23">
        <f t="shared" si="16"/>
        <v>44.874899999999997</v>
      </c>
      <c r="E213" s="24">
        <f>SMA1MSFT[[#This Row],[Adj Close]]-SMA1MSFT[[#This Row],[Naive Trend ]]</f>
        <v>0.33200000000000074</v>
      </c>
      <c r="F213" s="5">
        <f t="shared" si="15"/>
        <v>0.11022400000000049</v>
      </c>
      <c r="G213" s="5">
        <f>ABS(SMA1MSFT[[#This Row],[Erorr 1]])</f>
        <v>0.33200000000000074</v>
      </c>
      <c r="H213" s="15">
        <f>SMA1MSFT[[#This Row],[Abs Erorr 1]]/SMA1MSFT[[#This Row],[Adj Close]]</f>
        <v>7.3440116442401657E-3</v>
      </c>
      <c r="I213" s="23">
        <f t="shared" si="18"/>
        <v>44.48296666666667</v>
      </c>
      <c r="J213" s="25">
        <f>(SMA1MSFT[[#This Row],[Adj Close]]-SMA1MSFT[[#This Row],[3-MA]])</f>
        <v>0.72393333333332777</v>
      </c>
      <c r="K213" s="14">
        <f t="shared" si="17"/>
        <v>0.52407947111110309</v>
      </c>
      <c r="L213" s="14">
        <f>ABS(SMA1MSFT[[#This Row],[Erorr 2]])</f>
        <v>0.72393333333332777</v>
      </c>
      <c r="M213" s="15">
        <f>SMA1MSFT[[#This Row],[Abs Erorr 2]]/SMA1MSFT[[#This Row],[Adj Close]]</f>
        <v>1.6013779607390196E-2</v>
      </c>
      <c r="N213" s="23">
        <f t="shared" si="19"/>
        <v>44.303466666666658</v>
      </c>
      <c r="O213" s="26">
        <f>SMA1MSFT[[#This Row],[Adj Close]]-SMA1MSFT[[#This Row],[6-MA]]</f>
        <v>0.90343333333333931</v>
      </c>
      <c r="P213" s="14">
        <f>(SMA1MSFT[[#This Row],[Adj Close]]-N213)^2</f>
        <v>0.81619178777778856</v>
      </c>
      <c r="Q213" s="14">
        <f>ABS(SMA1MSFT[[#This Row],[Erorr 3]])</f>
        <v>0.90343333333333931</v>
      </c>
      <c r="R213" s="27">
        <f>SMA1MSFT[[#This Row],[Abs Erorr 3]]/SMA1MSFT[[#This Row],[Adj Close]]</f>
        <v>1.998441240902029E-2</v>
      </c>
    </row>
    <row r="214" spans="2:18">
      <c r="B214" s="46">
        <v>44091.291666666664</v>
      </c>
      <c r="C214" s="7">
        <v>45.162100000000002</v>
      </c>
      <c r="D214" s="23">
        <f t="shared" si="16"/>
        <v>45.206899999999997</v>
      </c>
      <c r="E214" s="24">
        <f>SMA1MSFT[[#This Row],[Adj Close]]-SMA1MSFT[[#This Row],[Naive Trend ]]</f>
        <v>-4.4799999999995066E-2</v>
      </c>
      <c r="F214" s="5">
        <f t="shared" si="15"/>
        <v>2.0070399999995579E-3</v>
      </c>
      <c r="G214" s="5">
        <f>ABS(SMA1MSFT[[#This Row],[Erorr 1]])</f>
        <v>4.4799999999995066E-2</v>
      </c>
      <c r="H214" s="15">
        <f>SMA1MSFT[[#This Row],[Abs Erorr 1]]/SMA1MSFT[[#This Row],[Adj Close]]</f>
        <v>9.919822151758901E-4</v>
      </c>
      <c r="I214" s="23">
        <f t="shared" si="18"/>
        <v>44.809033333333332</v>
      </c>
      <c r="J214" s="25">
        <f>(SMA1MSFT[[#This Row],[Adj Close]]-SMA1MSFT[[#This Row],[3-MA]])</f>
        <v>0.35306666666667041</v>
      </c>
      <c r="K214" s="14">
        <f t="shared" si="17"/>
        <v>0.12465607111111376</v>
      </c>
      <c r="L214" s="14">
        <f>ABS(SMA1MSFT[[#This Row],[Erorr 2]])</f>
        <v>0.35306666666667041</v>
      </c>
      <c r="M214" s="15">
        <f>SMA1MSFT[[#This Row],[Abs Erorr 2]]/SMA1MSFT[[#This Row],[Adj Close]]</f>
        <v>7.8177646005537921E-3</v>
      </c>
      <c r="N214" s="23">
        <f t="shared" si="19"/>
        <v>44.521850000000001</v>
      </c>
      <c r="O214" s="26">
        <f>SMA1MSFT[[#This Row],[Adj Close]]-SMA1MSFT[[#This Row],[6-MA]]</f>
        <v>0.64025000000000176</v>
      </c>
      <c r="P214" s="14">
        <f>(SMA1MSFT[[#This Row],[Adj Close]]-N214)^2</f>
        <v>0.40992006250000224</v>
      </c>
      <c r="Q214" s="14">
        <f>ABS(SMA1MSFT[[#This Row],[Erorr 3]])</f>
        <v>0.64025000000000176</v>
      </c>
      <c r="R214" s="27">
        <f>SMA1MSFT[[#This Row],[Abs Erorr 3]]/SMA1MSFT[[#This Row],[Adj Close]]</f>
        <v>1.4176710117554359E-2</v>
      </c>
    </row>
    <row r="215" spans="2:18">
      <c r="B215" s="46">
        <v>44092.291666666664</v>
      </c>
      <c r="C215" s="7">
        <v>44.7761</v>
      </c>
      <c r="D215" s="23">
        <f t="shared" si="16"/>
        <v>45.162100000000002</v>
      </c>
      <c r="E215" s="24">
        <f>SMA1MSFT[[#This Row],[Adj Close]]-SMA1MSFT[[#This Row],[Naive Trend ]]</f>
        <v>-0.38600000000000279</v>
      </c>
      <c r="F215" s="5">
        <f t="shared" si="15"/>
        <v>0.14899600000000215</v>
      </c>
      <c r="G215" s="5">
        <f>ABS(SMA1MSFT[[#This Row],[Erorr 1]])</f>
        <v>0.38600000000000279</v>
      </c>
      <c r="H215" s="15">
        <f>SMA1MSFT[[#This Row],[Abs Erorr 1]]/SMA1MSFT[[#This Row],[Adj Close]]</f>
        <v>8.6206704022905693E-3</v>
      </c>
      <c r="I215" s="23">
        <f t="shared" si="18"/>
        <v>45.081299999999999</v>
      </c>
      <c r="J215" s="25">
        <f>(SMA1MSFT[[#This Row],[Adj Close]]-SMA1MSFT[[#This Row],[3-MA]])</f>
        <v>-0.30519999999999925</v>
      </c>
      <c r="K215" s="14">
        <f t="shared" si="17"/>
        <v>9.3147039999999542E-2</v>
      </c>
      <c r="L215" s="14">
        <f>ABS(SMA1MSFT[[#This Row],[Erorr 2]])</f>
        <v>0.30519999999999925</v>
      </c>
      <c r="M215" s="15">
        <f>SMA1MSFT[[#This Row],[Abs Erorr 2]]/SMA1MSFT[[#This Row],[Adj Close]]</f>
        <v>6.8161362869923747E-3</v>
      </c>
      <c r="N215" s="23">
        <f t="shared" si="19"/>
        <v>44.626566666666662</v>
      </c>
      <c r="O215" s="26">
        <f>SMA1MSFT[[#This Row],[Adj Close]]-SMA1MSFT[[#This Row],[6-MA]]</f>
        <v>0.14953333333333774</v>
      </c>
      <c r="P215" s="14">
        <f>(SMA1MSFT[[#This Row],[Adj Close]]-N215)^2</f>
        <v>2.2360217777779096E-2</v>
      </c>
      <c r="Q215" s="14">
        <f>ABS(SMA1MSFT[[#This Row],[Erorr 3]])</f>
        <v>0.14953333333333774</v>
      </c>
      <c r="R215" s="27">
        <f>SMA1MSFT[[#This Row],[Abs Erorr 3]]/SMA1MSFT[[#This Row],[Adj Close]]</f>
        <v>3.3395792249288738E-3</v>
      </c>
    </row>
    <row r="216" spans="2:18">
      <c r="B216" s="46">
        <v>44095.291666666664</v>
      </c>
      <c r="C216" s="7">
        <v>44.623600000000003</v>
      </c>
      <c r="D216" s="23">
        <f t="shared" si="16"/>
        <v>44.7761</v>
      </c>
      <c r="E216" s="24">
        <f>SMA1MSFT[[#This Row],[Adj Close]]-SMA1MSFT[[#This Row],[Naive Trend ]]</f>
        <v>-0.15249999999999631</v>
      </c>
      <c r="F216" s="5">
        <f t="shared" si="15"/>
        <v>2.3256249999998872E-2</v>
      </c>
      <c r="G216" s="5">
        <f>ABS(SMA1MSFT[[#This Row],[Erorr 1]])</f>
        <v>0.15249999999999631</v>
      </c>
      <c r="H216" s="15">
        <f>SMA1MSFT[[#This Row],[Abs Erorr 1]]/SMA1MSFT[[#This Row],[Adj Close]]</f>
        <v>3.4174741616542883E-3</v>
      </c>
      <c r="I216" s="23">
        <f t="shared" si="18"/>
        <v>45.048366666666674</v>
      </c>
      <c r="J216" s="25">
        <f>(SMA1MSFT[[#This Row],[Adj Close]]-SMA1MSFT[[#This Row],[3-MA]])</f>
        <v>-0.42476666666667029</v>
      </c>
      <c r="K216" s="14">
        <f t="shared" si="17"/>
        <v>0.18042672111111419</v>
      </c>
      <c r="L216" s="14">
        <f>ABS(SMA1MSFT[[#This Row],[Erorr 2]])</f>
        <v>0.42476666666667029</v>
      </c>
      <c r="M216" s="15">
        <f>SMA1MSFT[[#This Row],[Abs Erorr 2]]/SMA1MSFT[[#This Row],[Adj Close]]</f>
        <v>9.5188793971501678E-3</v>
      </c>
      <c r="N216" s="23">
        <f t="shared" si="19"/>
        <v>44.765666666666668</v>
      </c>
      <c r="O216" s="26">
        <f>SMA1MSFT[[#This Row],[Adj Close]]-SMA1MSFT[[#This Row],[6-MA]]</f>
        <v>-0.14206666666666479</v>
      </c>
      <c r="P216" s="14">
        <f>(SMA1MSFT[[#This Row],[Adj Close]]-N216)^2</f>
        <v>2.0182937777777243E-2</v>
      </c>
      <c r="Q216" s="14">
        <f>ABS(SMA1MSFT[[#This Row],[Erorr 3]])</f>
        <v>0.14206666666666479</v>
      </c>
      <c r="R216" s="27">
        <f>SMA1MSFT[[#This Row],[Abs Erorr 3]]/SMA1MSFT[[#This Row],[Adj Close]]</f>
        <v>3.1836666397750246E-3</v>
      </c>
    </row>
    <row r="217" spans="2:18">
      <c r="B217" s="46">
        <v>44096.291666666664</v>
      </c>
      <c r="C217" s="7">
        <v>44.83</v>
      </c>
      <c r="D217" s="23">
        <f t="shared" si="16"/>
        <v>44.623600000000003</v>
      </c>
      <c r="E217" s="24">
        <f>SMA1MSFT[[#This Row],[Adj Close]]-SMA1MSFT[[#This Row],[Naive Trend ]]</f>
        <v>0.20639999999999503</v>
      </c>
      <c r="F217" s="5">
        <f t="shared" si="15"/>
        <v>4.2600959999997946E-2</v>
      </c>
      <c r="G217" s="5">
        <f>ABS(SMA1MSFT[[#This Row],[Erorr 1]])</f>
        <v>0.20639999999999503</v>
      </c>
      <c r="H217" s="15">
        <f>SMA1MSFT[[#This Row],[Abs Erorr 1]]/SMA1MSFT[[#This Row],[Adj Close]]</f>
        <v>4.6040597813962756E-3</v>
      </c>
      <c r="I217" s="23">
        <f t="shared" si="18"/>
        <v>44.853933333333337</v>
      </c>
      <c r="J217" s="25">
        <f>(SMA1MSFT[[#This Row],[Adj Close]]-SMA1MSFT[[#This Row],[3-MA]])</f>
        <v>-2.3933333333339135E-2</v>
      </c>
      <c r="K217" s="14">
        <f t="shared" si="17"/>
        <v>5.7280444444472213E-4</v>
      </c>
      <c r="L217" s="14">
        <f>ABS(SMA1MSFT[[#This Row],[Erorr 2]])</f>
        <v>2.3933333333339135E-2</v>
      </c>
      <c r="M217" s="15">
        <f>SMA1MSFT[[#This Row],[Abs Erorr 2]]/SMA1MSFT[[#This Row],[Adj Close]]</f>
        <v>5.3386868912199726E-4</v>
      </c>
      <c r="N217" s="23">
        <f t="shared" si="19"/>
        <v>44.831483333333331</v>
      </c>
      <c r="O217" s="26">
        <f>SMA1MSFT[[#This Row],[Adj Close]]-SMA1MSFT[[#This Row],[6-MA]]</f>
        <v>-1.4833333333328369E-3</v>
      </c>
      <c r="P217" s="14">
        <f>(SMA1MSFT[[#This Row],[Adj Close]]-N217)^2</f>
        <v>2.2002777777763049E-6</v>
      </c>
      <c r="Q217" s="14">
        <f>ABS(SMA1MSFT[[#This Row],[Erorr 3]])</f>
        <v>1.4833333333328369E-3</v>
      </c>
      <c r="R217" s="27">
        <f>SMA1MSFT[[#This Row],[Abs Erorr 3]]/SMA1MSFT[[#This Row],[Adj Close]]</f>
        <v>3.3087961930243965E-5</v>
      </c>
    </row>
    <row r="218" spans="2:18">
      <c r="B218" s="46">
        <v>44097.291666666664</v>
      </c>
      <c r="C218" s="7">
        <v>43.815800000000003</v>
      </c>
      <c r="D218" s="23">
        <f t="shared" si="16"/>
        <v>44.83</v>
      </c>
      <c r="E218" s="24">
        <f>SMA1MSFT[[#This Row],[Adj Close]]-SMA1MSFT[[#This Row],[Naive Trend ]]</f>
        <v>-1.0141999999999953</v>
      </c>
      <c r="F218" s="5">
        <f t="shared" si="15"/>
        <v>1.0286016399999904</v>
      </c>
      <c r="G218" s="5">
        <f>ABS(SMA1MSFT[[#This Row],[Erorr 1]])</f>
        <v>1.0141999999999953</v>
      </c>
      <c r="H218" s="15">
        <f>SMA1MSFT[[#This Row],[Abs Erorr 1]]/SMA1MSFT[[#This Row],[Adj Close]]</f>
        <v>2.3146901346089658E-2</v>
      </c>
      <c r="I218" s="23">
        <f t="shared" si="18"/>
        <v>44.743233333333329</v>
      </c>
      <c r="J218" s="25">
        <f>(SMA1MSFT[[#This Row],[Adj Close]]-SMA1MSFT[[#This Row],[3-MA]])</f>
        <v>-0.927433333333326</v>
      </c>
      <c r="K218" s="14">
        <f t="shared" si="17"/>
        <v>0.86013258777776413</v>
      </c>
      <c r="L218" s="14">
        <f>ABS(SMA1MSFT[[#This Row],[Erorr 2]])</f>
        <v>0.927433333333326</v>
      </c>
      <c r="M218" s="15">
        <f>SMA1MSFT[[#This Row],[Abs Erorr 2]]/SMA1MSFT[[#This Row],[Adj Close]]</f>
        <v>2.1166641561567424E-2</v>
      </c>
      <c r="N218" s="23">
        <f t="shared" si="19"/>
        <v>44.91226666666666</v>
      </c>
      <c r="O218" s="26">
        <f>SMA1MSFT[[#This Row],[Adj Close]]-SMA1MSFT[[#This Row],[6-MA]]</f>
        <v>-1.0964666666666574</v>
      </c>
      <c r="P218" s="14">
        <f>(SMA1MSFT[[#This Row],[Adj Close]]-N218)^2</f>
        <v>1.2022391511110908</v>
      </c>
      <c r="Q218" s="14">
        <f>ABS(SMA1MSFT[[#This Row],[Erorr 3]])</f>
        <v>1.0964666666666574</v>
      </c>
      <c r="R218" s="27">
        <f>SMA1MSFT[[#This Row],[Abs Erorr 3]]/SMA1MSFT[[#This Row],[Adj Close]]</f>
        <v>2.5024458452582339E-2</v>
      </c>
    </row>
    <row r="219" spans="2:18">
      <c r="B219" s="46">
        <v>44098.291666666664</v>
      </c>
      <c r="C219" s="7">
        <v>44.121000000000002</v>
      </c>
      <c r="D219" s="23">
        <f t="shared" si="16"/>
        <v>43.815800000000003</v>
      </c>
      <c r="E219" s="24">
        <f>SMA1MSFT[[#This Row],[Adj Close]]-SMA1MSFT[[#This Row],[Naive Trend ]]</f>
        <v>0.30519999999999925</v>
      </c>
      <c r="F219" s="5">
        <f t="shared" si="15"/>
        <v>9.3147039999999542E-2</v>
      </c>
      <c r="G219" s="5">
        <f>ABS(SMA1MSFT[[#This Row],[Erorr 1]])</f>
        <v>0.30519999999999925</v>
      </c>
      <c r="H219" s="15">
        <f>SMA1MSFT[[#This Row],[Abs Erorr 1]]/SMA1MSFT[[#This Row],[Adj Close]]</f>
        <v>6.9173409487545438E-3</v>
      </c>
      <c r="I219" s="23">
        <f t="shared" si="18"/>
        <v>44.423133333333332</v>
      </c>
      <c r="J219" s="25">
        <f>(SMA1MSFT[[#This Row],[Adj Close]]-SMA1MSFT[[#This Row],[3-MA]])</f>
        <v>-0.30213333333333026</v>
      </c>
      <c r="K219" s="14">
        <f t="shared" si="17"/>
        <v>9.1284551111109252E-2</v>
      </c>
      <c r="L219" s="14">
        <f>ABS(SMA1MSFT[[#This Row],[Erorr 2]])</f>
        <v>0.30213333333333026</v>
      </c>
      <c r="M219" s="15">
        <f>SMA1MSFT[[#This Row],[Abs Erorr 2]]/SMA1MSFT[[#This Row],[Adj Close]]</f>
        <v>6.8478351200863593E-3</v>
      </c>
      <c r="N219" s="23">
        <f t="shared" si="19"/>
        <v>44.735750000000003</v>
      </c>
      <c r="O219" s="26">
        <f>SMA1MSFT[[#This Row],[Adj Close]]-SMA1MSFT[[#This Row],[6-MA]]</f>
        <v>-0.6147500000000008</v>
      </c>
      <c r="P219" s="14">
        <f>(SMA1MSFT[[#This Row],[Adj Close]]-N219)^2</f>
        <v>0.37791756250000097</v>
      </c>
      <c r="Q219" s="14">
        <f>ABS(SMA1MSFT[[#This Row],[Erorr 3]])</f>
        <v>0.6147500000000008</v>
      </c>
      <c r="R219" s="27">
        <f>SMA1MSFT[[#This Row],[Abs Erorr 3]]/SMA1MSFT[[#This Row],[Adj Close]]</f>
        <v>1.3933274404478611E-2</v>
      </c>
    </row>
    <row r="220" spans="2:18">
      <c r="B220" s="46">
        <v>44099.291666666664</v>
      </c>
      <c r="C220" s="7">
        <v>44.820999999999998</v>
      </c>
      <c r="D220" s="23">
        <f t="shared" si="16"/>
        <v>44.121000000000002</v>
      </c>
      <c r="E220" s="24">
        <f>SMA1MSFT[[#This Row],[Adj Close]]-SMA1MSFT[[#This Row],[Naive Trend ]]</f>
        <v>0.69999999999999574</v>
      </c>
      <c r="F220" s="5">
        <f t="shared" si="15"/>
        <v>0.48999999999999405</v>
      </c>
      <c r="G220" s="5">
        <f>ABS(SMA1MSFT[[#This Row],[Erorr 1]])</f>
        <v>0.69999999999999574</v>
      </c>
      <c r="H220" s="15">
        <f>SMA1MSFT[[#This Row],[Abs Erorr 1]]/SMA1MSFT[[#This Row],[Adj Close]]</f>
        <v>1.5617679212868872E-2</v>
      </c>
      <c r="I220" s="23">
        <f t="shared" si="18"/>
        <v>44.255600000000008</v>
      </c>
      <c r="J220" s="25">
        <f>(SMA1MSFT[[#This Row],[Adj Close]]-SMA1MSFT[[#This Row],[3-MA]])</f>
        <v>0.56539999999998969</v>
      </c>
      <c r="K220" s="14">
        <f t="shared" si="17"/>
        <v>0.31967715999998836</v>
      </c>
      <c r="L220" s="14">
        <f>ABS(SMA1MSFT[[#This Row],[Erorr 2]])</f>
        <v>0.56539999999998969</v>
      </c>
      <c r="M220" s="15">
        <f>SMA1MSFT[[#This Row],[Abs Erorr 2]]/SMA1MSFT[[#This Row],[Adj Close]]</f>
        <v>1.2614622609937077E-2</v>
      </c>
      <c r="N220" s="23">
        <f t="shared" si="19"/>
        <v>44.554766666666666</v>
      </c>
      <c r="O220" s="26">
        <f>SMA1MSFT[[#This Row],[Adj Close]]-SMA1MSFT[[#This Row],[6-MA]]</f>
        <v>0.26623333333333221</v>
      </c>
      <c r="P220" s="14">
        <f>(SMA1MSFT[[#This Row],[Adj Close]]-N220)^2</f>
        <v>7.0880187777777187E-2</v>
      </c>
      <c r="Q220" s="14">
        <f>ABS(SMA1MSFT[[#This Row],[Erorr 3]])</f>
        <v>0.26623333333333221</v>
      </c>
      <c r="R220" s="27">
        <f>SMA1MSFT[[#This Row],[Abs Erorr 3]]/SMA1MSFT[[#This Row],[Adj Close]]</f>
        <v>5.9399239939611397E-3</v>
      </c>
    </row>
    <row r="221" spans="2:18">
      <c r="B221" s="46">
        <v>44102.291666666664</v>
      </c>
      <c r="C221" s="7">
        <v>46.158299999999997</v>
      </c>
      <c r="D221" s="23">
        <f t="shared" si="16"/>
        <v>44.820999999999998</v>
      </c>
      <c r="E221" s="24">
        <f>SMA1MSFT[[#This Row],[Adj Close]]-SMA1MSFT[[#This Row],[Naive Trend ]]</f>
        <v>1.337299999999999</v>
      </c>
      <c r="F221" s="5">
        <f t="shared" si="15"/>
        <v>1.7883712899999975</v>
      </c>
      <c r="G221" s="5">
        <f>ABS(SMA1MSFT[[#This Row],[Erorr 1]])</f>
        <v>1.337299999999999</v>
      </c>
      <c r="H221" s="15">
        <f>SMA1MSFT[[#This Row],[Abs Erorr 1]]/SMA1MSFT[[#This Row],[Adj Close]]</f>
        <v>2.8972037531711504E-2</v>
      </c>
      <c r="I221" s="23">
        <f t="shared" si="18"/>
        <v>44.252600000000001</v>
      </c>
      <c r="J221" s="25">
        <f>(SMA1MSFT[[#This Row],[Adj Close]]-SMA1MSFT[[#This Row],[3-MA]])</f>
        <v>1.905699999999996</v>
      </c>
      <c r="K221" s="14">
        <f t="shared" si="17"/>
        <v>3.6316924899999847</v>
      </c>
      <c r="L221" s="14">
        <f>ABS(SMA1MSFT[[#This Row],[Erorr 2]])</f>
        <v>1.905699999999996</v>
      </c>
      <c r="M221" s="15">
        <f>SMA1MSFT[[#This Row],[Abs Erorr 2]]/SMA1MSFT[[#This Row],[Adj Close]]</f>
        <v>4.1286182550050503E-2</v>
      </c>
      <c r="N221" s="23">
        <f t="shared" si="19"/>
        <v>44.497916666666661</v>
      </c>
      <c r="O221" s="26">
        <f>SMA1MSFT[[#This Row],[Adj Close]]-SMA1MSFT[[#This Row],[6-MA]]</f>
        <v>1.6603833333333355</v>
      </c>
      <c r="P221" s="14">
        <f>(SMA1MSFT[[#This Row],[Adj Close]]-N221)^2</f>
        <v>2.7568728136111185</v>
      </c>
      <c r="Q221" s="14">
        <f>ABS(SMA1MSFT[[#This Row],[Erorr 3]])</f>
        <v>1.6603833333333355</v>
      </c>
      <c r="R221" s="27">
        <f>SMA1MSFT[[#This Row],[Abs Erorr 3]]/SMA1MSFT[[#This Row],[Adj Close]]</f>
        <v>3.5971500972378438E-2</v>
      </c>
    </row>
    <row r="222" spans="2:18">
      <c r="B222" s="46">
        <v>44103.291666666664</v>
      </c>
      <c r="C222" s="7">
        <v>45.942900000000002</v>
      </c>
      <c r="D222" s="23">
        <f t="shared" si="16"/>
        <v>46.158299999999997</v>
      </c>
      <c r="E222" s="24">
        <f>SMA1MSFT[[#This Row],[Adj Close]]-SMA1MSFT[[#This Row],[Naive Trend ]]</f>
        <v>-0.21539999999999537</v>
      </c>
      <c r="F222" s="5">
        <f t="shared" si="15"/>
        <v>4.6397159999998008E-2</v>
      </c>
      <c r="G222" s="5">
        <f>ABS(SMA1MSFT[[#This Row],[Erorr 1]])</f>
        <v>0.21539999999999537</v>
      </c>
      <c r="H222" s="15">
        <f>SMA1MSFT[[#This Row],[Abs Erorr 1]]/SMA1MSFT[[#This Row],[Adj Close]]</f>
        <v>4.6884284622867815E-3</v>
      </c>
      <c r="I222" s="23">
        <f t="shared" si="18"/>
        <v>45.033433333333335</v>
      </c>
      <c r="J222" s="25">
        <f>(SMA1MSFT[[#This Row],[Adj Close]]-SMA1MSFT[[#This Row],[3-MA]])</f>
        <v>0.90946666666666687</v>
      </c>
      <c r="K222" s="14">
        <f t="shared" si="17"/>
        <v>0.82712961777777816</v>
      </c>
      <c r="L222" s="14">
        <f>ABS(SMA1MSFT[[#This Row],[Erorr 2]])</f>
        <v>0.90946666666666687</v>
      </c>
      <c r="M222" s="15">
        <f>SMA1MSFT[[#This Row],[Abs Erorr 2]]/SMA1MSFT[[#This Row],[Adj Close]]</f>
        <v>1.9795586840766839E-2</v>
      </c>
      <c r="N222" s="23">
        <f t="shared" si="19"/>
        <v>44.72828333333333</v>
      </c>
      <c r="O222" s="26">
        <f>SMA1MSFT[[#This Row],[Adj Close]]-SMA1MSFT[[#This Row],[6-MA]]</f>
        <v>1.2146166666666716</v>
      </c>
      <c r="P222" s="14">
        <f>(SMA1MSFT[[#This Row],[Adj Close]]-N222)^2</f>
        <v>1.4752936469444564</v>
      </c>
      <c r="Q222" s="14">
        <f>ABS(SMA1MSFT[[#This Row],[Erorr 3]])</f>
        <v>1.2146166666666716</v>
      </c>
      <c r="R222" s="27">
        <f>SMA1MSFT[[#This Row],[Abs Erorr 3]]/SMA1MSFT[[#This Row],[Adj Close]]</f>
        <v>2.6437527162340026E-2</v>
      </c>
    </row>
    <row r="223" spans="2:18">
      <c r="B223" s="46">
        <v>44104.291666666664</v>
      </c>
      <c r="C223" s="7">
        <v>46.4724</v>
      </c>
      <c r="D223" s="23">
        <f t="shared" si="16"/>
        <v>45.942900000000002</v>
      </c>
      <c r="E223" s="24">
        <f>SMA1MSFT[[#This Row],[Adj Close]]-SMA1MSFT[[#This Row],[Naive Trend ]]</f>
        <v>0.52949999999999875</v>
      </c>
      <c r="F223" s="5">
        <f t="shared" si="15"/>
        <v>0.28037024999999866</v>
      </c>
      <c r="G223" s="5">
        <f>ABS(SMA1MSFT[[#This Row],[Erorr 1]])</f>
        <v>0.52949999999999875</v>
      </c>
      <c r="H223" s="15">
        <f>SMA1MSFT[[#This Row],[Abs Erorr 1]]/SMA1MSFT[[#This Row],[Adj Close]]</f>
        <v>1.1393859581170732E-2</v>
      </c>
      <c r="I223" s="23">
        <f t="shared" si="18"/>
        <v>45.640733333333337</v>
      </c>
      <c r="J223" s="25">
        <f>(SMA1MSFT[[#This Row],[Adj Close]]-SMA1MSFT[[#This Row],[3-MA]])</f>
        <v>0.83166666666666345</v>
      </c>
      <c r="K223" s="14">
        <f t="shared" si="17"/>
        <v>0.69166944444443912</v>
      </c>
      <c r="L223" s="14">
        <f>ABS(SMA1MSFT[[#This Row],[Erorr 2]])</f>
        <v>0.83166666666666345</v>
      </c>
      <c r="M223" s="15">
        <f>SMA1MSFT[[#This Row],[Abs Erorr 2]]/SMA1MSFT[[#This Row],[Adj Close]]</f>
        <v>1.789592675796093E-2</v>
      </c>
      <c r="N223" s="23">
        <f t="shared" si="19"/>
        <v>44.948166666666673</v>
      </c>
      <c r="O223" s="26">
        <f>SMA1MSFT[[#This Row],[Adj Close]]-SMA1MSFT[[#This Row],[6-MA]]</f>
        <v>1.5242333333333278</v>
      </c>
      <c r="P223" s="14">
        <f>(SMA1MSFT[[#This Row],[Adj Close]]-N223)^2</f>
        <v>2.3232872544444274</v>
      </c>
      <c r="Q223" s="14">
        <f>ABS(SMA1MSFT[[#This Row],[Erorr 3]])</f>
        <v>1.5242333333333278</v>
      </c>
      <c r="R223" s="27">
        <f>SMA1MSFT[[#This Row],[Abs Erorr 3]]/SMA1MSFT[[#This Row],[Adj Close]]</f>
        <v>3.2798679072596378E-2</v>
      </c>
    </row>
    <row r="224" spans="2:18">
      <c r="B224" s="46">
        <v>44105.291666666664</v>
      </c>
      <c r="C224" s="7">
        <v>46.885300000000001</v>
      </c>
      <c r="D224" s="23">
        <f t="shared" si="16"/>
        <v>46.4724</v>
      </c>
      <c r="E224" s="24">
        <f>SMA1MSFT[[#This Row],[Adj Close]]-SMA1MSFT[[#This Row],[Naive Trend ]]</f>
        <v>0.41290000000000049</v>
      </c>
      <c r="F224" s="5">
        <f t="shared" si="15"/>
        <v>0.17048641000000039</v>
      </c>
      <c r="G224" s="5">
        <f>ABS(SMA1MSFT[[#This Row],[Erorr 1]])</f>
        <v>0.41290000000000049</v>
      </c>
      <c r="H224" s="15">
        <f>SMA1MSFT[[#This Row],[Abs Erorr 1]]/SMA1MSFT[[#This Row],[Adj Close]]</f>
        <v>8.8065982301489057E-3</v>
      </c>
      <c r="I224" s="23">
        <f t="shared" si="18"/>
        <v>46.191200000000002</v>
      </c>
      <c r="J224" s="25">
        <f>(SMA1MSFT[[#This Row],[Adj Close]]-SMA1MSFT[[#This Row],[3-MA]])</f>
        <v>0.69409999999999883</v>
      </c>
      <c r="K224" s="14">
        <f t="shared" si="17"/>
        <v>0.48177480999999839</v>
      </c>
      <c r="L224" s="14">
        <f>ABS(SMA1MSFT[[#This Row],[Erorr 2]])</f>
        <v>0.69409999999999883</v>
      </c>
      <c r="M224" s="15">
        <f>SMA1MSFT[[#This Row],[Abs Erorr 2]]/SMA1MSFT[[#This Row],[Adj Close]]</f>
        <v>1.480421368744572E-2</v>
      </c>
      <c r="N224" s="23">
        <f t="shared" si="19"/>
        <v>45.221900000000005</v>
      </c>
      <c r="O224" s="26">
        <f>SMA1MSFT[[#This Row],[Adj Close]]-SMA1MSFT[[#This Row],[6-MA]]</f>
        <v>1.6633999999999958</v>
      </c>
      <c r="P224" s="14">
        <f>(SMA1MSFT[[#This Row],[Adj Close]]-N224)^2</f>
        <v>2.7668995599999859</v>
      </c>
      <c r="Q224" s="14">
        <f>ABS(SMA1MSFT[[#This Row],[Erorr 3]])</f>
        <v>1.6633999999999958</v>
      </c>
      <c r="R224" s="27">
        <f>SMA1MSFT[[#This Row],[Abs Erorr 3]]/SMA1MSFT[[#This Row],[Adj Close]]</f>
        <v>3.5478070951876085E-2</v>
      </c>
    </row>
    <row r="225" spans="2:18">
      <c r="B225" s="46">
        <v>44106.291666666664</v>
      </c>
      <c r="C225" s="7">
        <v>45.781300000000002</v>
      </c>
      <c r="D225" s="23">
        <f t="shared" si="16"/>
        <v>46.885300000000001</v>
      </c>
      <c r="E225" s="24">
        <f>SMA1MSFT[[#This Row],[Adj Close]]-SMA1MSFT[[#This Row],[Naive Trend ]]</f>
        <v>-1.1039999999999992</v>
      </c>
      <c r="F225" s="5">
        <f t="shared" si="15"/>
        <v>1.2188159999999983</v>
      </c>
      <c r="G225" s="5">
        <f>ABS(SMA1MSFT[[#This Row],[Erorr 1]])</f>
        <v>1.1039999999999992</v>
      </c>
      <c r="H225" s="15">
        <f>SMA1MSFT[[#This Row],[Abs Erorr 1]]/SMA1MSFT[[#This Row],[Adj Close]]</f>
        <v>2.4114649431099578E-2</v>
      </c>
      <c r="I225" s="23">
        <f t="shared" si="18"/>
        <v>46.433533333333337</v>
      </c>
      <c r="J225" s="25">
        <f>(SMA1MSFT[[#This Row],[Adj Close]]-SMA1MSFT[[#This Row],[3-MA]])</f>
        <v>-0.652233333333335</v>
      </c>
      <c r="K225" s="14">
        <f t="shared" si="17"/>
        <v>0.42540832111111326</v>
      </c>
      <c r="L225" s="14">
        <f>ABS(SMA1MSFT[[#This Row],[Erorr 2]])</f>
        <v>0.652233333333335</v>
      </c>
      <c r="M225" s="15">
        <f>SMA1MSFT[[#This Row],[Abs Erorr 2]]/SMA1MSFT[[#This Row],[Adj Close]]</f>
        <v>1.4246719366495381E-2</v>
      </c>
      <c r="N225" s="23">
        <f t="shared" si="19"/>
        <v>45.733483333333332</v>
      </c>
      <c r="O225" s="26">
        <f>SMA1MSFT[[#This Row],[Adj Close]]-SMA1MSFT[[#This Row],[6-MA]]</f>
        <v>4.7816666666669505E-2</v>
      </c>
      <c r="P225" s="14">
        <f>(SMA1MSFT[[#This Row],[Adj Close]]-N225)^2</f>
        <v>2.2864336111113825E-3</v>
      </c>
      <c r="Q225" s="14">
        <f>ABS(SMA1MSFT[[#This Row],[Erorr 3]])</f>
        <v>4.7816666666669505E-2</v>
      </c>
      <c r="R225" s="27">
        <f>SMA1MSFT[[#This Row],[Abs Erorr 3]]/SMA1MSFT[[#This Row],[Adj Close]]</f>
        <v>1.0444584724913775E-3</v>
      </c>
    </row>
    <row r="226" spans="2:18">
      <c r="B226" s="46">
        <v>44109.291666666664</v>
      </c>
      <c r="C226" s="7">
        <v>46.391599999999997</v>
      </c>
      <c r="D226" s="23">
        <f t="shared" si="16"/>
        <v>45.781300000000002</v>
      </c>
      <c r="E226" s="24">
        <f>SMA1MSFT[[#This Row],[Adj Close]]-SMA1MSFT[[#This Row],[Naive Trend ]]</f>
        <v>0.61029999999999518</v>
      </c>
      <c r="F226" s="5">
        <f t="shared" si="15"/>
        <v>0.37246608999999414</v>
      </c>
      <c r="G226" s="5">
        <f>ABS(SMA1MSFT[[#This Row],[Erorr 1]])</f>
        <v>0.61029999999999518</v>
      </c>
      <c r="H226" s="15">
        <f>SMA1MSFT[[#This Row],[Abs Erorr 1]]/SMA1MSFT[[#This Row],[Adj Close]]</f>
        <v>1.3155398822200468E-2</v>
      </c>
      <c r="I226" s="23">
        <f t="shared" si="18"/>
        <v>46.379666666666672</v>
      </c>
      <c r="J226" s="25">
        <f>(SMA1MSFT[[#This Row],[Adj Close]]-SMA1MSFT[[#This Row],[3-MA]])</f>
        <v>1.193333333332447E-2</v>
      </c>
      <c r="K226" s="14">
        <f t="shared" si="17"/>
        <v>1.4240444444423288E-4</v>
      </c>
      <c r="L226" s="14">
        <f>ABS(SMA1MSFT[[#This Row],[Erorr 2]])</f>
        <v>1.193333333332447E-2</v>
      </c>
      <c r="M226" s="15">
        <f>SMA1MSFT[[#This Row],[Abs Erorr 2]]/SMA1MSFT[[#This Row],[Adj Close]]</f>
        <v>2.5723047563189178E-4</v>
      </c>
      <c r="N226" s="23">
        <f t="shared" si="19"/>
        <v>46.010199999999998</v>
      </c>
      <c r="O226" s="26">
        <f>SMA1MSFT[[#This Row],[Adj Close]]-SMA1MSFT[[#This Row],[6-MA]]</f>
        <v>0.3813999999999993</v>
      </c>
      <c r="P226" s="14">
        <f>(SMA1MSFT[[#This Row],[Adj Close]]-N226)^2</f>
        <v>0.14546595999999945</v>
      </c>
      <c r="Q226" s="14">
        <f>ABS(SMA1MSFT[[#This Row],[Erorr 3]])</f>
        <v>0.3813999999999993</v>
      </c>
      <c r="R226" s="27">
        <f>SMA1MSFT[[#This Row],[Abs Erorr 3]]/SMA1MSFT[[#This Row],[Adj Close]]</f>
        <v>8.2213159278834817E-3</v>
      </c>
    </row>
    <row r="227" spans="2:18">
      <c r="B227" s="46">
        <v>44110.291666666664</v>
      </c>
      <c r="C227" s="7">
        <v>46.104399999999998</v>
      </c>
      <c r="D227" s="23">
        <f t="shared" si="16"/>
        <v>46.391599999999997</v>
      </c>
      <c r="E227" s="24">
        <f>SMA1MSFT[[#This Row],[Adj Close]]-SMA1MSFT[[#This Row],[Naive Trend ]]</f>
        <v>-0.28719999999999857</v>
      </c>
      <c r="F227" s="5">
        <f t="shared" si="15"/>
        <v>8.2483839999999184E-2</v>
      </c>
      <c r="G227" s="5">
        <f>ABS(SMA1MSFT[[#This Row],[Erorr 1]])</f>
        <v>0.28719999999999857</v>
      </c>
      <c r="H227" s="15">
        <f>SMA1MSFT[[#This Row],[Abs Erorr 1]]/SMA1MSFT[[#This Row],[Adj Close]]</f>
        <v>6.2293403666461031E-3</v>
      </c>
      <c r="I227" s="23">
        <f t="shared" si="18"/>
        <v>46.352733333333333</v>
      </c>
      <c r="J227" s="25">
        <f>(SMA1MSFT[[#This Row],[Adj Close]]-SMA1MSFT[[#This Row],[3-MA]])</f>
        <v>-0.24833333333333485</v>
      </c>
      <c r="K227" s="14">
        <f t="shared" si="17"/>
        <v>6.16694444444452E-2</v>
      </c>
      <c r="L227" s="14">
        <f>ABS(SMA1MSFT[[#This Row],[Erorr 2]])</f>
        <v>0.24833333333333485</v>
      </c>
      <c r="M227" s="15">
        <f>SMA1MSFT[[#This Row],[Abs Erorr 2]]/SMA1MSFT[[#This Row],[Adj Close]]</f>
        <v>5.3863261062574259E-3</v>
      </c>
      <c r="N227" s="23">
        <f t="shared" si="19"/>
        <v>46.271966666666664</v>
      </c>
      <c r="O227" s="26">
        <f>SMA1MSFT[[#This Row],[Adj Close]]-SMA1MSFT[[#This Row],[6-MA]]</f>
        <v>-0.16756666666666575</v>
      </c>
      <c r="P227" s="14">
        <f>(SMA1MSFT[[#This Row],[Adj Close]]-N227)^2</f>
        <v>2.8078587777777473E-2</v>
      </c>
      <c r="Q227" s="14">
        <f>ABS(SMA1MSFT[[#This Row],[Erorr 3]])</f>
        <v>0.16756666666666575</v>
      </c>
      <c r="R227" s="27">
        <f>SMA1MSFT[[#This Row],[Abs Erorr 3]]/SMA1MSFT[[#This Row],[Adj Close]]</f>
        <v>3.6345048773363444E-3</v>
      </c>
    </row>
    <row r="228" spans="2:18">
      <c r="B228" s="46">
        <v>44111.291666666664</v>
      </c>
      <c r="C228" s="7">
        <v>47.2712</v>
      </c>
      <c r="D228" s="23">
        <f t="shared" si="16"/>
        <v>46.104399999999998</v>
      </c>
      <c r="E228" s="24">
        <f>SMA1MSFT[[#This Row],[Adj Close]]-SMA1MSFT[[#This Row],[Naive Trend ]]</f>
        <v>1.1668000000000021</v>
      </c>
      <c r="F228" s="5">
        <f t="shared" si="15"/>
        <v>1.3614222400000049</v>
      </c>
      <c r="G228" s="5">
        <f>ABS(SMA1MSFT[[#This Row],[Erorr 1]])</f>
        <v>1.1668000000000021</v>
      </c>
      <c r="H228" s="15">
        <f>SMA1MSFT[[#This Row],[Abs Erorr 1]]/SMA1MSFT[[#This Row],[Adj Close]]</f>
        <v>2.4683105146474007E-2</v>
      </c>
      <c r="I228" s="23">
        <f t="shared" si="18"/>
        <v>46.092433333333332</v>
      </c>
      <c r="J228" s="25">
        <f>(SMA1MSFT[[#This Row],[Adj Close]]-SMA1MSFT[[#This Row],[3-MA]])</f>
        <v>1.1787666666666681</v>
      </c>
      <c r="K228" s="14">
        <f t="shared" si="17"/>
        <v>1.3894908544444478</v>
      </c>
      <c r="L228" s="14">
        <f>ABS(SMA1MSFT[[#This Row],[Erorr 2]])</f>
        <v>1.1787666666666681</v>
      </c>
      <c r="M228" s="15">
        <f>SMA1MSFT[[#This Row],[Abs Erorr 2]]/SMA1MSFT[[#This Row],[Adj Close]]</f>
        <v>2.493625435078162E-2</v>
      </c>
      <c r="N228" s="23">
        <f t="shared" si="19"/>
        <v>46.262983333333331</v>
      </c>
      <c r="O228" s="26">
        <f>SMA1MSFT[[#This Row],[Adj Close]]-SMA1MSFT[[#This Row],[6-MA]]</f>
        <v>1.0082166666666694</v>
      </c>
      <c r="P228" s="14">
        <f>(SMA1MSFT[[#This Row],[Adj Close]]-N228)^2</f>
        <v>1.0165008469444501</v>
      </c>
      <c r="Q228" s="14">
        <f>ABS(SMA1MSFT[[#This Row],[Erorr 3]])</f>
        <v>1.0082166666666694</v>
      </c>
      <c r="R228" s="27">
        <f>SMA1MSFT[[#This Row],[Abs Erorr 3]]/SMA1MSFT[[#This Row],[Adj Close]]</f>
        <v>2.1328349326157774E-2</v>
      </c>
    </row>
    <row r="229" spans="2:18">
      <c r="B229" s="46">
        <v>44112.291666666664</v>
      </c>
      <c r="C229" s="7">
        <v>47.8994</v>
      </c>
      <c r="D229" s="23">
        <f t="shared" si="16"/>
        <v>47.2712</v>
      </c>
      <c r="E229" s="24">
        <f>SMA1MSFT[[#This Row],[Adj Close]]-SMA1MSFT[[#This Row],[Naive Trend ]]</f>
        <v>0.62819999999999965</v>
      </c>
      <c r="F229" s="5">
        <f t="shared" si="15"/>
        <v>0.39463523999999955</v>
      </c>
      <c r="G229" s="5">
        <f>ABS(SMA1MSFT[[#This Row],[Erorr 1]])</f>
        <v>0.62819999999999965</v>
      </c>
      <c r="H229" s="15">
        <f>SMA1MSFT[[#This Row],[Abs Erorr 1]]/SMA1MSFT[[#This Row],[Adj Close]]</f>
        <v>1.3114986826557319E-2</v>
      </c>
      <c r="I229" s="23">
        <f t="shared" si="18"/>
        <v>46.589066666666668</v>
      </c>
      <c r="J229" s="25">
        <f>(SMA1MSFT[[#This Row],[Adj Close]]-SMA1MSFT[[#This Row],[3-MA]])</f>
        <v>1.3103333333333325</v>
      </c>
      <c r="K229" s="14">
        <f t="shared" si="17"/>
        <v>1.7169734444444422</v>
      </c>
      <c r="L229" s="14">
        <f>ABS(SMA1MSFT[[#This Row],[Erorr 2]])</f>
        <v>1.3103333333333325</v>
      </c>
      <c r="M229" s="15">
        <f>SMA1MSFT[[#This Row],[Abs Erorr 2]]/SMA1MSFT[[#This Row],[Adj Close]]</f>
        <v>2.7355944611693099E-2</v>
      </c>
      <c r="N229" s="23">
        <f t="shared" si="19"/>
        <v>46.484366666666666</v>
      </c>
      <c r="O229" s="26">
        <f>SMA1MSFT[[#This Row],[Adj Close]]-SMA1MSFT[[#This Row],[6-MA]]</f>
        <v>1.4150333333333336</v>
      </c>
      <c r="P229" s="14">
        <f>(SMA1MSFT[[#This Row],[Adj Close]]-N229)^2</f>
        <v>2.002319334444445</v>
      </c>
      <c r="Q229" s="14">
        <f>ABS(SMA1MSFT[[#This Row],[Erorr 3]])</f>
        <v>1.4150333333333336</v>
      </c>
      <c r="R229" s="27">
        <f>SMA1MSFT[[#This Row],[Abs Erorr 3]]/SMA1MSFT[[#This Row],[Adj Close]]</f>
        <v>2.9541775749452676E-2</v>
      </c>
    </row>
    <row r="230" spans="2:18">
      <c r="B230" s="46">
        <v>44113.291666666664</v>
      </c>
      <c r="C230" s="7">
        <v>47.405799999999999</v>
      </c>
      <c r="D230" s="23">
        <f t="shared" si="16"/>
        <v>47.8994</v>
      </c>
      <c r="E230" s="24">
        <f>SMA1MSFT[[#This Row],[Adj Close]]-SMA1MSFT[[#This Row],[Naive Trend ]]</f>
        <v>-0.4936000000000007</v>
      </c>
      <c r="F230" s="5">
        <f t="shared" si="15"/>
        <v>0.24364096000000068</v>
      </c>
      <c r="G230" s="5">
        <f>ABS(SMA1MSFT[[#This Row],[Erorr 1]])</f>
        <v>0.4936000000000007</v>
      </c>
      <c r="H230" s="15">
        <f>SMA1MSFT[[#This Row],[Abs Erorr 1]]/SMA1MSFT[[#This Row],[Adj Close]]</f>
        <v>1.0412228039606983E-2</v>
      </c>
      <c r="I230" s="23">
        <f t="shared" si="18"/>
        <v>47.091666666666661</v>
      </c>
      <c r="J230" s="25">
        <f>(SMA1MSFT[[#This Row],[Adj Close]]-SMA1MSFT[[#This Row],[3-MA]])</f>
        <v>0.31413333333333782</v>
      </c>
      <c r="K230" s="14">
        <f t="shared" si="17"/>
        <v>9.8679751111113934E-2</v>
      </c>
      <c r="L230" s="14">
        <f>ABS(SMA1MSFT[[#This Row],[Erorr 2]])</f>
        <v>0.31413333333333782</v>
      </c>
      <c r="M230" s="15">
        <f>SMA1MSFT[[#This Row],[Abs Erorr 2]]/SMA1MSFT[[#This Row],[Adj Close]]</f>
        <v>6.6264746789071764E-3</v>
      </c>
      <c r="N230" s="23">
        <f t="shared" si="19"/>
        <v>46.722199999999994</v>
      </c>
      <c r="O230" s="26">
        <f>SMA1MSFT[[#This Row],[Adj Close]]-SMA1MSFT[[#This Row],[6-MA]]</f>
        <v>0.68360000000000554</v>
      </c>
      <c r="P230" s="14">
        <f>(SMA1MSFT[[#This Row],[Adj Close]]-N230)^2</f>
        <v>0.46730896000000754</v>
      </c>
      <c r="Q230" s="14">
        <f>ABS(SMA1MSFT[[#This Row],[Erorr 3]])</f>
        <v>0.68360000000000554</v>
      </c>
      <c r="R230" s="27">
        <f>SMA1MSFT[[#This Row],[Abs Erorr 3]]/SMA1MSFT[[#This Row],[Adj Close]]</f>
        <v>1.4420176434107337E-2</v>
      </c>
    </row>
    <row r="231" spans="2:18">
      <c r="B231" s="46">
        <v>44116.291666666664</v>
      </c>
      <c r="C231" s="7">
        <v>48.357199999999999</v>
      </c>
      <c r="D231" s="23">
        <f t="shared" si="16"/>
        <v>47.405799999999999</v>
      </c>
      <c r="E231" s="24">
        <f>SMA1MSFT[[#This Row],[Adj Close]]-SMA1MSFT[[#This Row],[Naive Trend ]]</f>
        <v>0.95139999999999958</v>
      </c>
      <c r="F231" s="5">
        <f t="shared" si="15"/>
        <v>0.90516195999999916</v>
      </c>
      <c r="G231" s="5">
        <f>ABS(SMA1MSFT[[#This Row],[Erorr 1]])</f>
        <v>0.95139999999999958</v>
      </c>
      <c r="H231" s="15">
        <f>SMA1MSFT[[#This Row],[Abs Erorr 1]]/SMA1MSFT[[#This Row],[Adj Close]]</f>
        <v>1.9674422836723375E-2</v>
      </c>
      <c r="I231" s="23">
        <f t="shared" si="18"/>
        <v>47.525466666666667</v>
      </c>
      <c r="J231" s="25">
        <f>(SMA1MSFT[[#This Row],[Adj Close]]-SMA1MSFT[[#This Row],[3-MA]])</f>
        <v>0.83173333333333233</v>
      </c>
      <c r="K231" s="14">
        <f t="shared" si="17"/>
        <v>0.69178033777777614</v>
      </c>
      <c r="L231" s="14">
        <f>ABS(SMA1MSFT[[#This Row],[Erorr 2]])</f>
        <v>0.83173333333333233</v>
      </c>
      <c r="M231" s="15">
        <f>SMA1MSFT[[#This Row],[Abs Erorr 2]]/SMA1MSFT[[#This Row],[Adj Close]]</f>
        <v>1.7199782727977061E-2</v>
      </c>
      <c r="N231" s="23">
        <f t="shared" si="19"/>
        <v>46.808950000000003</v>
      </c>
      <c r="O231" s="26">
        <f>SMA1MSFT[[#This Row],[Adj Close]]-SMA1MSFT[[#This Row],[6-MA]]</f>
        <v>1.5482499999999959</v>
      </c>
      <c r="P231" s="14">
        <f>(SMA1MSFT[[#This Row],[Adj Close]]-N231)^2</f>
        <v>2.3970780624999874</v>
      </c>
      <c r="Q231" s="14">
        <f>ABS(SMA1MSFT[[#This Row],[Erorr 3]])</f>
        <v>1.5482499999999959</v>
      </c>
      <c r="R231" s="27">
        <f>SMA1MSFT[[#This Row],[Abs Erorr 3]]/SMA1MSFT[[#This Row],[Adj Close]]</f>
        <v>3.2016948872143049E-2</v>
      </c>
    </row>
    <row r="232" spans="2:18">
      <c r="B232" s="46">
        <v>44117.291666666664</v>
      </c>
      <c r="C232" s="7">
        <v>48.3123</v>
      </c>
      <c r="D232" s="23">
        <f t="shared" si="16"/>
        <v>48.357199999999999</v>
      </c>
      <c r="E232" s="24">
        <f>SMA1MSFT[[#This Row],[Adj Close]]-SMA1MSFT[[#This Row],[Naive Trend ]]</f>
        <v>-4.4899999999998386E-2</v>
      </c>
      <c r="F232" s="5">
        <f t="shared" si="15"/>
        <v>2.0160099999998551E-3</v>
      </c>
      <c r="G232" s="5">
        <f>ABS(SMA1MSFT[[#This Row],[Erorr 1]])</f>
        <v>4.4899999999998386E-2</v>
      </c>
      <c r="H232" s="15">
        <f>SMA1MSFT[[#This Row],[Abs Erorr 1]]/SMA1MSFT[[#This Row],[Adj Close]]</f>
        <v>9.2936995340727694E-4</v>
      </c>
      <c r="I232" s="23">
        <f t="shared" si="18"/>
        <v>47.887466666666661</v>
      </c>
      <c r="J232" s="25">
        <f>(SMA1MSFT[[#This Row],[Adj Close]]-SMA1MSFT[[#This Row],[3-MA]])</f>
        <v>0.42483333333333917</v>
      </c>
      <c r="K232" s="14">
        <f t="shared" si="17"/>
        <v>0.18048336111111607</v>
      </c>
      <c r="L232" s="14">
        <f>ABS(SMA1MSFT[[#This Row],[Erorr 2]])</f>
        <v>0.42483333333333917</v>
      </c>
      <c r="M232" s="15">
        <f>SMA1MSFT[[#This Row],[Abs Erorr 2]]/SMA1MSFT[[#This Row],[Adj Close]]</f>
        <v>8.7934818531375889E-3</v>
      </c>
      <c r="N232" s="23">
        <f t="shared" si="19"/>
        <v>47.238266666666668</v>
      </c>
      <c r="O232" s="26">
        <f>SMA1MSFT[[#This Row],[Adj Close]]-SMA1MSFT[[#This Row],[6-MA]]</f>
        <v>1.0740333333333325</v>
      </c>
      <c r="P232" s="14">
        <f>(SMA1MSFT[[#This Row],[Adj Close]]-N232)^2</f>
        <v>1.1535476011111094</v>
      </c>
      <c r="Q232" s="14">
        <f>ABS(SMA1MSFT[[#This Row],[Erorr 3]])</f>
        <v>1.0740333333333325</v>
      </c>
      <c r="R232" s="27">
        <f>SMA1MSFT[[#This Row],[Abs Erorr 3]]/SMA1MSFT[[#This Row],[Adj Close]]</f>
        <v>2.2231053651623551E-2</v>
      </c>
    </row>
    <row r="233" spans="2:18">
      <c r="B233" s="46">
        <v>44118.291666666664</v>
      </c>
      <c r="C233" s="7">
        <v>48.061</v>
      </c>
      <c r="D233" s="23">
        <f t="shared" si="16"/>
        <v>48.3123</v>
      </c>
      <c r="E233" s="24">
        <f>SMA1MSFT[[#This Row],[Adj Close]]-SMA1MSFT[[#This Row],[Naive Trend ]]</f>
        <v>-0.25130000000000052</v>
      </c>
      <c r="F233" s="5">
        <f t="shared" si="15"/>
        <v>6.315169000000026E-2</v>
      </c>
      <c r="G233" s="5">
        <f>ABS(SMA1MSFT[[#This Row],[Erorr 1]])</f>
        <v>0.25130000000000052</v>
      </c>
      <c r="H233" s="15">
        <f>SMA1MSFT[[#This Row],[Abs Erorr 1]]/SMA1MSFT[[#This Row],[Adj Close]]</f>
        <v>5.2287717692099736E-3</v>
      </c>
      <c r="I233" s="23">
        <f t="shared" si="18"/>
        <v>48.025100000000002</v>
      </c>
      <c r="J233" s="25">
        <f>(SMA1MSFT[[#This Row],[Adj Close]]-SMA1MSFT[[#This Row],[3-MA]])</f>
        <v>3.5899999999998045E-2</v>
      </c>
      <c r="K233" s="14">
        <f t="shared" si="17"/>
        <v>1.2888099999998595E-3</v>
      </c>
      <c r="L233" s="14">
        <f>ABS(SMA1MSFT[[#This Row],[Erorr 2]])</f>
        <v>3.5899999999998045E-2</v>
      </c>
      <c r="M233" s="15">
        <f>SMA1MSFT[[#This Row],[Abs Erorr 2]]/SMA1MSFT[[#This Row],[Adj Close]]</f>
        <v>7.4696739560138246E-4</v>
      </c>
      <c r="N233" s="23">
        <f t="shared" si="19"/>
        <v>47.558383333333332</v>
      </c>
      <c r="O233" s="26">
        <f>SMA1MSFT[[#This Row],[Adj Close]]-SMA1MSFT[[#This Row],[6-MA]]</f>
        <v>0.50261666666666827</v>
      </c>
      <c r="P233" s="14">
        <f>(SMA1MSFT[[#This Row],[Adj Close]]-N233)^2</f>
        <v>0.25262351361111274</v>
      </c>
      <c r="Q233" s="14">
        <f>ABS(SMA1MSFT[[#This Row],[Erorr 3]])</f>
        <v>0.50261666666666827</v>
      </c>
      <c r="R233" s="27">
        <f>SMA1MSFT[[#This Row],[Abs Erorr 3]]/SMA1MSFT[[#This Row],[Adj Close]]</f>
        <v>1.0457890319940663E-2</v>
      </c>
    </row>
    <row r="234" spans="2:18">
      <c r="B234" s="46">
        <v>44119.291666666664</v>
      </c>
      <c r="C234" s="7">
        <v>48.330199999999998</v>
      </c>
      <c r="D234" s="23">
        <f t="shared" si="16"/>
        <v>48.061</v>
      </c>
      <c r="E234" s="24">
        <f>SMA1MSFT[[#This Row],[Adj Close]]-SMA1MSFT[[#This Row],[Naive Trend ]]</f>
        <v>0.26919999999999789</v>
      </c>
      <c r="F234" s="5">
        <f t="shared" si="15"/>
        <v>7.2468639999998863E-2</v>
      </c>
      <c r="G234" s="5">
        <f>ABS(SMA1MSFT[[#This Row],[Erorr 1]])</f>
        <v>0.26919999999999789</v>
      </c>
      <c r="H234" s="15">
        <f>SMA1MSFT[[#This Row],[Abs Erorr 1]]/SMA1MSFT[[#This Row],[Adj Close]]</f>
        <v>5.5700162631232208E-3</v>
      </c>
      <c r="I234" s="23">
        <f t="shared" si="18"/>
        <v>48.243500000000004</v>
      </c>
      <c r="J234" s="25">
        <f>(SMA1MSFT[[#This Row],[Adj Close]]-SMA1MSFT[[#This Row],[3-MA]])</f>
        <v>8.6699999999993338E-2</v>
      </c>
      <c r="K234" s="14">
        <f t="shared" si="17"/>
        <v>7.5168899999988447E-3</v>
      </c>
      <c r="L234" s="14">
        <f>ABS(SMA1MSFT[[#This Row],[Erorr 2]])</f>
        <v>8.6699999999993338E-2</v>
      </c>
      <c r="M234" s="15">
        <f>SMA1MSFT[[#This Row],[Abs Erorr 2]]/SMA1MSFT[[#This Row],[Adj Close]]</f>
        <v>1.7939093982643015E-3</v>
      </c>
      <c r="N234" s="23">
        <f t="shared" si="19"/>
        <v>47.884483333333328</v>
      </c>
      <c r="O234" s="26">
        <f>SMA1MSFT[[#This Row],[Adj Close]]-SMA1MSFT[[#This Row],[6-MA]]</f>
        <v>0.44571666666666943</v>
      </c>
      <c r="P234" s="14">
        <f>(SMA1MSFT[[#This Row],[Adj Close]]-N234)^2</f>
        <v>0.1986633469444469</v>
      </c>
      <c r="Q234" s="14">
        <f>ABS(SMA1MSFT[[#This Row],[Erorr 3]])</f>
        <v>0.44571666666666943</v>
      </c>
      <c r="R234" s="27">
        <f>SMA1MSFT[[#This Row],[Abs Erorr 3]]/SMA1MSFT[[#This Row],[Adj Close]]</f>
        <v>9.222321998805497E-3</v>
      </c>
    </row>
    <row r="235" spans="2:18">
      <c r="B235" s="46">
        <v>44120.291666666664</v>
      </c>
      <c r="C235" s="7">
        <v>48.608499999999999</v>
      </c>
      <c r="D235" s="23">
        <f t="shared" si="16"/>
        <v>48.330199999999998</v>
      </c>
      <c r="E235" s="24">
        <f>SMA1MSFT[[#This Row],[Adj Close]]-SMA1MSFT[[#This Row],[Naive Trend ]]</f>
        <v>0.27830000000000155</v>
      </c>
      <c r="F235" s="5">
        <f t="shared" si="15"/>
        <v>7.7450890000000855E-2</v>
      </c>
      <c r="G235" s="5">
        <f>ABS(SMA1MSFT[[#This Row],[Erorr 1]])</f>
        <v>0.27830000000000155</v>
      </c>
      <c r="H235" s="15">
        <f>SMA1MSFT[[#This Row],[Abs Erorr 1]]/SMA1MSFT[[#This Row],[Adj Close]]</f>
        <v>5.7253361037678911E-3</v>
      </c>
      <c r="I235" s="23">
        <f t="shared" si="18"/>
        <v>48.234499999999997</v>
      </c>
      <c r="J235" s="25">
        <f>(SMA1MSFT[[#This Row],[Adj Close]]-SMA1MSFT[[#This Row],[3-MA]])</f>
        <v>0.37400000000000233</v>
      </c>
      <c r="K235" s="14">
        <f t="shared" si="17"/>
        <v>0.13987600000000175</v>
      </c>
      <c r="L235" s="14">
        <f>ABS(SMA1MSFT[[#This Row],[Erorr 2]])</f>
        <v>0.37400000000000233</v>
      </c>
      <c r="M235" s="15">
        <f>SMA1MSFT[[#This Row],[Abs Erorr 2]]/SMA1MSFT[[#This Row],[Adj Close]]</f>
        <v>7.6941275702809659E-3</v>
      </c>
      <c r="N235" s="23">
        <f t="shared" si="19"/>
        <v>48.060983333333333</v>
      </c>
      <c r="O235" s="26">
        <f>SMA1MSFT[[#This Row],[Adj Close]]-SMA1MSFT[[#This Row],[6-MA]]</f>
        <v>0.54751666666666665</v>
      </c>
      <c r="P235" s="14">
        <f>(SMA1MSFT[[#This Row],[Adj Close]]-N235)^2</f>
        <v>0.29977450027777774</v>
      </c>
      <c r="Q235" s="14">
        <f>ABS(SMA1MSFT[[#This Row],[Erorr 3]])</f>
        <v>0.54751666666666665</v>
      </c>
      <c r="R235" s="27">
        <f>SMA1MSFT[[#This Row],[Abs Erorr 3]]/SMA1MSFT[[#This Row],[Adj Close]]</f>
        <v>1.1263805027241463E-2</v>
      </c>
    </row>
    <row r="236" spans="2:18">
      <c r="B236" s="46">
        <v>44123.291666666664</v>
      </c>
      <c r="C236" s="7">
        <v>48.985399999999998</v>
      </c>
      <c r="D236" s="23">
        <f t="shared" si="16"/>
        <v>48.608499999999999</v>
      </c>
      <c r="E236" s="24">
        <f>SMA1MSFT[[#This Row],[Adj Close]]-SMA1MSFT[[#This Row],[Naive Trend ]]</f>
        <v>0.37689999999999912</v>
      </c>
      <c r="F236" s="5">
        <f t="shared" si="15"/>
        <v>0.14205360999999933</v>
      </c>
      <c r="G236" s="5">
        <f>ABS(SMA1MSFT[[#This Row],[Erorr 1]])</f>
        <v>0.37689999999999912</v>
      </c>
      <c r="H236" s="15">
        <f>SMA1MSFT[[#This Row],[Abs Erorr 1]]/SMA1MSFT[[#This Row],[Adj Close]]</f>
        <v>7.6941292711705756E-3</v>
      </c>
      <c r="I236" s="23">
        <f t="shared" si="18"/>
        <v>48.333233333333332</v>
      </c>
      <c r="J236" s="25">
        <f>(SMA1MSFT[[#This Row],[Adj Close]]-SMA1MSFT[[#This Row],[3-MA]])</f>
        <v>0.65216666666666612</v>
      </c>
      <c r="K236" s="14">
        <f t="shared" si="17"/>
        <v>0.42532136111111041</v>
      </c>
      <c r="L236" s="14">
        <f>ABS(SMA1MSFT[[#This Row],[Erorr 2]])</f>
        <v>0.65216666666666612</v>
      </c>
      <c r="M236" s="15">
        <f>SMA1MSFT[[#This Row],[Abs Erorr 2]]/SMA1MSFT[[#This Row],[Adj Close]]</f>
        <v>1.3313490686340546E-2</v>
      </c>
      <c r="N236" s="23">
        <f t="shared" si="19"/>
        <v>48.179166666666667</v>
      </c>
      <c r="O236" s="26">
        <f>SMA1MSFT[[#This Row],[Adj Close]]-SMA1MSFT[[#This Row],[6-MA]]</f>
        <v>0.80623333333333136</v>
      </c>
      <c r="P236" s="14">
        <f>(SMA1MSFT[[#This Row],[Adj Close]]-N236)^2</f>
        <v>0.65001218777777459</v>
      </c>
      <c r="Q236" s="14">
        <f>ABS(SMA1MSFT[[#This Row],[Erorr 3]])</f>
        <v>0.80623333333333136</v>
      </c>
      <c r="R236" s="27">
        <f>SMA1MSFT[[#This Row],[Abs Erorr 3]]/SMA1MSFT[[#This Row],[Adj Close]]</f>
        <v>1.6458645501176501E-2</v>
      </c>
    </row>
    <row r="237" spans="2:18">
      <c r="B237" s="46">
        <v>44124.291666666664</v>
      </c>
      <c r="C237" s="7">
        <v>47.953299999999999</v>
      </c>
      <c r="D237" s="23">
        <f t="shared" si="16"/>
        <v>48.985399999999998</v>
      </c>
      <c r="E237" s="24">
        <f>SMA1MSFT[[#This Row],[Adj Close]]-SMA1MSFT[[#This Row],[Naive Trend ]]</f>
        <v>-1.0320999999999998</v>
      </c>
      <c r="F237" s="5">
        <f t="shared" si="15"/>
        <v>1.0652304099999996</v>
      </c>
      <c r="G237" s="5">
        <f>ABS(SMA1MSFT[[#This Row],[Erorr 1]])</f>
        <v>1.0320999999999998</v>
      </c>
      <c r="H237" s="15">
        <f>SMA1MSFT[[#This Row],[Abs Erorr 1]]/SMA1MSFT[[#This Row],[Adj Close]]</f>
        <v>2.1523023441556679E-2</v>
      </c>
      <c r="I237" s="23">
        <f t="shared" si="18"/>
        <v>48.64136666666667</v>
      </c>
      <c r="J237" s="25">
        <f>(SMA1MSFT[[#This Row],[Adj Close]]-SMA1MSFT[[#This Row],[3-MA]])</f>
        <v>-0.68806666666667127</v>
      </c>
      <c r="K237" s="14">
        <f t="shared" si="17"/>
        <v>0.47343573777778408</v>
      </c>
      <c r="L237" s="14">
        <f>ABS(SMA1MSFT[[#This Row],[Erorr 2]])</f>
        <v>0.68806666666667127</v>
      </c>
      <c r="M237" s="15">
        <f>SMA1MSFT[[#This Row],[Abs Erorr 2]]/SMA1MSFT[[#This Row],[Adj Close]]</f>
        <v>1.4348682294371216E-2</v>
      </c>
      <c r="N237" s="23">
        <f t="shared" si="19"/>
        <v>48.442433333333327</v>
      </c>
      <c r="O237" s="26">
        <f>SMA1MSFT[[#This Row],[Adj Close]]-SMA1MSFT[[#This Row],[6-MA]]</f>
        <v>-0.48913333333332787</v>
      </c>
      <c r="P237" s="14">
        <f>(SMA1MSFT[[#This Row],[Adj Close]]-N237)^2</f>
        <v>0.23925141777777242</v>
      </c>
      <c r="Q237" s="14">
        <f>ABS(SMA1MSFT[[#This Row],[Erorr 3]])</f>
        <v>0.48913333333332787</v>
      </c>
      <c r="R237" s="27">
        <f>SMA1MSFT[[#This Row],[Abs Erorr 3]]/SMA1MSFT[[#This Row],[Adj Close]]</f>
        <v>1.0200201724038344E-2</v>
      </c>
    </row>
    <row r="238" spans="2:18">
      <c r="B238" s="46">
        <v>44125.291666666664</v>
      </c>
      <c r="C238" s="7">
        <v>48.016100000000002</v>
      </c>
      <c r="D238" s="23">
        <f t="shared" si="16"/>
        <v>47.953299999999999</v>
      </c>
      <c r="E238" s="24">
        <f>SMA1MSFT[[#This Row],[Adj Close]]-SMA1MSFT[[#This Row],[Naive Trend ]]</f>
        <v>6.2800000000002854E-2</v>
      </c>
      <c r="F238" s="5">
        <f t="shared" si="15"/>
        <v>3.9438400000003588E-3</v>
      </c>
      <c r="G238" s="5">
        <f>ABS(SMA1MSFT[[#This Row],[Erorr 1]])</f>
        <v>6.2800000000002854E-2</v>
      </c>
      <c r="H238" s="15">
        <f>SMA1MSFT[[#This Row],[Abs Erorr 1]]/SMA1MSFT[[#This Row],[Adj Close]]</f>
        <v>1.3078946436716613E-3</v>
      </c>
      <c r="I238" s="23">
        <f t="shared" si="18"/>
        <v>48.515733333333323</v>
      </c>
      <c r="J238" s="25">
        <f>(SMA1MSFT[[#This Row],[Adj Close]]-SMA1MSFT[[#This Row],[3-MA]])</f>
        <v>-0.49963333333332116</v>
      </c>
      <c r="K238" s="14">
        <f t="shared" si="17"/>
        <v>0.24963346777776563</v>
      </c>
      <c r="L238" s="14">
        <f>ABS(SMA1MSFT[[#This Row],[Erorr 2]])</f>
        <v>0.49963333333332116</v>
      </c>
      <c r="M238" s="15">
        <f>SMA1MSFT[[#This Row],[Abs Erorr 2]]/SMA1MSFT[[#This Row],[Adj Close]]</f>
        <v>1.0405537587045202E-2</v>
      </c>
      <c r="N238" s="23">
        <f t="shared" si="19"/>
        <v>48.375116666666663</v>
      </c>
      <c r="O238" s="26">
        <f>SMA1MSFT[[#This Row],[Adj Close]]-SMA1MSFT[[#This Row],[6-MA]]</f>
        <v>-0.35901666666666188</v>
      </c>
      <c r="P238" s="14">
        <f>(SMA1MSFT[[#This Row],[Adj Close]]-N238)^2</f>
        <v>0.128892966944441</v>
      </c>
      <c r="Q238" s="14">
        <f>ABS(SMA1MSFT[[#This Row],[Erorr 3]])</f>
        <v>0.35901666666666188</v>
      </c>
      <c r="R238" s="27">
        <f>SMA1MSFT[[#This Row],[Abs Erorr 3]]/SMA1MSFT[[#This Row],[Adj Close]]</f>
        <v>7.4770059764675155E-3</v>
      </c>
    </row>
    <row r="239" spans="2:18">
      <c r="B239" s="46">
        <v>44126.291666666664</v>
      </c>
      <c r="C239" s="7">
        <v>48.375100000000003</v>
      </c>
      <c r="D239" s="23">
        <f t="shared" si="16"/>
        <v>48.016100000000002</v>
      </c>
      <c r="E239" s="24">
        <f>SMA1MSFT[[#This Row],[Adj Close]]-SMA1MSFT[[#This Row],[Naive Trend ]]</f>
        <v>0.35900000000000176</v>
      </c>
      <c r="F239" s="5">
        <f t="shared" si="15"/>
        <v>0.12888100000000127</v>
      </c>
      <c r="G239" s="5">
        <f>ABS(SMA1MSFT[[#This Row],[Erorr 1]])</f>
        <v>0.35900000000000176</v>
      </c>
      <c r="H239" s="15">
        <f>SMA1MSFT[[#This Row],[Abs Erorr 1]]/SMA1MSFT[[#This Row],[Adj Close]]</f>
        <v>7.4211732895642949E-3</v>
      </c>
      <c r="I239" s="23">
        <f t="shared" si="18"/>
        <v>48.318266666666666</v>
      </c>
      <c r="J239" s="25">
        <f>(SMA1MSFT[[#This Row],[Adj Close]]-SMA1MSFT[[#This Row],[3-MA]])</f>
        <v>5.6833333333337066E-2</v>
      </c>
      <c r="K239" s="14">
        <f t="shared" si="17"/>
        <v>3.230027777778202E-3</v>
      </c>
      <c r="L239" s="14">
        <f>ABS(SMA1MSFT[[#This Row],[Erorr 2]])</f>
        <v>5.6833333333337066E-2</v>
      </c>
      <c r="M239" s="15">
        <f>SMA1MSFT[[#This Row],[Abs Erorr 2]]/SMA1MSFT[[#This Row],[Adj Close]]</f>
        <v>1.1748468392486437E-3</v>
      </c>
      <c r="N239" s="23">
        <f t="shared" si="19"/>
        <v>48.325749999999999</v>
      </c>
      <c r="O239" s="26">
        <f>SMA1MSFT[[#This Row],[Adj Close]]-SMA1MSFT[[#This Row],[6-MA]]</f>
        <v>4.9350000000004002E-2</v>
      </c>
      <c r="P239" s="14">
        <f>(SMA1MSFT[[#This Row],[Adj Close]]-N239)^2</f>
        <v>2.4354225000003948E-3</v>
      </c>
      <c r="Q239" s="14">
        <f>ABS(SMA1MSFT[[#This Row],[Erorr 3]])</f>
        <v>4.9350000000004002E-2</v>
      </c>
      <c r="R239" s="27">
        <f>SMA1MSFT[[#This Row],[Abs Erorr 3]]/SMA1MSFT[[#This Row],[Adj Close]]</f>
        <v>1.0201529299165065E-3</v>
      </c>
    </row>
    <row r="240" spans="2:18">
      <c r="B240" s="46">
        <v>44127.291666666664</v>
      </c>
      <c r="C240" s="7">
        <v>43.259399999999999</v>
      </c>
      <c r="D240" s="23">
        <f t="shared" si="16"/>
        <v>48.375100000000003</v>
      </c>
      <c r="E240" s="24">
        <f>SMA1MSFT[[#This Row],[Adj Close]]-SMA1MSFT[[#This Row],[Naive Trend ]]</f>
        <v>-5.1157000000000039</v>
      </c>
      <c r="F240" s="5">
        <f t="shared" si="15"/>
        <v>26.170386490000041</v>
      </c>
      <c r="G240" s="5">
        <f>ABS(SMA1MSFT[[#This Row],[Erorr 1]])</f>
        <v>5.1157000000000039</v>
      </c>
      <c r="H240" s="15">
        <f>SMA1MSFT[[#This Row],[Abs Erorr 1]]/SMA1MSFT[[#This Row],[Adj Close]]</f>
        <v>0.11825637896041101</v>
      </c>
      <c r="I240" s="23">
        <f t="shared" si="18"/>
        <v>48.114833333333337</v>
      </c>
      <c r="J240" s="25">
        <f>(SMA1MSFT[[#This Row],[Adj Close]]-SMA1MSFT[[#This Row],[3-MA]])</f>
        <v>-4.8554333333333375</v>
      </c>
      <c r="K240" s="14">
        <f t="shared" si="17"/>
        <v>23.575232854444486</v>
      </c>
      <c r="L240" s="14">
        <f>ABS(SMA1MSFT[[#This Row],[Erorr 2]])</f>
        <v>4.8554333333333375</v>
      </c>
      <c r="M240" s="15">
        <f>SMA1MSFT[[#This Row],[Abs Erorr 2]]/SMA1MSFT[[#This Row],[Adj Close]]</f>
        <v>0.11223996017821185</v>
      </c>
      <c r="N240" s="23">
        <f t="shared" si="19"/>
        <v>48.378099999999996</v>
      </c>
      <c r="O240" s="26">
        <f>SMA1MSFT[[#This Row],[Adj Close]]-SMA1MSFT[[#This Row],[6-MA]]</f>
        <v>-5.1186999999999969</v>
      </c>
      <c r="P240" s="14">
        <f>(SMA1MSFT[[#This Row],[Adj Close]]-N240)^2</f>
        <v>26.201089689999968</v>
      </c>
      <c r="Q240" s="14">
        <f>ABS(SMA1MSFT[[#This Row],[Erorr 3]])</f>
        <v>5.1186999999999969</v>
      </c>
      <c r="R240" s="27">
        <f>SMA1MSFT[[#This Row],[Abs Erorr 3]]/SMA1MSFT[[#This Row],[Adj Close]]</f>
        <v>0.1183257280498573</v>
      </c>
    </row>
    <row r="241" spans="2:18">
      <c r="B241" s="46">
        <v>44130.291666666664</v>
      </c>
      <c r="C241" s="7">
        <v>41.931100000000001</v>
      </c>
      <c r="D241" s="23">
        <f t="shared" si="16"/>
        <v>43.259399999999999</v>
      </c>
      <c r="E241" s="24">
        <f>SMA1MSFT[[#This Row],[Adj Close]]-SMA1MSFT[[#This Row],[Naive Trend ]]</f>
        <v>-1.3282999999999987</v>
      </c>
      <c r="F241" s="5">
        <f t="shared" si="15"/>
        <v>1.7643808899999966</v>
      </c>
      <c r="G241" s="5">
        <f>ABS(SMA1MSFT[[#This Row],[Erorr 1]])</f>
        <v>1.3282999999999987</v>
      </c>
      <c r="H241" s="15">
        <f>SMA1MSFT[[#This Row],[Abs Erorr 1]]/SMA1MSFT[[#This Row],[Adj Close]]</f>
        <v>3.1678157739720603E-2</v>
      </c>
      <c r="I241" s="23">
        <f t="shared" si="18"/>
        <v>46.550199999999997</v>
      </c>
      <c r="J241" s="25">
        <f>(SMA1MSFT[[#This Row],[Adj Close]]-SMA1MSFT[[#This Row],[3-MA]])</f>
        <v>-4.619099999999996</v>
      </c>
      <c r="K241" s="14">
        <f t="shared" si="17"/>
        <v>21.336084809999964</v>
      </c>
      <c r="L241" s="14">
        <f>ABS(SMA1MSFT[[#This Row],[Erorr 2]])</f>
        <v>4.619099999999996</v>
      </c>
      <c r="M241" s="15">
        <f>SMA1MSFT[[#This Row],[Abs Erorr 2]]/SMA1MSFT[[#This Row],[Adj Close]]</f>
        <v>0.11015928511295901</v>
      </c>
      <c r="N241" s="23">
        <f t="shared" si="19"/>
        <v>47.53296666666666</v>
      </c>
      <c r="O241" s="26">
        <f>SMA1MSFT[[#This Row],[Adj Close]]-SMA1MSFT[[#This Row],[6-MA]]</f>
        <v>-5.601866666666659</v>
      </c>
      <c r="P241" s="14">
        <f>(SMA1MSFT[[#This Row],[Adj Close]]-N241)^2</f>
        <v>31.380910151111024</v>
      </c>
      <c r="Q241" s="14">
        <f>ABS(SMA1MSFT[[#This Row],[Erorr 3]])</f>
        <v>5.601866666666659</v>
      </c>
      <c r="R241" s="27">
        <f>SMA1MSFT[[#This Row],[Abs Erorr 3]]/SMA1MSFT[[#This Row],[Adj Close]]</f>
        <v>0.13359694037758749</v>
      </c>
    </row>
    <row r="242" spans="2:18">
      <c r="B242" s="46">
        <v>44131.291666666664</v>
      </c>
      <c r="C242" s="7">
        <v>40.961799999999997</v>
      </c>
      <c r="D242" s="23">
        <f t="shared" si="16"/>
        <v>41.931100000000001</v>
      </c>
      <c r="E242" s="24">
        <f>SMA1MSFT[[#This Row],[Adj Close]]-SMA1MSFT[[#This Row],[Naive Trend ]]</f>
        <v>-0.96930000000000405</v>
      </c>
      <c r="F242" s="5">
        <f t="shared" si="15"/>
        <v>0.93954249000000789</v>
      </c>
      <c r="G242" s="5">
        <f>ABS(SMA1MSFT[[#This Row],[Erorr 1]])</f>
        <v>0.96930000000000405</v>
      </c>
      <c r="H242" s="15">
        <f>SMA1MSFT[[#This Row],[Abs Erorr 1]]/SMA1MSFT[[#This Row],[Adj Close]]</f>
        <v>2.3663510880869595E-2</v>
      </c>
      <c r="I242" s="23">
        <f t="shared" si="18"/>
        <v>44.521866666666675</v>
      </c>
      <c r="J242" s="25">
        <f>(SMA1MSFT[[#This Row],[Adj Close]]-SMA1MSFT[[#This Row],[3-MA]])</f>
        <v>-3.5600666666666783</v>
      </c>
      <c r="K242" s="14">
        <f t="shared" si="17"/>
        <v>12.674074671111194</v>
      </c>
      <c r="L242" s="14">
        <f>ABS(SMA1MSFT[[#This Row],[Erorr 2]])</f>
        <v>3.5600666666666783</v>
      </c>
      <c r="M242" s="15">
        <f>SMA1MSFT[[#This Row],[Abs Erorr 2]]/SMA1MSFT[[#This Row],[Adj Close]]</f>
        <v>8.691187073484756E-2</v>
      </c>
      <c r="N242" s="23">
        <f t="shared" si="19"/>
        <v>46.420066666666663</v>
      </c>
      <c r="O242" s="26">
        <f>SMA1MSFT[[#This Row],[Adj Close]]-SMA1MSFT[[#This Row],[6-MA]]</f>
        <v>-5.4582666666666668</v>
      </c>
      <c r="P242" s="14">
        <f>(SMA1MSFT[[#This Row],[Adj Close]]-N242)^2</f>
        <v>29.792675004444447</v>
      </c>
      <c r="Q242" s="14">
        <f>ABS(SMA1MSFT[[#This Row],[Erorr 3]])</f>
        <v>5.4582666666666668</v>
      </c>
      <c r="R242" s="27">
        <f>SMA1MSFT[[#This Row],[Abs Erorr 3]]/SMA1MSFT[[#This Row],[Adj Close]]</f>
        <v>0.13325260771417924</v>
      </c>
    </row>
    <row r="243" spans="2:18">
      <c r="B243" s="46">
        <v>44132.291666666664</v>
      </c>
      <c r="C243" s="7">
        <v>39.714300000000001</v>
      </c>
      <c r="D243" s="23">
        <f t="shared" si="16"/>
        <v>40.961799999999997</v>
      </c>
      <c r="E243" s="24">
        <f>SMA1MSFT[[#This Row],[Adj Close]]-SMA1MSFT[[#This Row],[Naive Trend ]]</f>
        <v>-1.2474999999999952</v>
      </c>
      <c r="F243" s="5">
        <f t="shared" si="15"/>
        <v>1.5562562499999879</v>
      </c>
      <c r="G243" s="5">
        <f>ABS(SMA1MSFT[[#This Row],[Erorr 1]])</f>
        <v>1.2474999999999952</v>
      </c>
      <c r="H243" s="15">
        <f>SMA1MSFT[[#This Row],[Abs Erorr 1]]/SMA1MSFT[[#This Row],[Adj Close]]</f>
        <v>3.1411859204367072E-2</v>
      </c>
      <c r="I243" s="23">
        <f t="shared" si="18"/>
        <v>42.050766666666668</v>
      </c>
      <c r="J243" s="25">
        <f>(SMA1MSFT[[#This Row],[Adj Close]]-SMA1MSFT[[#This Row],[3-MA]])</f>
        <v>-2.3364666666666665</v>
      </c>
      <c r="K243" s="14">
        <f t="shared" si="17"/>
        <v>5.4590764844444433</v>
      </c>
      <c r="L243" s="14">
        <f>ABS(SMA1MSFT[[#This Row],[Erorr 2]])</f>
        <v>2.3364666666666665</v>
      </c>
      <c r="M243" s="15">
        <f>SMA1MSFT[[#This Row],[Abs Erorr 2]]/SMA1MSFT[[#This Row],[Adj Close]]</f>
        <v>5.8831873321868101E-2</v>
      </c>
      <c r="N243" s="23">
        <f t="shared" si="19"/>
        <v>45.082799999999999</v>
      </c>
      <c r="O243" s="26">
        <f>SMA1MSFT[[#This Row],[Adj Close]]-SMA1MSFT[[#This Row],[6-MA]]</f>
        <v>-5.3684999999999974</v>
      </c>
      <c r="P243" s="14">
        <f>(SMA1MSFT[[#This Row],[Adj Close]]-N243)^2</f>
        <v>28.820792249999972</v>
      </c>
      <c r="Q243" s="14">
        <f>ABS(SMA1MSFT[[#This Row],[Erorr 3]])</f>
        <v>5.3684999999999974</v>
      </c>
      <c r="R243" s="27">
        <f>SMA1MSFT[[#This Row],[Abs Erorr 3]]/SMA1MSFT[[#This Row],[Adj Close]]</f>
        <v>0.13517800892877369</v>
      </c>
    </row>
    <row r="244" spans="2:18">
      <c r="B244" s="46">
        <v>44133.291666666664</v>
      </c>
      <c r="C244" s="7">
        <v>39.5886</v>
      </c>
      <c r="D244" s="23">
        <f t="shared" si="16"/>
        <v>39.714300000000001</v>
      </c>
      <c r="E244" s="24">
        <f>SMA1MSFT[[#This Row],[Adj Close]]-SMA1MSFT[[#This Row],[Naive Trend ]]</f>
        <v>-0.12570000000000192</v>
      </c>
      <c r="F244" s="5">
        <f t="shared" si="15"/>
        <v>1.5800490000000483E-2</v>
      </c>
      <c r="G244" s="5">
        <f>ABS(SMA1MSFT[[#This Row],[Erorr 1]])</f>
        <v>0.12570000000000192</v>
      </c>
      <c r="H244" s="15">
        <f>SMA1MSFT[[#This Row],[Abs Erorr 1]]/SMA1MSFT[[#This Row],[Adj Close]]</f>
        <v>3.1751564844425396E-3</v>
      </c>
      <c r="I244" s="23">
        <f t="shared" si="18"/>
        <v>40.869066666666669</v>
      </c>
      <c r="J244" s="25">
        <f>(SMA1MSFT[[#This Row],[Adj Close]]-SMA1MSFT[[#This Row],[3-MA]])</f>
        <v>-1.2804666666666691</v>
      </c>
      <c r="K244" s="14">
        <f t="shared" si="17"/>
        <v>1.6395948844444506</v>
      </c>
      <c r="L244" s="14">
        <f>ABS(SMA1MSFT[[#This Row],[Erorr 2]])</f>
        <v>1.2804666666666691</v>
      </c>
      <c r="M244" s="15">
        <f>SMA1MSFT[[#This Row],[Abs Erorr 2]]/SMA1MSFT[[#This Row],[Adj Close]]</f>
        <v>3.2344328080979604E-2</v>
      </c>
      <c r="N244" s="23">
        <f t="shared" si="19"/>
        <v>43.709633333333329</v>
      </c>
      <c r="O244" s="26">
        <f>SMA1MSFT[[#This Row],[Adj Close]]-SMA1MSFT[[#This Row],[6-MA]]</f>
        <v>-4.1210333333333296</v>
      </c>
      <c r="P244" s="14">
        <f>(SMA1MSFT[[#This Row],[Adj Close]]-N244)^2</f>
        <v>16.982915734444415</v>
      </c>
      <c r="Q244" s="14">
        <f>ABS(SMA1MSFT[[#This Row],[Erorr 3]])</f>
        <v>4.1210333333333296</v>
      </c>
      <c r="R244" s="27">
        <f>SMA1MSFT[[#This Row],[Abs Erorr 3]]/SMA1MSFT[[#This Row],[Adj Close]]</f>
        <v>0.1040964654808033</v>
      </c>
    </row>
    <row r="245" spans="2:18">
      <c r="B245" s="46">
        <v>44134.291666666664</v>
      </c>
      <c r="C245" s="7">
        <v>39.741199999999999</v>
      </c>
      <c r="D245" s="23">
        <f t="shared" si="16"/>
        <v>39.5886</v>
      </c>
      <c r="E245" s="24">
        <f>SMA1MSFT[[#This Row],[Adj Close]]-SMA1MSFT[[#This Row],[Naive Trend ]]</f>
        <v>0.15259999999999962</v>
      </c>
      <c r="F245" s="5">
        <f t="shared" si="15"/>
        <v>2.3286759999999886E-2</v>
      </c>
      <c r="G245" s="5">
        <f>ABS(SMA1MSFT[[#This Row],[Erorr 1]])</f>
        <v>0.15259999999999962</v>
      </c>
      <c r="H245" s="15">
        <f>SMA1MSFT[[#This Row],[Abs Erorr 1]]/SMA1MSFT[[#This Row],[Adj Close]]</f>
        <v>3.8398437893168709E-3</v>
      </c>
      <c r="I245" s="23">
        <f t="shared" si="18"/>
        <v>40.088233333333328</v>
      </c>
      <c r="J245" s="25">
        <f>(SMA1MSFT[[#This Row],[Adj Close]]-SMA1MSFT[[#This Row],[3-MA]])</f>
        <v>-0.34703333333332864</v>
      </c>
      <c r="K245" s="14">
        <f t="shared" si="17"/>
        <v>0.12043213444444119</v>
      </c>
      <c r="L245" s="14">
        <f>ABS(SMA1MSFT[[#This Row],[Erorr 2]])</f>
        <v>0.34703333333332864</v>
      </c>
      <c r="M245" s="15">
        <f>SMA1MSFT[[#This Row],[Abs Erorr 2]]/SMA1MSFT[[#This Row],[Adj Close]]</f>
        <v>8.7323315182563348E-3</v>
      </c>
      <c r="N245" s="23">
        <f t="shared" si="19"/>
        <v>42.305050000000001</v>
      </c>
      <c r="O245" s="26">
        <f>SMA1MSFT[[#This Row],[Adj Close]]-SMA1MSFT[[#This Row],[6-MA]]</f>
        <v>-2.5638500000000022</v>
      </c>
      <c r="P245" s="14">
        <f>(SMA1MSFT[[#This Row],[Adj Close]]-N245)^2</f>
        <v>6.573326822500011</v>
      </c>
      <c r="Q245" s="14">
        <f>ABS(SMA1MSFT[[#This Row],[Erorr 3]])</f>
        <v>2.5638500000000022</v>
      </c>
      <c r="R245" s="27">
        <f>SMA1MSFT[[#This Row],[Abs Erorr 3]]/SMA1MSFT[[#This Row],[Adj Close]]</f>
        <v>6.451365333709104E-2</v>
      </c>
    </row>
    <row r="246" spans="2:18">
      <c r="B246" s="46">
        <v>44137.291666666664</v>
      </c>
      <c r="C246" s="7">
        <v>39.902700000000003</v>
      </c>
      <c r="D246" s="23">
        <f t="shared" si="16"/>
        <v>39.741199999999999</v>
      </c>
      <c r="E246" s="24">
        <f>SMA1MSFT[[#This Row],[Adj Close]]-SMA1MSFT[[#This Row],[Naive Trend ]]</f>
        <v>0.16150000000000375</v>
      </c>
      <c r="F246" s="5">
        <f t="shared" si="15"/>
        <v>2.6082250000001212E-2</v>
      </c>
      <c r="G246" s="5">
        <f>ABS(SMA1MSFT[[#This Row],[Erorr 1]])</f>
        <v>0.16150000000000375</v>
      </c>
      <c r="H246" s="15">
        <f>SMA1MSFT[[#This Row],[Abs Erorr 1]]/SMA1MSFT[[#This Row],[Adj Close]]</f>
        <v>4.047345167119111E-3</v>
      </c>
      <c r="I246" s="23">
        <f t="shared" si="18"/>
        <v>39.681366666666662</v>
      </c>
      <c r="J246" s="25">
        <f>(SMA1MSFT[[#This Row],[Adj Close]]-SMA1MSFT[[#This Row],[3-MA]])</f>
        <v>0.22133333333334093</v>
      </c>
      <c r="K246" s="14">
        <f t="shared" si="17"/>
        <v>4.8988444444447811E-2</v>
      </c>
      <c r="L246" s="14">
        <f>ABS(SMA1MSFT[[#This Row],[Erorr 2]])</f>
        <v>0.22133333333334093</v>
      </c>
      <c r="M246" s="15">
        <f>SMA1MSFT[[#This Row],[Abs Erorr 2]]/SMA1MSFT[[#This Row],[Adj Close]]</f>
        <v>5.5468259875482342E-3</v>
      </c>
      <c r="N246" s="23">
        <f t="shared" si="19"/>
        <v>40.866066666666661</v>
      </c>
      <c r="O246" s="26">
        <f>SMA1MSFT[[#This Row],[Adj Close]]-SMA1MSFT[[#This Row],[6-MA]]</f>
        <v>-0.96336666666665849</v>
      </c>
      <c r="P246" s="14">
        <f>(SMA1MSFT[[#This Row],[Adj Close]]-N246)^2</f>
        <v>0.92807533444442869</v>
      </c>
      <c r="Q246" s="14">
        <f>ABS(SMA1MSFT[[#This Row],[Erorr 3]])</f>
        <v>0.96336666666665849</v>
      </c>
      <c r="R246" s="27">
        <f>SMA1MSFT[[#This Row],[Abs Erorr 3]]/SMA1MSFT[[#This Row],[Adj Close]]</f>
        <v>2.4142894256946483E-2</v>
      </c>
    </row>
    <row r="247" spans="2:18">
      <c r="B247" s="46">
        <v>44138.291666666664</v>
      </c>
      <c r="C247" s="7">
        <v>40.252800000000001</v>
      </c>
      <c r="D247" s="23">
        <f t="shared" si="16"/>
        <v>39.902700000000003</v>
      </c>
      <c r="E247" s="24">
        <f>SMA1MSFT[[#This Row],[Adj Close]]-SMA1MSFT[[#This Row],[Naive Trend ]]</f>
        <v>0.35009999999999764</v>
      </c>
      <c r="F247" s="5">
        <f t="shared" si="15"/>
        <v>0.12257000999999834</v>
      </c>
      <c r="G247" s="5">
        <f>ABS(SMA1MSFT[[#This Row],[Erorr 1]])</f>
        <v>0.35009999999999764</v>
      </c>
      <c r="H247" s="15">
        <f>SMA1MSFT[[#This Row],[Abs Erorr 1]]/SMA1MSFT[[#This Row],[Adj Close]]</f>
        <v>8.697531600286133E-3</v>
      </c>
      <c r="I247" s="23">
        <f t="shared" si="18"/>
        <v>39.744166666666672</v>
      </c>
      <c r="J247" s="25">
        <f>(SMA1MSFT[[#This Row],[Adj Close]]-SMA1MSFT[[#This Row],[3-MA]])</f>
        <v>0.50863333333332861</v>
      </c>
      <c r="K247" s="14">
        <f t="shared" si="17"/>
        <v>0.25870786777777299</v>
      </c>
      <c r="L247" s="14">
        <f>ABS(SMA1MSFT[[#This Row],[Erorr 2]])</f>
        <v>0.50863333333332861</v>
      </c>
      <c r="M247" s="15">
        <f>SMA1MSFT[[#This Row],[Abs Erorr 2]]/SMA1MSFT[[#This Row],[Adj Close]]</f>
        <v>1.263597397779356E-2</v>
      </c>
      <c r="N247" s="23">
        <f t="shared" si="19"/>
        <v>40.30661666666667</v>
      </c>
      <c r="O247" s="26">
        <f>SMA1MSFT[[#This Row],[Adj Close]]-SMA1MSFT[[#This Row],[6-MA]]</f>
        <v>-5.3816666666669732E-2</v>
      </c>
      <c r="P247" s="14">
        <f>(SMA1MSFT[[#This Row],[Adj Close]]-N247)^2</f>
        <v>2.8962336111114412E-3</v>
      </c>
      <c r="Q247" s="14">
        <f>ABS(SMA1MSFT[[#This Row],[Erorr 3]])</f>
        <v>5.3816666666669732E-2</v>
      </c>
      <c r="R247" s="27">
        <f>SMA1MSFT[[#This Row],[Abs Erorr 3]]/SMA1MSFT[[#This Row],[Adj Close]]</f>
        <v>1.3369670350055086E-3</v>
      </c>
    </row>
    <row r="248" spans="2:18">
      <c r="B248" s="46">
        <v>44139.291666666664</v>
      </c>
      <c r="C248" s="7">
        <v>41.015599999999999</v>
      </c>
      <c r="D248" s="23">
        <f t="shared" si="16"/>
        <v>40.252800000000001</v>
      </c>
      <c r="E248" s="24">
        <f>SMA1MSFT[[#This Row],[Adj Close]]-SMA1MSFT[[#This Row],[Naive Trend ]]</f>
        <v>0.76279999999999859</v>
      </c>
      <c r="F248" s="5">
        <f t="shared" si="15"/>
        <v>0.5818638399999978</v>
      </c>
      <c r="G248" s="5">
        <f>ABS(SMA1MSFT[[#This Row],[Erorr 1]])</f>
        <v>0.76279999999999859</v>
      </c>
      <c r="H248" s="15">
        <f>SMA1MSFT[[#This Row],[Abs Erorr 1]]/SMA1MSFT[[#This Row],[Adj Close]]</f>
        <v>1.8597801811993452E-2</v>
      </c>
      <c r="I248" s="23">
        <f t="shared" si="18"/>
        <v>39.965566666666668</v>
      </c>
      <c r="J248" s="25">
        <f>(SMA1MSFT[[#This Row],[Adj Close]]-SMA1MSFT[[#This Row],[3-MA]])</f>
        <v>1.0500333333333316</v>
      </c>
      <c r="K248" s="14">
        <f t="shared" si="17"/>
        <v>1.1025700011111075</v>
      </c>
      <c r="L248" s="14">
        <f>ABS(SMA1MSFT[[#This Row],[Erorr 2]])</f>
        <v>1.0500333333333316</v>
      </c>
      <c r="M248" s="15">
        <f>SMA1MSFT[[#This Row],[Abs Erorr 2]]/SMA1MSFT[[#This Row],[Adj Close]]</f>
        <v>2.5600828302727051E-2</v>
      </c>
      <c r="N248" s="23">
        <f t="shared" si="19"/>
        <v>40.026900000000005</v>
      </c>
      <c r="O248" s="26">
        <f>SMA1MSFT[[#This Row],[Adj Close]]-SMA1MSFT[[#This Row],[6-MA]]</f>
        <v>0.98869999999999436</v>
      </c>
      <c r="P248" s="14">
        <f>(SMA1MSFT[[#This Row],[Adj Close]]-N248)^2</f>
        <v>0.97752768999998885</v>
      </c>
      <c r="Q248" s="14">
        <f>ABS(SMA1MSFT[[#This Row],[Erorr 3]])</f>
        <v>0.98869999999999436</v>
      </c>
      <c r="R248" s="27">
        <f>SMA1MSFT[[#This Row],[Abs Erorr 3]]/SMA1MSFT[[#This Row],[Adj Close]]</f>
        <v>2.4105462311900701E-2</v>
      </c>
    </row>
    <row r="249" spans="2:18">
      <c r="B249" s="46">
        <v>44140.291666666664</v>
      </c>
      <c r="C249" s="7">
        <v>41.295900000000003</v>
      </c>
      <c r="D249" s="23">
        <f t="shared" si="16"/>
        <v>41.015599999999999</v>
      </c>
      <c r="E249" s="24">
        <f>SMA1MSFT[[#This Row],[Adj Close]]-SMA1MSFT[[#This Row],[Naive Trend ]]</f>
        <v>0.28030000000000399</v>
      </c>
      <c r="F249" s="5">
        <f t="shared" si="15"/>
        <v>7.8568090000002241E-2</v>
      </c>
      <c r="G249" s="5">
        <f>ABS(SMA1MSFT[[#This Row],[Erorr 1]])</f>
        <v>0.28030000000000399</v>
      </c>
      <c r="H249" s="15">
        <f>SMA1MSFT[[#This Row],[Abs Erorr 1]]/SMA1MSFT[[#This Row],[Adj Close]]</f>
        <v>6.7875987688851428E-3</v>
      </c>
      <c r="I249" s="23">
        <f t="shared" si="18"/>
        <v>40.390366666666665</v>
      </c>
      <c r="J249" s="25">
        <f>(SMA1MSFT[[#This Row],[Adj Close]]-SMA1MSFT[[#This Row],[3-MA]])</f>
        <v>0.90553333333333796</v>
      </c>
      <c r="K249" s="14">
        <f t="shared" si="17"/>
        <v>0.81999061777778615</v>
      </c>
      <c r="L249" s="14">
        <f>ABS(SMA1MSFT[[#This Row],[Erorr 2]])</f>
        <v>0.90553333333333796</v>
      </c>
      <c r="M249" s="15">
        <f>SMA1MSFT[[#This Row],[Abs Erorr 2]]/SMA1MSFT[[#This Row],[Adj Close]]</f>
        <v>2.1927923433884184E-2</v>
      </c>
      <c r="N249" s="23">
        <f t="shared" si="19"/>
        <v>40.035866666666671</v>
      </c>
      <c r="O249" s="26">
        <f>SMA1MSFT[[#This Row],[Adj Close]]-SMA1MSFT[[#This Row],[6-MA]]</f>
        <v>1.2600333333333325</v>
      </c>
      <c r="P249" s="14">
        <f>(SMA1MSFT[[#This Row],[Adj Close]]-N249)^2</f>
        <v>1.5876840011111089</v>
      </c>
      <c r="Q249" s="14">
        <f>ABS(SMA1MSFT[[#This Row],[Erorr 3]])</f>
        <v>1.2600333333333325</v>
      </c>
      <c r="R249" s="27">
        <f>SMA1MSFT[[#This Row],[Abs Erorr 3]]/SMA1MSFT[[#This Row],[Adj Close]]</f>
        <v>3.0512310745941663E-2</v>
      </c>
    </row>
    <row r="250" spans="2:18">
      <c r="B250" s="46">
        <v>44141.291666666664</v>
      </c>
      <c r="C250" s="7">
        <v>41.033700000000003</v>
      </c>
      <c r="D250" s="23">
        <f t="shared" si="16"/>
        <v>41.295900000000003</v>
      </c>
      <c r="E250" s="24">
        <f>SMA1MSFT[[#This Row],[Adj Close]]-SMA1MSFT[[#This Row],[Naive Trend ]]</f>
        <v>-0.26219999999999999</v>
      </c>
      <c r="F250" s="5">
        <f t="shared" si="15"/>
        <v>6.8748839999999992E-2</v>
      </c>
      <c r="G250" s="5">
        <f>ABS(SMA1MSFT[[#This Row],[Erorr 1]])</f>
        <v>0.26219999999999999</v>
      </c>
      <c r="H250" s="15">
        <f>SMA1MSFT[[#This Row],[Abs Erorr 1]]/SMA1MSFT[[#This Row],[Adj Close]]</f>
        <v>6.3898697899531353E-3</v>
      </c>
      <c r="I250" s="23">
        <f t="shared" si="18"/>
        <v>40.85476666666667</v>
      </c>
      <c r="J250" s="25">
        <f>(SMA1MSFT[[#This Row],[Adj Close]]-SMA1MSFT[[#This Row],[3-MA]])</f>
        <v>0.17893333333333317</v>
      </c>
      <c r="K250" s="14">
        <f t="shared" si="17"/>
        <v>3.2017137777777718E-2</v>
      </c>
      <c r="L250" s="14">
        <f>ABS(SMA1MSFT[[#This Row],[Erorr 2]])</f>
        <v>0.17893333333333317</v>
      </c>
      <c r="M250" s="15">
        <f>SMA1MSFT[[#This Row],[Abs Erorr 2]]/SMA1MSFT[[#This Row],[Adj Close]]</f>
        <v>4.3606434061109079E-3</v>
      </c>
      <c r="N250" s="23">
        <f t="shared" si="19"/>
        <v>40.299466666666667</v>
      </c>
      <c r="O250" s="26">
        <f>SMA1MSFT[[#This Row],[Adj Close]]-SMA1MSFT[[#This Row],[6-MA]]</f>
        <v>0.73423333333333574</v>
      </c>
      <c r="P250" s="14">
        <f>(SMA1MSFT[[#This Row],[Adj Close]]-N250)^2</f>
        <v>0.5390985877777813</v>
      </c>
      <c r="Q250" s="14">
        <f>ABS(SMA1MSFT[[#This Row],[Erorr 3]])</f>
        <v>0.73423333333333574</v>
      </c>
      <c r="R250" s="27">
        <f>SMA1MSFT[[#This Row],[Abs Erorr 3]]/SMA1MSFT[[#This Row],[Adj Close]]</f>
        <v>1.7893422560805769E-2</v>
      </c>
    </row>
    <row r="251" spans="2:18">
      <c r="B251" s="46">
        <v>44144.291666666664</v>
      </c>
      <c r="C251" s="7">
        <v>41.223500000000001</v>
      </c>
      <c r="D251" s="23">
        <f t="shared" si="16"/>
        <v>41.033700000000003</v>
      </c>
      <c r="E251" s="24">
        <f>SMA1MSFT[[#This Row],[Adj Close]]-SMA1MSFT[[#This Row],[Naive Trend ]]</f>
        <v>0.18979999999999819</v>
      </c>
      <c r="F251" s="5">
        <f t="shared" si="15"/>
        <v>3.6024039999999313E-2</v>
      </c>
      <c r="G251" s="5">
        <f>ABS(SMA1MSFT[[#This Row],[Erorr 1]])</f>
        <v>0.18979999999999819</v>
      </c>
      <c r="H251" s="15">
        <f>SMA1MSFT[[#This Row],[Abs Erorr 1]]/SMA1MSFT[[#This Row],[Adj Close]]</f>
        <v>4.6041699516052295E-3</v>
      </c>
      <c r="I251" s="23">
        <f t="shared" si="18"/>
        <v>41.115066666666671</v>
      </c>
      <c r="J251" s="25">
        <f>(SMA1MSFT[[#This Row],[Adj Close]]-SMA1MSFT[[#This Row],[3-MA]])</f>
        <v>0.10843333333333049</v>
      </c>
      <c r="K251" s="14">
        <f t="shared" si="17"/>
        <v>1.1757787777777163E-2</v>
      </c>
      <c r="L251" s="14">
        <f>ABS(SMA1MSFT[[#This Row],[Erorr 2]])</f>
        <v>0.10843333333333049</v>
      </c>
      <c r="M251" s="15">
        <f>SMA1MSFT[[#This Row],[Abs Erorr 2]]/SMA1MSFT[[#This Row],[Adj Close]]</f>
        <v>2.6303766864368746E-3</v>
      </c>
      <c r="N251" s="23">
        <f t="shared" si="19"/>
        <v>40.540316666666676</v>
      </c>
      <c r="O251" s="26">
        <f>SMA1MSFT[[#This Row],[Adj Close]]-SMA1MSFT[[#This Row],[6-MA]]</f>
        <v>0.68318333333332504</v>
      </c>
      <c r="P251" s="14">
        <f>(SMA1MSFT[[#This Row],[Adj Close]]-N251)^2</f>
        <v>0.46673946694443313</v>
      </c>
      <c r="Q251" s="14">
        <f>ABS(SMA1MSFT[[#This Row],[Erorr 3]])</f>
        <v>0.68318333333332504</v>
      </c>
      <c r="R251" s="27">
        <f>SMA1MSFT[[#This Row],[Abs Erorr 3]]/SMA1MSFT[[#This Row],[Adj Close]]</f>
        <v>1.6572666884988537E-2</v>
      </c>
    </row>
    <row r="252" spans="2:18">
      <c r="B252" s="46">
        <v>44145.291666666664</v>
      </c>
      <c r="C252" s="7">
        <v>41.078899999999997</v>
      </c>
      <c r="D252" s="23">
        <f t="shared" si="16"/>
        <v>41.223500000000001</v>
      </c>
      <c r="E252" s="24">
        <f>SMA1MSFT[[#This Row],[Adj Close]]-SMA1MSFT[[#This Row],[Naive Trend ]]</f>
        <v>-0.14460000000000406</v>
      </c>
      <c r="F252" s="5">
        <f t="shared" si="15"/>
        <v>2.0909160000001172E-2</v>
      </c>
      <c r="G252" s="5">
        <f>ABS(SMA1MSFT[[#This Row],[Erorr 1]])</f>
        <v>0.14460000000000406</v>
      </c>
      <c r="H252" s="15">
        <f>SMA1MSFT[[#This Row],[Abs Erorr 1]]/SMA1MSFT[[#This Row],[Adj Close]]</f>
        <v>3.5200553081996856E-3</v>
      </c>
      <c r="I252" s="23">
        <f t="shared" si="18"/>
        <v>41.184366666666669</v>
      </c>
      <c r="J252" s="25">
        <f>(SMA1MSFT[[#This Row],[Adj Close]]-SMA1MSFT[[#This Row],[3-MA]])</f>
        <v>-0.10546666666667193</v>
      </c>
      <c r="K252" s="14">
        <f t="shared" si="17"/>
        <v>1.1123217777778888E-2</v>
      </c>
      <c r="L252" s="14">
        <f>ABS(SMA1MSFT[[#This Row],[Erorr 2]])</f>
        <v>0.10546666666667193</v>
      </c>
      <c r="M252" s="15">
        <f>SMA1MSFT[[#This Row],[Abs Erorr 2]]/SMA1MSFT[[#This Row],[Adj Close]]</f>
        <v>2.5674170113287342E-3</v>
      </c>
      <c r="N252" s="23">
        <f t="shared" si="19"/>
        <v>40.787366666666664</v>
      </c>
      <c r="O252" s="26">
        <f>SMA1MSFT[[#This Row],[Adj Close]]-SMA1MSFT[[#This Row],[6-MA]]</f>
        <v>0.29153333333333364</v>
      </c>
      <c r="P252" s="14">
        <f>(SMA1MSFT[[#This Row],[Adj Close]]-N252)^2</f>
        <v>8.4991684444444632E-2</v>
      </c>
      <c r="Q252" s="14">
        <f>ABS(SMA1MSFT[[#This Row],[Erorr 3]])</f>
        <v>0.29153333333333364</v>
      </c>
      <c r="R252" s="27">
        <f>SMA1MSFT[[#This Row],[Abs Erorr 3]]/SMA1MSFT[[#This Row],[Adj Close]]</f>
        <v>7.0969118777117609E-3</v>
      </c>
    </row>
    <row r="253" spans="2:18">
      <c r="B253" s="46">
        <v>44146.291666666664</v>
      </c>
      <c r="C253" s="7">
        <v>41.901600000000002</v>
      </c>
      <c r="D253" s="23">
        <f t="shared" si="16"/>
        <v>41.078899999999997</v>
      </c>
      <c r="E253" s="24">
        <f>SMA1MSFT[[#This Row],[Adj Close]]-SMA1MSFT[[#This Row],[Naive Trend ]]</f>
        <v>0.82270000000000465</v>
      </c>
      <c r="F253" s="5">
        <f t="shared" si="15"/>
        <v>0.67683529000000764</v>
      </c>
      <c r="G253" s="5">
        <f>ABS(SMA1MSFT[[#This Row],[Erorr 1]])</f>
        <v>0.82270000000000465</v>
      </c>
      <c r="H253" s="15">
        <f>SMA1MSFT[[#This Row],[Abs Erorr 1]]/SMA1MSFT[[#This Row],[Adj Close]]</f>
        <v>1.9634095118086291E-2</v>
      </c>
      <c r="I253" s="23">
        <f t="shared" si="18"/>
        <v>41.112033333333336</v>
      </c>
      <c r="J253" s="25">
        <f>(SMA1MSFT[[#This Row],[Adj Close]]-SMA1MSFT[[#This Row],[3-MA]])</f>
        <v>0.78956666666666564</v>
      </c>
      <c r="K253" s="14">
        <f t="shared" si="17"/>
        <v>0.62341552111110954</v>
      </c>
      <c r="L253" s="14">
        <f>ABS(SMA1MSFT[[#This Row],[Erorr 2]])</f>
        <v>0.78956666666666564</v>
      </c>
      <c r="M253" s="15">
        <f>SMA1MSFT[[#This Row],[Abs Erorr 2]]/SMA1MSFT[[#This Row],[Adj Close]]</f>
        <v>1.884335363486515E-2</v>
      </c>
      <c r="N253" s="23">
        <f t="shared" si="19"/>
        <v>40.983400000000003</v>
      </c>
      <c r="O253" s="26">
        <f>SMA1MSFT[[#This Row],[Adj Close]]-SMA1MSFT[[#This Row],[6-MA]]</f>
        <v>0.91819999999999879</v>
      </c>
      <c r="P253" s="14">
        <f>(SMA1MSFT[[#This Row],[Adj Close]]-N253)^2</f>
        <v>0.8430912399999978</v>
      </c>
      <c r="Q253" s="14">
        <f>ABS(SMA1MSFT[[#This Row],[Erorr 3]])</f>
        <v>0.91819999999999879</v>
      </c>
      <c r="R253" s="27">
        <f>SMA1MSFT[[#This Row],[Abs Erorr 3]]/SMA1MSFT[[#This Row],[Adj Close]]</f>
        <v>2.1913244362983721E-2</v>
      </c>
    </row>
    <row r="254" spans="2:18">
      <c r="B254" s="46">
        <v>44147.291666666664</v>
      </c>
      <c r="C254" s="7">
        <v>40.635899999999999</v>
      </c>
      <c r="D254" s="23">
        <f t="shared" si="16"/>
        <v>41.901600000000002</v>
      </c>
      <c r="E254" s="24">
        <f>SMA1MSFT[[#This Row],[Adj Close]]-SMA1MSFT[[#This Row],[Naive Trend ]]</f>
        <v>-1.2657000000000025</v>
      </c>
      <c r="F254" s="5">
        <f t="shared" si="15"/>
        <v>1.6019964900000063</v>
      </c>
      <c r="G254" s="5">
        <f>ABS(SMA1MSFT[[#This Row],[Erorr 1]])</f>
        <v>1.2657000000000025</v>
      </c>
      <c r="H254" s="15">
        <f>SMA1MSFT[[#This Row],[Abs Erorr 1]]/SMA1MSFT[[#This Row],[Adj Close]]</f>
        <v>3.1147335238053114E-2</v>
      </c>
      <c r="I254" s="23">
        <f t="shared" si="18"/>
        <v>41.401333333333334</v>
      </c>
      <c r="J254" s="25">
        <f>(SMA1MSFT[[#This Row],[Adj Close]]-SMA1MSFT[[#This Row],[3-MA]])</f>
        <v>-0.76543333333333408</v>
      </c>
      <c r="K254" s="14">
        <f t="shared" si="17"/>
        <v>0.58588818777777896</v>
      </c>
      <c r="L254" s="14">
        <f>ABS(SMA1MSFT[[#This Row],[Erorr 2]])</f>
        <v>0.76543333333333408</v>
      </c>
      <c r="M254" s="15">
        <f>SMA1MSFT[[#This Row],[Abs Erorr 2]]/SMA1MSFT[[#This Row],[Adj Close]]</f>
        <v>1.8836381951263147E-2</v>
      </c>
      <c r="N254" s="23">
        <f t="shared" si="19"/>
        <v>41.258200000000002</v>
      </c>
      <c r="O254" s="26">
        <f>SMA1MSFT[[#This Row],[Adj Close]]-SMA1MSFT[[#This Row],[6-MA]]</f>
        <v>-0.62230000000000274</v>
      </c>
      <c r="P254" s="14">
        <f>(SMA1MSFT[[#This Row],[Adj Close]]-N254)^2</f>
        <v>0.38725729000000342</v>
      </c>
      <c r="Q254" s="14">
        <f>ABS(SMA1MSFT[[#This Row],[Erorr 3]])</f>
        <v>0.62230000000000274</v>
      </c>
      <c r="R254" s="27">
        <f>SMA1MSFT[[#This Row],[Abs Erorr 3]]/SMA1MSFT[[#This Row],[Adj Close]]</f>
        <v>1.5314044970088094E-2</v>
      </c>
    </row>
    <row r="255" spans="2:18">
      <c r="B255" s="46">
        <v>44148.291666666664</v>
      </c>
      <c r="C255" s="7">
        <v>41.097000000000001</v>
      </c>
      <c r="D255" s="23">
        <f t="shared" si="16"/>
        <v>40.635899999999999</v>
      </c>
      <c r="E255" s="24">
        <f>SMA1MSFT[[#This Row],[Adj Close]]-SMA1MSFT[[#This Row],[Naive Trend ]]</f>
        <v>0.46110000000000184</v>
      </c>
      <c r="F255" s="5">
        <f t="shared" si="15"/>
        <v>0.21261321000000169</v>
      </c>
      <c r="G255" s="5">
        <f>ABS(SMA1MSFT[[#This Row],[Erorr 1]])</f>
        <v>0.46110000000000184</v>
      </c>
      <c r="H255" s="15">
        <f>SMA1MSFT[[#This Row],[Abs Erorr 1]]/SMA1MSFT[[#This Row],[Adj Close]]</f>
        <v>1.1219797065479277E-2</v>
      </c>
      <c r="I255" s="23">
        <f t="shared" si="18"/>
        <v>41.205466666666666</v>
      </c>
      <c r="J255" s="25">
        <f>(SMA1MSFT[[#This Row],[Adj Close]]-SMA1MSFT[[#This Row],[3-MA]])</f>
        <v>-0.10846666666666493</v>
      </c>
      <c r="K255" s="14">
        <f t="shared" si="17"/>
        <v>1.1765017777777402E-2</v>
      </c>
      <c r="L255" s="14">
        <f>ABS(SMA1MSFT[[#This Row],[Erorr 2]])</f>
        <v>0.10846666666666493</v>
      </c>
      <c r="M255" s="15">
        <f>SMA1MSFT[[#This Row],[Abs Erorr 2]]/SMA1MSFT[[#This Row],[Adj Close]]</f>
        <v>2.6392842948795518E-3</v>
      </c>
      <c r="N255" s="23">
        <f t="shared" si="19"/>
        <v>41.194916666666664</v>
      </c>
      <c r="O255" s="26">
        <f>SMA1MSFT[[#This Row],[Adj Close]]-SMA1MSFT[[#This Row],[6-MA]]</f>
        <v>-9.7916666666662877E-2</v>
      </c>
      <c r="P255" s="14">
        <f>(SMA1MSFT[[#This Row],[Adj Close]]-N255)^2</f>
        <v>9.5876736111103686E-3</v>
      </c>
      <c r="Q255" s="14">
        <f>ABS(SMA1MSFT[[#This Row],[Erorr 3]])</f>
        <v>9.7916666666662877E-2</v>
      </c>
      <c r="R255" s="27">
        <f>SMA1MSFT[[#This Row],[Abs Erorr 3]]/SMA1MSFT[[#This Row],[Adj Close]]</f>
        <v>2.3825745593756935E-3</v>
      </c>
    </row>
    <row r="256" spans="2:18">
      <c r="B256" s="46">
        <v>44151.291666666664</v>
      </c>
      <c r="C256" s="7">
        <v>41.756900000000002</v>
      </c>
      <c r="D256" s="23">
        <f t="shared" si="16"/>
        <v>41.097000000000001</v>
      </c>
      <c r="E256" s="24">
        <f>SMA1MSFT[[#This Row],[Adj Close]]-SMA1MSFT[[#This Row],[Naive Trend ]]</f>
        <v>0.65990000000000038</v>
      </c>
      <c r="F256" s="5">
        <f t="shared" si="15"/>
        <v>0.43546801000000052</v>
      </c>
      <c r="G256" s="5">
        <f>ABS(SMA1MSFT[[#This Row],[Erorr 1]])</f>
        <v>0.65990000000000038</v>
      </c>
      <c r="H256" s="15">
        <f>SMA1MSFT[[#This Row],[Abs Erorr 1]]/SMA1MSFT[[#This Row],[Adj Close]]</f>
        <v>1.5803376208482919E-2</v>
      </c>
      <c r="I256" s="23">
        <f t="shared" si="18"/>
        <v>41.211500000000001</v>
      </c>
      <c r="J256" s="25">
        <f>(SMA1MSFT[[#This Row],[Adj Close]]-SMA1MSFT[[#This Row],[3-MA]])</f>
        <v>0.54540000000000077</v>
      </c>
      <c r="K256" s="14">
        <f t="shared" si="17"/>
        <v>0.29746116000000083</v>
      </c>
      <c r="L256" s="14">
        <f>ABS(SMA1MSFT[[#This Row],[Erorr 2]])</f>
        <v>0.54540000000000077</v>
      </c>
      <c r="M256" s="15">
        <f>SMA1MSFT[[#This Row],[Abs Erorr 2]]/SMA1MSFT[[#This Row],[Adj Close]]</f>
        <v>1.3061314417497485E-2</v>
      </c>
      <c r="N256" s="23">
        <f t="shared" si="19"/>
        <v>41.161766666666672</v>
      </c>
      <c r="O256" s="26">
        <f>SMA1MSFT[[#This Row],[Adj Close]]-SMA1MSFT[[#This Row],[6-MA]]</f>
        <v>0.59513333333332952</v>
      </c>
      <c r="P256" s="14">
        <f>(SMA1MSFT[[#This Row],[Adj Close]]-N256)^2</f>
        <v>0.35418368444443993</v>
      </c>
      <c r="Q256" s="14">
        <f>ABS(SMA1MSFT[[#This Row],[Erorr 3]])</f>
        <v>0.59513333333332952</v>
      </c>
      <c r="R256" s="27">
        <f>SMA1MSFT[[#This Row],[Abs Erorr 3]]/SMA1MSFT[[#This Row],[Adj Close]]</f>
        <v>1.4252335143014196E-2</v>
      </c>
    </row>
    <row r="257" spans="2:18">
      <c r="B257" s="46">
        <v>44152.291666666664</v>
      </c>
      <c r="C257" s="7">
        <v>41.160299999999999</v>
      </c>
      <c r="D257" s="23">
        <f t="shared" si="16"/>
        <v>41.756900000000002</v>
      </c>
      <c r="E257" s="24">
        <f>SMA1MSFT[[#This Row],[Adj Close]]-SMA1MSFT[[#This Row],[Naive Trend ]]</f>
        <v>-0.59660000000000224</v>
      </c>
      <c r="F257" s="5">
        <f t="shared" si="15"/>
        <v>0.35593156000000264</v>
      </c>
      <c r="G257" s="5">
        <f>ABS(SMA1MSFT[[#This Row],[Erorr 1]])</f>
        <v>0.59660000000000224</v>
      </c>
      <c r="H257" s="15">
        <f>SMA1MSFT[[#This Row],[Abs Erorr 1]]/SMA1MSFT[[#This Row],[Adj Close]]</f>
        <v>1.4494549359455646E-2</v>
      </c>
      <c r="I257" s="23">
        <f t="shared" si="18"/>
        <v>41.163266666666665</v>
      </c>
      <c r="J257" s="25">
        <f>(SMA1MSFT[[#This Row],[Adj Close]]-SMA1MSFT[[#This Row],[3-MA]])</f>
        <v>-2.9666666666656738E-3</v>
      </c>
      <c r="K257" s="14">
        <f t="shared" si="17"/>
        <v>8.8011111111052198E-6</v>
      </c>
      <c r="L257" s="14">
        <f>ABS(SMA1MSFT[[#This Row],[Erorr 2]])</f>
        <v>2.9666666666656738E-3</v>
      </c>
      <c r="M257" s="15">
        <f>SMA1MSFT[[#This Row],[Abs Erorr 2]]/SMA1MSFT[[#This Row],[Adj Close]]</f>
        <v>7.2075924292720747E-5</v>
      </c>
      <c r="N257" s="23">
        <f t="shared" si="19"/>
        <v>41.282299999999999</v>
      </c>
      <c r="O257" s="26">
        <f>SMA1MSFT[[#This Row],[Adj Close]]-SMA1MSFT[[#This Row],[6-MA]]</f>
        <v>-0.12199999999999989</v>
      </c>
      <c r="P257" s="14">
        <f>(SMA1MSFT[[#This Row],[Adj Close]]-N257)^2</f>
        <v>1.4883999999999972E-2</v>
      </c>
      <c r="Q257" s="14">
        <f>ABS(SMA1MSFT[[#This Row],[Erorr 3]])</f>
        <v>0.12199999999999989</v>
      </c>
      <c r="R257" s="27">
        <f>SMA1MSFT[[#This Row],[Abs Erorr 3]]/SMA1MSFT[[#This Row],[Adj Close]]</f>
        <v>2.9640211563083819E-3</v>
      </c>
    </row>
    <row r="258" spans="2:18">
      <c r="B258" s="46">
        <v>44153.291666666664</v>
      </c>
      <c r="C258" s="7">
        <v>40.735399999999998</v>
      </c>
      <c r="D258" s="23">
        <f t="shared" si="16"/>
        <v>41.160299999999999</v>
      </c>
      <c r="E258" s="24">
        <f>SMA1MSFT[[#This Row],[Adj Close]]-SMA1MSFT[[#This Row],[Naive Trend ]]</f>
        <v>-0.42490000000000094</v>
      </c>
      <c r="F258" s="5">
        <f t="shared" si="15"/>
        <v>0.18054001000000081</v>
      </c>
      <c r="G258" s="5">
        <f>ABS(SMA1MSFT[[#This Row],[Erorr 1]])</f>
        <v>0.42490000000000094</v>
      </c>
      <c r="H258" s="15">
        <f>SMA1MSFT[[#This Row],[Abs Erorr 1]]/SMA1MSFT[[#This Row],[Adj Close]]</f>
        <v>1.0430731010374292E-2</v>
      </c>
      <c r="I258" s="23">
        <f t="shared" si="18"/>
        <v>41.33806666666667</v>
      </c>
      <c r="J258" s="25">
        <f>(SMA1MSFT[[#This Row],[Adj Close]]-SMA1MSFT[[#This Row],[3-MA]])</f>
        <v>-0.60266666666667135</v>
      </c>
      <c r="K258" s="14">
        <f t="shared" si="17"/>
        <v>0.36320711111111675</v>
      </c>
      <c r="L258" s="14">
        <f>ABS(SMA1MSFT[[#This Row],[Erorr 2]])</f>
        <v>0.60266666666667135</v>
      </c>
      <c r="M258" s="15">
        <f>SMA1MSFT[[#This Row],[Abs Erorr 2]]/SMA1MSFT[[#This Row],[Adj Close]]</f>
        <v>1.4794666719037284E-2</v>
      </c>
      <c r="N258" s="23">
        <f t="shared" si="19"/>
        <v>41.271766666666672</v>
      </c>
      <c r="O258" s="26">
        <f>SMA1MSFT[[#This Row],[Adj Close]]-SMA1MSFT[[#This Row],[6-MA]]</f>
        <v>-0.5363666666666731</v>
      </c>
      <c r="P258" s="14">
        <f>(SMA1MSFT[[#This Row],[Adj Close]]-N258)^2</f>
        <v>0.28768920111111801</v>
      </c>
      <c r="Q258" s="14">
        <f>ABS(SMA1MSFT[[#This Row],[Erorr 3]])</f>
        <v>0.5363666666666731</v>
      </c>
      <c r="R258" s="27">
        <f>SMA1MSFT[[#This Row],[Abs Erorr 3]]/SMA1MSFT[[#This Row],[Adj Close]]</f>
        <v>1.316708972212555E-2</v>
      </c>
    </row>
    <row r="259" spans="2:18">
      <c r="B259" s="46">
        <v>44154.291666666664</v>
      </c>
      <c r="C259" s="7">
        <v>41.241599999999998</v>
      </c>
      <c r="D259" s="23">
        <f t="shared" si="16"/>
        <v>40.735399999999998</v>
      </c>
      <c r="E259" s="24">
        <f>SMA1MSFT[[#This Row],[Adj Close]]-SMA1MSFT[[#This Row],[Naive Trend ]]</f>
        <v>0.50619999999999976</v>
      </c>
      <c r="F259" s="5">
        <f t="shared" si="15"/>
        <v>0.25623843999999973</v>
      </c>
      <c r="G259" s="5">
        <f>ABS(SMA1MSFT[[#This Row],[Erorr 1]])</f>
        <v>0.50619999999999976</v>
      </c>
      <c r="H259" s="15">
        <f>SMA1MSFT[[#This Row],[Abs Erorr 1]]/SMA1MSFT[[#This Row],[Adj Close]]</f>
        <v>1.2274014587212907E-2</v>
      </c>
      <c r="I259" s="23">
        <f t="shared" si="18"/>
        <v>41.217533333333336</v>
      </c>
      <c r="J259" s="25">
        <f>(SMA1MSFT[[#This Row],[Adj Close]]-SMA1MSFT[[#This Row],[3-MA]])</f>
        <v>2.4066666666662684E-2</v>
      </c>
      <c r="K259" s="14">
        <f t="shared" si="17"/>
        <v>5.7920444444425272E-4</v>
      </c>
      <c r="L259" s="14">
        <f>ABS(SMA1MSFT[[#This Row],[Erorr 2]])</f>
        <v>2.4066666666662684E-2</v>
      </c>
      <c r="M259" s="15">
        <f>SMA1MSFT[[#This Row],[Abs Erorr 2]]/SMA1MSFT[[#This Row],[Adj Close]]</f>
        <v>5.8355317608101251E-4</v>
      </c>
      <c r="N259" s="23">
        <f t="shared" si="19"/>
        <v>41.214516666666668</v>
      </c>
      <c r="O259" s="26">
        <f>SMA1MSFT[[#This Row],[Adj Close]]-SMA1MSFT[[#This Row],[6-MA]]</f>
        <v>2.7083333333330017E-2</v>
      </c>
      <c r="P259" s="14">
        <f>(SMA1MSFT[[#This Row],[Adj Close]]-N259)^2</f>
        <v>7.3350694444426485E-4</v>
      </c>
      <c r="Q259" s="14">
        <f>ABS(SMA1MSFT[[#This Row],[Erorr 3]])</f>
        <v>2.7083333333330017E-2</v>
      </c>
      <c r="R259" s="27">
        <f>SMA1MSFT[[#This Row],[Abs Erorr 3]]/SMA1MSFT[[#This Row],[Adj Close]]</f>
        <v>6.5669938444022581E-4</v>
      </c>
    </row>
    <row r="260" spans="2:18">
      <c r="B260" s="46">
        <v>44155.291666666664</v>
      </c>
      <c r="C260" s="7">
        <v>41.033700000000003</v>
      </c>
      <c r="D260" s="23">
        <f t="shared" si="16"/>
        <v>41.241599999999998</v>
      </c>
      <c r="E260" s="24">
        <f>SMA1MSFT[[#This Row],[Adj Close]]-SMA1MSFT[[#This Row],[Naive Trend ]]</f>
        <v>-0.20789999999999509</v>
      </c>
      <c r="F260" s="5">
        <f t="shared" ref="F260:F323" si="20">(C260-D260)^2</f>
        <v>4.3222409999997956E-2</v>
      </c>
      <c r="G260" s="5">
        <f>ABS(SMA1MSFT[[#This Row],[Erorr 1]])</f>
        <v>0.20789999999999509</v>
      </c>
      <c r="H260" s="15">
        <f>SMA1MSFT[[#This Row],[Abs Erorr 1]]/SMA1MSFT[[#This Row],[Adj Close]]</f>
        <v>5.0665672361984194E-3</v>
      </c>
      <c r="I260" s="23">
        <f t="shared" si="18"/>
        <v>41.045766666666673</v>
      </c>
      <c r="J260" s="25">
        <f>(SMA1MSFT[[#This Row],[Adj Close]]-SMA1MSFT[[#This Row],[3-MA]])</f>
        <v>-1.2066666666669335E-2</v>
      </c>
      <c r="K260" s="14">
        <f t="shared" si="17"/>
        <v>1.4560444444450884E-4</v>
      </c>
      <c r="L260" s="14">
        <f>ABS(SMA1MSFT[[#This Row],[Erorr 2]])</f>
        <v>1.2066666666669335E-2</v>
      </c>
      <c r="M260" s="15">
        <f>SMA1MSFT[[#This Row],[Abs Erorr 2]]/SMA1MSFT[[#This Row],[Adj Close]]</f>
        <v>2.9406723416775318E-4</v>
      </c>
      <c r="N260" s="23">
        <f t="shared" si="19"/>
        <v>41.104516666666669</v>
      </c>
      <c r="O260" s="26">
        <f>SMA1MSFT[[#This Row],[Adj Close]]-SMA1MSFT[[#This Row],[6-MA]]</f>
        <v>-7.081666666666564E-2</v>
      </c>
      <c r="P260" s="14">
        <f>(SMA1MSFT[[#This Row],[Adj Close]]-N260)^2</f>
        <v>5.015000277777632E-3</v>
      </c>
      <c r="Q260" s="14">
        <f>ABS(SMA1MSFT[[#This Row],[Erorr 3]])</f>
        <v>7.081666666666564E-2</v>
      </c>
      <c r="R260" s="27">
        <f>SMA1MSFT[[#This Row],[Abs Erorr 3]]/SMA1MSFT[[#This Row],[Adj Close]]</f>
        <v>1.7258172347769183E-3</v>
      </c>
    </row>
    <row r="261" spans="2:18">
      <c r="B261" s="46">
        <v>44158.291666666664</v>
      </c>
      <c r="C261" s="7">
        <v>41.639400000000002</v>
      </c>
      <c r="D261" s="23">
        <f t="shared" ref="D261:D324" si="21">C260</f>
        <v>41.033700000000003</v>
      </c>
      <c r="E261" s="24">
        <f>SMA1MSFT[[#This Row],[Adj Close]]-SMA1MSFT[[#This Row],[Naive Trend ]]</f>
        <v>0.60569999999999879</v>
      </c>
      <c r="F261" s="5">
        <f t="shared" si="20"/>
        <v>0.36687248999999855</v>
      </c>
      <c r="G261" s="5">
        <f>ABS(SMA1MSFT[[#This Row],[Erorr 1]])</f>
        <v>0.60569999999999879</v>
      </c>
      <c r="H261" s="15">
        <f>SMA1MSFT[[#This Row],[Abs Erorr 1]]/SMA1MSFT[[#This Row],[Adj Close]]</f>
        <v>1.4546319111226357E-2</v>
      </c>
      <c r="I261" s="23">
        <f t="shared" si="18"/>
        <v>41.003566666666671</v>
      </c>
      <c r="J261" s="25">
        <f>(SMA1MSFT[[#This Row],[Adj Close]]-SMA1MSFT[[#This Row],[3-MA]])</f>
        <v>0.63583333333333059</v>
      </c>
      <c r="K261" s="14">
        <f t="shared" si="17"/>
        <v>0.40428402777777428</v>
      </c>
      <c r="L261" s="14">
        <f>ABS(SMA1MSFT[[#This Row],[Erorr 2]])</f>
        <v>0.63583333333333059</v>
      </c>
      <c r="M261" s="15">
        <f>SMA1MSFT[[#This Row],[Abs Erorr 2]]/SMA1MSFT[[#This Row],[Adj Close]]</f>
        <v>1.5269992683211827E-2</v>
      </c>
      <c r="N261" s="23">
        <f t="shared" si="19"/>
        <v>41.170816666666674</v>
      </c>
      <c r="O261" s="26">
        <f>SMA1MSFT[[#This Row],[Adj Close]]-SMA1MSFT[[#This Row],[6-MA]]</f>
        <v>0.4685833333333278</v>
      </c>
      <c r="P261" s="14">
        <f>(SMA1MSFT[[#This Row],[Adj Close]]-N261)^2</f>
        <v>0.21957034027777259</v>
      </c>
      <c r="Q261" s="14">
        <f>ABS(SMA1MSFT[[#This Row],[Erorr 3]])</f>
        <v>0.4685833333333278</v>
      </c>
      <c r="R261" s="27">
        <f>SMA1MSFT[[#This Row],[Abs Erorr 3]]/SMA1MSFT[[#This Row],[Adj Close]]</f>
        <v>1.1253364201533351E-2</v>
      </c>
    </row>
    <row r="262" spans="2:18">
      <c r="B262" s="46">
        <v>44159.291666666664</v>
      </c>
      <c r="C262" s="7">
        <v>42.498199999999997</v>
      </c>
      <c r="D262" s="23">
        <f t="shared" si="21"/>
        <v>41.639400000000002</v>
      </c>
      <c r="E262" s="24">
        <f>SMA1MSFT[[#This Row],[Adj Close]]-SMA1MSFT[[#This Row],[Naive Trend ]]</f>
        <v>0.85879999999999512</v>
      </c>
      <c r="F262" s="5">
        <f t="shared" si="20"/>
        <v>0.73753743999999166</v>
      </c>
      <c r="G262" s="5">
        <f>ABS(SMA1MSFT[[#This Row],[Erorr 1]])</f>
        <v>0.85879999999999512</v>
      </c>
      <c r="H262" s="15">
        <f>SMA1MSFT[[#This Row],[Abs Erorr 1]]/SMA1MSFT[[#This Row],[Adj Close]]</f>
        <v>2.0207914688151384E-2</v>
      </c>
      <c r="I262" s="23">
        <f t="shared" si="18"/>
        <v>41.304900000000004</v>
      </c>
      <c r="J262" s="25">
        <f>(SMA1MSFT[[#This Row],[Adj Close]]-SMA1MSFT[[#This Row],[3-MA]])</f>
        <v>1.1932999999999936</v>
      </c>
      <c r="K262" s="14">
        <f t="shared" ref="K262:K325" si="22">(C262-I262)^2</f>
        <v>1.4239648899999846</v>
      </c>
      <c r="L262" s="14">
        <f>ABS(SMA1MSFT[[#This Row],[Erorr 2]])</f>
        <v>1.1932999999999936</v>
      </c>
      <c r="M262" s="15">
        <f>SMA1MSFT[[#This Row],[Abs Erorr 2]]/SMA1MSFT[[#This Row],[Adj Close]]</f>
        <v>2.8078836280124655E-2</v>
      </c>
      <c r="N262" s="23">
        <f t="shared" si="19"/>
        <v>41.26121666666667</v>
      </c>
      <c r="O262" s="26">
        <f>SMA1MSFT[[#This Row],[Adj Close]]-SMA1MSFT[[#This Row],[6-MA]]</f>
        <v>1.2369833333333276</v>
      </c>
      <c r="P262" s="14">
        <f>(SMA1MSFT[[#This Row],[Adj Close]]-N262)^2</f>
        <v>1.5301277669444302</v>
      </c>
      <c r="Q262" s="14">
        <f>ABS(SMA1MSFT[[#This Row],[Erorr 3]])</f>
        <v>1.2369833333333276</v>
      </c>
      <c r="R262" s="27">
        <f>SMA1MSFT[[#This Row],[Abs Erorr 3]]/SMA1MSFT[[#This Row],[Adj Close]]</f>
        <v>2.9106722951403298E-2</v>
      </c>
    </row>
    <row r="263" spans="2:18">
      <c r="B263" s="46">
        <v>44160.291666666664</v>
      </c>
      <c r="C263" s="7">
        <v>42.534399999999998</v>
      </c>
      <c r="D263" s="23">
        <f t="shared" si="21"/>
        <v>42.498199999999997</v>
      </c>
      <c r="E263" s="24">
        <f>SMA1MSFT[[#This Row],[Adj Close]]-SMA1MSFT[[#This Row],[Naive Trend ]]</f>
        <v>3.6200000000000898E-2</v>
      </c>
      <c r="F263" s="5">
        <f t="shared" si="20"/>
        <v>1.310440000000065E-3</v>
      </c>
      <c r="G263" s="5">
        <f>ABS(SMA1MSFT[[#This Row],[Erorr 1]])</f>
        <v>3.6200000000000898E-2</v>
      </c>
      <c r="H263" s="15">
        <f>SMA1MSFT[[#This Row],[Abs Erorr 1]]/SMA1MSFT[[#This Row],[Adj Close]]</f>
        <v>8.5107583508879636E-4</v>
      </c>
      <c r="I263" s="23">
        <f t="shared" ref="I263:I326" si="23">AVERAGE(C260:C262)</f>
        <v>41.72376666666667</v>
      </c>
      <c r="J263" s="25">
        <f>(SMA1MSFT[[#This Row],[Adj Close]]-SMA1MSFT[[#This Row],[3-MA]])</f>
        <v>0.81063333333332821</v>
      </c>
      <c r="K263" s="14">
        <f t="shared" si="22"/>
        <v>0.65712640111110276</v>
      </c>
      <c r="L263" s="14">
        <f>ABS(SMA1MSFT[[#This Row],[Erorr 2]])</f>
        <v>0.81063333333332821</v>
      </c>
      <c r="M263" s="15">
        <f>SMA1MSFT[[#This Row],[Abs Erorr 2]]/SMA1MSFT[[#This Row],[Adj Close]]</f>
        <v>1.9058299478382869E-2</v>
      </c>
      <c r="N263" s="23">
        <f t="shared" si="19"/>
        <v>41.384766666666671</v>
      </c>
      <c r="O263" s="26">
        <f>SMA1MSFT[[#This Row],[Adj Close]]-SMA1MSFT[[#This Row],[6-MA]]</f>
        <v>1.1496333333333268</v>
      </c>
      <c r="P263" s="14">
        <f>(SMA1MSFT[[#This Row],[Adj Close]]-N263)^2</f>
        <v>1.3216568011110963</v>
      </c>
      <c r="Q263" s="14">
        <f>ABS(SMA1MSFT[[#This Row],[Erorr 3]])</f>
        <v>1.1496333333333268</v>
      </c>
      <c r="R263" s="27">
        <f>SMA1MSFT[[#This Row],[Abs Erorr 3]]/SMA1MSFT[[#This Row],[Adj Close]]</f>
        <v>2.7028319039020813E-2</v>
      </c>
    </row>
    <row r="264" spans="2:18">
      <c r="B264" s="46">
        <v>44162.291666666664</v>
      </c>
      <c r="C264" s="7">
        <v>42.896000000000001</v>
      </c>
      <c r="D264" s="23">
        <f t="shared" si="21"/>
        <v>42.534399999999998</v>
      </c>
      <c r="E264" s="24">
        <f>SMA1MSFT[[#This Row],[Adj Close]]-SMA1MSFT[[#This Row],[Naive Trend ]]</f>
        <v>0.36160000000000281</v>
      </c>
      <c r="F264" s="5">
        <f t="shared" si="20"/>
        <v>0.13075456000000202</v>
      </c>
      <c r="G264" s="5">
        <f>ABS(SMA1MSFT[[#This Row],[Erorr 1]])</f>
        <v>0.36160000000000281</v>
      </c>
      <c r="H264" s="15">
        <f>SMA1MSFT[[#This Row],[Abs Erorr 1]]/SMA1MSFT[[#This Row],[Adj Close]]</f>
        <v>8.4296904140246827E-3</v>
      </c>
      <c r="I264" s="23">
        <f t="shared" si="23"/>
        <v>42.223999999999997</v>
      </c>
      <c r="J264" s="25">
        <f>(SMA1MSFT[[#This Row],[Adj Close]]-SMA1MSFT[[#This Row],[3-MA]])</f>
        <v>0.67200000000000415</v>
      </c>
      <c r="K264" s="14">
        <f t="shared" si="22"/>
        <v>0.45158400000000559</v>
      </c>
      <c r="L264" s="14">
        <f>ABS(SMA1MSFT[[#This Row],[Erorr 2]])</f>
        <v>0.67200000000000415</v>
      </c>
      <c r="M264" s="15">
        <f>SMA1MSFT[[#This Row],[Abs Erorr 2]]/SMA1MSFT[[#This Row],[Adj Close]]</f>
        <v>1.5665796344647615E-2</v>
      </c>
      <c r="N264" s="23">
        <f t="shared" si="19"/>
        <v>41.613783333333338</v>
      </c>
      <c r="O264" s="26">
        <f>SMA1MSFT[[#This Row],[Adj Close]]-SMA1MSFT[[#This Row],[6-MA]]</f>
        <v>1.2822166666666632</v>
      </c>
      <c r="P264" s="14">
        <f>(SMA1MSFT[[#This Row],[Adj Close]]-N264)^2</f>
        <v>1.644079580277769</v>
      </c>
      <c r="Q264" s="14">
        <f>ABS(SMA1MSFT[[#This Row],[Erorr 3]])</f>
        <v>1.2822166666666632</v>
      </c>
      <c r="R264" s="27">
        <f>SMA1MSFT[[#This Row],[Abs Erorr 3]]/SMA1MSFT[[#This Row],[Adj Close]]</f>
        <v>2.9891287454929673E-2</v>
      </c>
    </row>
    <row r="265" spans="2:18">
      <c r="B265" s="46">
        <v>44165.291666666664</v>
      </c>
      <c r="C265" s="7">
        <v>43.709600000000002</v>
      </c>
      <c r="D265" s="23">
        <f t="shared" si="21"/>
        <v>42.896000000000001</v>
      </c>
      <c r="E265" s="24">
        <f>SMA1MSFT[[#This Row],[Adj Close]]-SMA1MSFT[[#This Row],[Naive Trend ]]</f>
        <v>0.81360000000000099</v>
      </c>
      <c r="F265" s="5">
        <f t="shared" si="20"/>
        <v>0.66194496000000158</v>
      </c>
      <c r="G265" s="5">
        <f>ABS(SMA1MSFT[[#This Row],[Erorr 1]])</f>
        <v>0.81360000000000099</v>
      </c>
      <c r="H265" s="15">
        <f>SMA1MSFT[[#This Row],[Abs Erorr 1]]/SMA1MSFT[[#This Row],[Adj Close]]</f>
        <v>1.861375990629063E-2</v>
      </c>
      <c r="I265" s="23">
        <f t="shared" si="23"/>
        <v>42.64286666666667</v>
      </c>
      <c r="J265" s="25">
        <f>(SMA1MSFT[[#This Row],[Adj Close]]-SMA1MSFT[[#This Row],[3-MA]])</f>
        <v>1.0667333333333318</v>
      </c>
      <c r="K265" s="14">
        <f t="shared" si="22"/>
        <v>1.1379200044444411</v>
      </c>
      <c r="L265" s="14">
        <f>ABS(SMA1MSFT[[#This Row],[Erorr 2]])</f>
        <v>1.0667333333333318</v>
      </c>
      <c r="M265" s="15">
        <f>SMA1MSFT[[#This Row],[Abs Erorr 2]]/SMA1MSFT[[#This Row],[Adj Close]]</f>
        <v>2.4405012476282822E-2</v>
      </c>
      <c r="N265" s="23">
        <f t="shared" si="19"/>
        <v>41.973883333333333</v>
      </c>
      <c r="O265" s="26">
        <f>SMA1MSFT[[#This Row],[Adj Close]]-SMA1MSFT[[#This Row],[6-MA]]</f>
        <v>1.7357166666666686</v>
      </c>
      <c r="P265" s="14">
        <f>(SMA1MSFT[[#This Row],[Adj Close]]-N265)^2</f>
        <v>3.012712346944451</v>
      </c>
      <c r="Q265" s="14">
        <f>ABS(SMA1MSFT[[#This Row],[Erorr 3]])</f>
        <v>1.7357166666666686</v>
      </c>
      <c r="R265" s="27">
        <f>SMA1MSFT[[#This Row],[Abs Erorr 3]]/SMA1MSFT[[#This Row],[Adj Close]]</f>
        <v>3.9710193336627848E-2</v>
      </c>
    </row>
    <row r="266" spans="2:18">
      <c r="B266" s="46">
        <v>44166.291666666664</v>
      </c>
      <c r="C266" s="7">
        <v>44.8035</v>
      </c>
      <c r="D266" s="23">
        <f t="shared" si="21"/>
        <v>43.709600000000002</v>
      </c>
      <c r="E266" s="24">
        <f>SMA1MSFT[[#This Row],[Adj Close]]-SMA1MSFT[[#This Row],[Naive Trend ]]</f>
        <v>1.0938999999999979</v>
      </c>
      <c r="F266" s="5">
        <f t="shared" si="20"/>
        <v>1.1966172099999954</v>
      </c>
      <c r="G266" s="5">
        <f>ABS(SMA1MSFT[[#This Row],[Erorr 1]])</f>
        <v>1.0938999999999979</v>
      </c>
      <c r="H266" s="15">
        <f>SMA1MSFT[[#This Row],[Abs Erorr 1]]/SMA1MSFT[[#This Row],[Adj Close]]</f>
        <v>2.441550325309402E-2</v>
      </c>
      <c r="I266" s="23">
        <f t="shared" si="23"/>
        <v>43.04666666666666</v>
      </c>
      <c r="J266" s="25">
        <f>(SMA1MSFT[[#This Row],[Adj Close]]-SMA1MSFT[[#This Row],[3-MA]])</f>
        <v>1.7568333333333399</v>
      </c>
      <c r="K266" s="14">
        <f t="shared" si="22"/>
        <v>3.0864633611111341</v>
      </c>
      <c r="L266" s="14">
        <f>ABS(SMA1MSFT[[#This Row],[Erorr 2]])</f>
        <v>1.7568333333333399</v>
      </c>
      <c r="M266" s="15">
        <f>SMA1MSFT[[#This Row],[Abs Erorr 2]]/SMA1MSFT[[#This Row],[Adj Close]]</f>
        <v>3.9211966327035608E-2</v>
      </c>
      <c r="N266" s="23">
        <f t="shared" ref="N266:N329" si="24">AVERAGE(C260:C265)</f>
        <v>42.385216666666665</v>
      </c>
      <c r="O266" s="26">
        <f>SMA1MSFT[[#This Row],[Adj Close]]-SMA1MSFT[[#This Row],[6-MA]]</f>
        <v>2.4182833333333349</v>
      </c>
      <c r="P266" s="14">
        <f>(SMA1MSFT[[#This Row],[Adj Close]]-N266)^2</f>
        <v>5.8480942802777856</v>
      </c>
      <c r="Q266" s="14">
        <f>ABS(SMA1MSFT[[#This Row],[Erorr 3]])</f>
        <v>2.4182833333333349</v>
      </c>
      <c r="R266" s="27">
        <f>SMA1MSFT[[#This Row],[Abs Erorr 3]]/SMA1MSFT[[#This Row],[Adj Close]]</f>
        <v>5.3975321868455252E-2</v>
      </c>
    </row>
    <row r="267" spans="2:18">
      <c r="B267" s="46">
        <v>44167.291666666664</v>
      </c>
      <c r="C267" s="7">
        <v>45.110900000000001</v>
      </c>
      <c r="D267" s="23">
        <f t="shared" si="21"/>
        <v>44.8035</v>
      </c>
      <c r="E267" s="24">
        <f>SMA1MSFT[[#This Row],[Adj Close]]-SMA1MSFT[[#This Row],[Naive Trend ]]</f>
        <v>0.30740000000000123</v>
      </c>
      <c r="F267" s="5">
        <f t="shared" si="20"/>
        <v>9.449476000000076E-2</v>
      </c>
      <c r="G267" s="5">
        <f>ABS(SMA1MSFT[[#This Row],[Erorr 1]])</f>
        <v>0.30740000000000123</v>
      </c>
      <c r="H267" s="15">
        <f>SMA1MSFT[[#This Row],[Abs Erorr 1]]/SMA1MSFT[[#This Row],[Adj Close]]</f>
        <v>6.8143176039494055E-3</v>
      </c>
      <c r="I267" s="23">
        <f t="shared" si="23"/>
        <v>43.803033333333339</v>
      </c>
      <c r="J267" s="25">
        <f>(SMA1MSFT[[#This Row],[Adj Close]]-SMA1MSFT[[#This Row],[3-MA]])</f>
        <v>1.3078666666666621</v>
      </c>
      <c r="K267" s="14">
        <f t="shared" si="22"/>
        <v>1.7105152177777658</v>
      </c>
      <c r="L267" s="14">
        <f>ABS(SMA1MSFT[[#This Row],[Erorr 2]])</f>
        <v>1.3078666666666621</v>
      </c>
      <c r="M267" s="15">
        <f>SMA1MSFT[[#This Row],[Abs Erorr 2]]/SMA1MSFT[[#This Row],[Adj Close]]</f>
        <v>2.8992253904636396E-2</v>
      </c>
      <c r="N267" s="23">
        <f t="shared" si="24"/>
        <v>43.013516666666668</v>
      </c>
      <c r="O267" s="26">
        <f>SMA1MSFT[[#This Row],[Adj Close]]-SMA1MSFT[[#This Row],[6-MA]]</f>
        <v>2.0973833333333332</v>
      </c>
      <c r="P267" s="14">
        <f>(SMA1MSFT[[#This Row],[Adj Close]]-N267)^2</f>
        <v>4.3990168469444439</v>
      </c>
      <c r="Q267" s="14">
        <f>ABS(SMA1MSFT[[#This Row],[Erorr 3]])</f>
        <v>2.0973833333333332</v>
      </c>
      <c r="R267" s="27">
        <f>SMA1MSFT[[#This Row],[Abs Erorr 3]]/SMA1MSFT[[#This Row],[Adj Close]]</f>
        <v>4.6493936794285484E-2</v>
      </c>
    </row>
    <row r="268" spans="2:18">
      <c r="B268" s="46">
        <v>44168.291666666664</v>
      </c>
      <c r="C268" s="7">
        <v>46.096200000000003</v>
      </c>
      <c r="D268" s="23">
        <f t="shared" si="21"/>
        <v>45.110900000000001</v>
      </c>
      <c r="E268" s="24">
        <f>SMA1MSFT[[#This Row],[Adj Close]]-SMA1MSFT[[#This Row],[Naive Trend ]]</f>
        <v>0.98530000000000229</v>
      </c>
      <c r="F268" s="5">
        <f t="shared" si="20"/>
        <v>0.97081609000000446</v>
      </c>
      <c r="G268" s="5">
        <f>ABS(SMA1MSFT[[#This Row],[Erorr 1]])</f>
        <v>0.98530000000000229</v>
      </c>
      <c r="H268" s="15">
        <f>SMA1MSFT[[#This Row],[Abs Erorr 1]]/SMA1MSFT[[#This Row],[Adj Close]]</f>
        <v>2.1374863871642395E-2</v>
      </c>
      <c r="I268" s="23">
        <f t="shared" si="23"/>
        <v>44.541333333333341</v>
      </c>
      <c r="J268" s="25">
        <f>(SMA1MSFT[[#This Row],[Adj Close]]-SMA1MSFT[[#This Row],[3-MA]])</f>
        <v>1.554866666666662</v>
      </c>
      <c r="K268" s="14">
        <f t="shared" si="22"/>
        <v>2.4176103511110965</v>
      </c>
      <c r="L268" s="14">
        <f>ABS(SMA1MSFT[[#This Row],[Erorr 2]])</f>
        <v>1.554866666666662</v>
      </c>
      <c r="M268" s="15">
        <f>SMA1MSFT[[#This Row],[Abs Erorr 2]]/SMA1MSFT[[#This Row],[Adj Close]]</f>
        <v>3.3730907681471835E-2</v>
      </c>
      <c r="N268" s="23">
        <f t="shared" si="24"/>
        <v>43.592100000000009</v>
      </c>
      <c r="O268" s="26">
        <f>SMA1MSFT[[#This Row],[Adj Close]]-SMA1MSFT[[#This Row],[6-MA]]</f>
        <v>2.504099999999994</v>
      </c>
      <c r="P268" s="14">
        <f>(SMA1MSFT[[#This Row],[Adj Close]]-N268)^2</f>
        <v>6.27051680999997</v>
      </c>
      <c r="Q268" s="14">
        <f>ABS(SMA1MSFT[[#This Row],[Erorr 3]])</f>
        <v>2.504099999999994</v>
      </c>
      <c r="R268" s="27">
        <f>SMA1MSFT[[#This Row],[Abs Erorr 3]]/SMA1MSFT[[#This Row],[Adj Close]]</f>
        <v>5.4323349863979978E-2</v>
      </c>
    </row>
    <row r="269" spans="2:18">
      <c r="B269" s="46">
        <v>44169.291666666664</v>
      </c>
      <c r="C269" s="7">
        <v>47.000300000000003</v>
      </c>
      <c r="D269" s="23">
        <f t="shared" si="21"/>
        <v>46.096200000000003</v>
      </c>
      <c r="E269" s="24">
        <f>SMA1MSFT[[#This Row],[Adj Close]]-SMA1MSFT[[#This Row],[Naive Trend ]]</f>
        <v>0.90409999999999968</v>
      </c>
      <c r="F269" s="5">
        <f t="shared" si="20"/>
        <v>0.81739680999999942</v>
      </c>
      <c r="G269" s="5">
        <f>ABS(SMA1MSFT[[#This Row],[Erorr 1]])</f>
        <v>0.90409999999999968</v>
      </c>
      <c r="H269" s="15">
        <f>SMA1MSFT[[#This Row],[Abs Erorr 1]]/SMA1MSFT[[#This Row],[Adj Close]]</f>
        <v>1.9236047429484485E-2</v>
      </c>
      <c r="I269" s="23">
        <f t="shared" si="23"/>
        <v>45.336866666666673</v>
      </c>
      <c r="J269" s="25">
        <f>(SMA1MSFT[[#This Row],[Adj Close]]-SMA1MSFT[[#This Row],[3-MA]])</f>
        <v>1.6634333333333302</v>
      </c>
      <c r="K269" s="14">
        <f t="shared" si="22"/>
        <v>2.7670104544444341</v>
      </c>
      <c r="L269" s="14">
        <f>ABS(SMA1MSFT[[#This Row],[Erorr 2]])</f>
        <v>1.6634333333333302</v>
      </c>
      <c r="M269" s="15">
        <f>SMA1MSFT[[#This Row],[Abs Erorr 2]]/SMA1MSFT[[#This Row],[Adj Close]]</f>
        <v>3.539197267535165E-2</v>
      </c>
      <c r="N269" s="23">
        <f t="shared" si="24"/>
        <v>44.191766666666666</v>
      </c>
      <c r="O269" s="26">
        <f>SMA1MSFT[[#This Row],[Adj Close]]-SMA1MSFT[[#This Row],[6-MA]]</f>
        <v>2.8085333333333367</v>
      </c>
      <c r="P269" s="14">
        <f>(SMA1MSFT[[#This Row],[Adj Close]]-N269)^2</f>
        <v>7.8878594844444629</v>
      </c>
      <c r="Q269" s="14">
        <f>ABS(SMA1MSFT[[#This Row],[Erorr 3]])</f>
        <v>2.8085333333333367</v>
      </c>
      <c r="R269" s="27">
        <f>SMA1MSFT[[#This Row],[Abs Erorr 3]]/SMA1MSFT[[#This Row],[Adj Close]]</f>
        <v>5.9755646949771313E-2</v>
      </c>
    </row>
    <row r="270" spans="2:18">
      <c r="B270" s="46">
        <v>44172.291666666664</v>
      </c>
      <c r="C270" s="7">
        <v>45.382100000000001</v>
      </c>
      <c r="D270" s="23">
        <f t="shared" si="21"/>
        <v>47.000300000000003</v>
      </c>
      <c r="E270" s="24">
        <f>SMA1MSFT[[#This Row],[Adj Close]]-SMA1MSFT[[#This Row],[Naive Trend ]]</f>
        <v>-1.6182000000000016</v>
      </c>
      <c r="F270" s="5">
        <f t="shared" si="20"/>
        <v>2.6185712400000054</v>
      </c>
      <c r="G270" s="5">
        <f>ABS(SMA1MSFT[[#This Row],[Erorr 1]])</f>
        <v>1.6182000000000016</v>
      </c>
      <c r="H270" s="15">
        <f>SMA1MSFT[[#This Row],[Abs Erorr 1]]/SMA1MSFT[[#This Row],[Adj Close]]</f>
        <v>3.5657230493961307E-2</v>
      </c>
      <c r="I270" s="23">
        <f t="shared" si="23"/>
        <v>46.069133333333333</v>
      </c>
      <c r="J270" s="25">
        <f>(SMA1MSFT[[#This Row],[Adj Close]]-SMA1MSFT[[#This Row],[3-MA]])</f>
        <v>-0.68703333333333205</v>
      </c>
      <c r="K270" s="14">
        <f t="shared" si="22"/>
        <v>0.47201480111110933</v>
      </c>
      <c r="L270" s="14">
        <f>ABS(SMA1MSFT[[#This Row],[Erorr 2]])</f>
        <v>0.68703333333333205</v>
      </c>
      <c r="M270" s="15">
        <f>SMA1MSFT[[#This Row],[Abs Erorr 2]]/SMA1MSFT[[#This Row],[Adj Close]]</f>
        <v>1.5138861651032721E-2</v>
      </c>
      <c r="N270" s="23">
        <f t="shared" si="24"/>
        <v>44.936083333333336</v>
      </c>
      <c r="O270" s="26">
        <f>SMA1MSFT[[#This Row],[Adj Close]]-SMA1MSFT[[#This Row],[6-MA]]</f>
        <v>0.44601666666666517</v>
      </c>
      <c r="P270" s="14">
        <f>(SMA1MSFT[[#This Row],[Adj Close]]-N270)^2</f>
        <v>0.19893086694444312</v>
      </c>
      <c r="Q270" s="14">
        <f>ABS(SMA1MSFT[[#This Row],[Erorr 3]])</f>
        <v>0.44601666666666517</v>
      </c>
      <c r="R270" s="27">
        <f>SMA1MSFT[[#This Row],[Abs Erorr 3]]/SMA1MSFT[[#This Row],[Adj Close]]</f>
        <v>9.8280305818079193E-3</v>
      </c>
    </row>
    <row r="271" spans="2:18">
      <c r="B271" s="46">
        <v>44173.291666666664</v>
      </c>
      <c r="C271" s="7">
        <v>45.825000000000003</v>
      </c>
      <c r="D271" s="23">
        <f t="shared" si="21"/>
        <v>45.382100000000001</v>
      </c>
      <c r="E271" s="24">
        <f>SMA1MSFT[[#This Row],[Adj Close]]-SMA1MSFT[[#This Row],[Naive Trend ]]</f>
        <v>0.44290000000000163</v>
      </c>
      <c r="F271" s="5">
        <f t="shared" si="20"/>
        <v>0.19616041000000145</v>
      </c>
      <c r="G271" s="5">
        <f>ABS(SMA1MSFT[[#This Row],[Erorr 1]])</f>
        <v>0.44290000000000163</v>
      </c>
      <c r="H271" s="15">
        <f>SMA1MSFT[[#This Row],[Abs Erorr 1]]/SMA1MSFT[[#This Row],[Adj Close]]</f>
        <v>9.6650300054555716E-3</v>
      </c>
      <c r="I271" s="23">
        <f t="shared" si="23"/>
        <v>46.159533333333336</v>
      </c>
      <c r="J271" s="25">
        <f>(SMA1MSFT[[#This Row],[Adj Close]]-SMA1MSFT[[#This Row],[3-MA]])</f>
        <v>-0.33453333333333291</v>
      </c>
      <c r="K271" s="14">
        <f t="shared" si="22"/>
        <v>0.11191255111111083</v>
      </c>
      <c r="L271" s="14">
        <f>ABS(SMA1MSFT[[#This Row],[Erorr 2]])</f>
        <v>0.33453333333333291</v>
      </c>
      <c r="M271" s="15">
        <f>SMA1MSFT[[#This Row],[Abs Erorr 2]]/SMA1MSFT[[#This Row],[Adj Close]]</f>
        <v>7.3002364066193752E-3</v>
      </c>
      <c r="N271" s="23">
        <f t="shared" si="24"/>
        <v>45.350433333333342</v>
      </c>
      <c r="O271" s="26">
        <f>SMA1MSFT[[#This Row],[Adj Close]]-SMA1MSFT[[#This Row],[6-MA]]</f>
        <v>0.47456666666666081</v>
      </c>
      <c r="P271" s="14">
        <f>(SMA1MSFT[[#This Row],[Adj Close]]-N271)^2</f>
        <v>0.22521352111110554</v>
      </c>
      <c r="Q271" s="14">
        <f>ABS(SMA1MSFT[[#This Row],[Erorr 3]])</f>
        <v>0.47456666666666081</v>
      </c>
      <c r="R271" s="27">
        <f>SMA1MSFT[[#This Row],[Abs Erorr 3]]/SMA1MSFT[[#This Row],[Adj Close]]</f>
        <v>1.0356064739043333E-2</v>
      </c>
    </row>
    <row r="272" spans="2:18">
      <c r="B272" s="46">
        <v>44174.291666666664</v>
      </c>
      <c r="C272" s="7">
        <v>45.264600000000002</v>
      </c>
      <c r="D272" s="23">
        <f t="shared" si="21"/>
        <v>45.825000000000003</v>
      </c>
      <c r="E272" s="24">
        <f>SMA1MSFT[[#This Row],[Adj Close]]-SMA1MSFT[[#This Row],[Naive Trend ]]</f>
        <v>-0.56040000000000134</v>
      </c>
      <c r="F272" s="5">
        <f t="shared" si="20"/>
        <v>0.31404816000000152</v>
      </c>
      <c r="G272" s="5">
        <f>ABS(SMA1MSFT[[#This Row],[Erorr 1]])</f>
        <v>0.56040000000000134</v>
      </c>
      <c r="H272" s="15">
        <f>SMA1MSFT[[#This Row],[Abs Erorr 1]]/SMA1MSFT[[#This Row],[Adj Close]]</f>
        <v>1.2380535782929736E-2</v>
      </c>
      <c r="I272" s="23">
        <f t="shared" si="23"/>
        <v>46.069133333333333</v>
      </c>
      <c r="J272" s="25">
        <f>(SMA1MSFT[[#This Row],[Adj Close]]-SMA1MSFT[[#This Row],[3-MA]])</f>
        <v>-0.80453333333333177</v>
      </c>
      <c r="K272" s="14">
        <f t="shared" si="22"/>
        <v>0.64727388444444189</v>
      </c>
      <c r="L272" s="14">
        <f>ABS(SMA1MSFT[[#This Row],[Erorr 2]])</f>
        <v>0.80453333333333177</v>
      </c>
      <c r="M272" s="15">
        <f>SMA1MSFT[[#This Row],[Abs Erorr 2]]/SMA1MSFT[[#This Row],[Adj Close]]</f>
        <v>1.7774007355269499E-2</v>
      </c>
      <c r="N272" s="23">
        <f t="shared" si="24"/>
        <v>45.703000000000003</v>
      </c>
      <c r="O272" s="26">
        <f>SMA1MSFT[[#This Row],[Adj Close]]-SMA1MSFT[[#This Row],[6-MA]]</f>
        <v>-0.43840000000000146</v>
      </c>
      <c r="P272" s="14">
        <f>(SMA1MSFT[[#This Row],[Adj Close]]-N272)^2</f>
        <v>0.19219456000000126</v>
      </c>
      <c r="Q272" s="14">
        <f>ABS(SMA1MSFT[[#This Row],[Erorr 3]])</f>
        <v>0.43840000000000146</v>
      </c>
      <c r="R272" s="27">
        <f>SMA1MSFT[[#This Row],[Abs Erorr 3]]/SMA1MSFT[[#This Row],[Adj Close]]</f>
        <v>9.6852728180521087E-3</v>
      </c>
    </row>
    <row r="273" spans="2:18">
      <c r="B273" s="46">
        <v>44175.291666666664</v>
      </c>
      <c r="C273" s="7">
        <v>45.436300000000003</v>
      </c>
      <c r="D273" s="23">
        <f t="shared" si="21"/>
        <v>45.264600000000002</v>
      </c>
      <c r="E273" s="24">
        <f>SMA1MSFT[[#This Row],[Adj Close]]-SMA1MSFT[[#This Row],[Naive Trend ]]</f>
        <v>0.1717000000000013</v>
      </c>
      <c r="F273" s="5">
        <f t="shared" si="20"/>
        <v>2.9480890000000447E-2</v>
      </c>
      <c r="G273" s="5">
        <f>ABS(SMA1MSFT[[#This Row],[Erorr 1]])</f>
        <v>0.1717000000000013</v>
      </c>
      <c r="H273" s="15">
        <f>SMA1MSFT[[#This Row],[Abs Erorr 1]]/SMA1MSFT[[#This Row],[Adj Close]]</f>
        <v>3.7789168572265192E-3</v>
      </c>
      <c r="I273" s="23">
        <f t="shared" si="23"/>
        <v>45.490566666666666</v>
      </c>
      <c r="J273" s="25">
        <f>(SMA1MSFT[[#This Row],[Adj Close]]-SMA1MSFT[[#This Row],[3-MA]])</f>
        <v>-5.4266666666663355E-2</v>
      </c>
      <c r="K273" s="14">
        <f t="shared" si="22"/>
        <v>2.9448711111107516E-3</v>
      </c>
      <c r="L273" s="14">
        <f>ABS(SMA1MSFT[[#This Row],[Erorr 2]])</f>
        <v>5.4266666666663355E-2</v>
      </c>
      <c r="M273" s="15">
        <f>SMA1MSFT[[#This Row],[Abs Erorr 2]]/SMA1MSFT[[#This Row],[Adj Close]]</f>
        <v>1.1943460771819746E-3</v>
      </c>
      <c r="N273" s="23">
        <f t="shared" si="24"/>
        <v>45.77985000000001</v>
      </c>
      <c r="O273" s="26">
        <f>SMA1MSFT[[#This Row],[Adj Close]]-SMA1MSFT[[#This Row],[6-MA]]</f>
        <v>-0.34355000000000757</v>
      </c>
      <c r="P273" s="14">
        <f>(SMA1MSFT[[#This Row],[Adj Close]]-N273)^2</f>
        <v>0.1180266025000052</v>
      </c>
      <c r="Q273" s="14">
        <f>ABS(SMA1MSFT[[#This Row],[Erorr 3]])</f>
        <v>0.34355000000000757</v>
      </c>
      <c r="R273" s="27">
        <f>SMA1MSFT[[#This Row],[Abs Erorr 3]]/SMA1MSFT[[#This Row],[Adj Close]]</f>
        <v>7.5611350396050632E-3</v>
      </c>
    </row>
    <row r="274" spans="2:18">
      <c r="B274" s="46">
        <v>44176.291666666664</v>
      </c>
      <c r="C274" s="7">
        <v>44.9572</v>
      </c>
      <c r="D274" s="23">
        <f t="shared" si="21"/>
        <v>45.436300000000003</v>
      </c>
      <c r="E274" s="24">
        <f>SMA1MSFT[[#This Row],[Adj Close]]-SMA1MSFT[[#This Row],[Naive Trend ]]</f>
        <v>-0.47910000000000252</v>
      </c>
      <c r="F274" s="5">
        <f t="shared" si="20"/>
        <v>0.22953681000000242</v>
      </c>
      <c r="G274" s="5">
        <f>ABS(SMA1MSFT[[#This Row],[Erorr 1]])</f>
        <v>0.47910000000000252</v>
      </c>
      <c r="H274" s="15">
        <f>SMA1MSFT[[#This Row],[Abs Erorr 1]]/SMA1MSFT[[#This Row],[Adj Close]]</f>
        <v>1.0656802469904766E-2</v>
      </c>
      <c r="I274" s="23">
        <f t="shared" si="23"/>
        <v>45.508633333333336</v>
      </c>
      <c r="J274" s="25">
        <f>(SMA1MSFT[[#This Row],[Adj Close]]-SMA1MSFT[[#This Row],[3-MA]])</f>
        <v>-0.55143333333333544</v>
      </c>
      <c r="K274" s="14">
        <f t="shared" si="22"/>
        <v>0.30407872111111345</v>
      </c>
      <c r="L274" s="14">
        <f>ABS(SMA1MSFT[[#This Row],[Erorr 2]])</f>
        <v>0.55143333333333544</v>
      </c>
      <c r="M274" s="15">
        <f>SMA1MSFT[[#This Row],[Abs Erorr 2]]/SMA1MSFT[[#This Row],[Adj Close]]</f>
        <v>1.2265740155822324E-2</v>
      </c>
      <c r="N274" s="23">
        <f t="shared" si="24"/>
        <v>45.834083333333332</v>
      </c>
      <c r="O274" s="26">
        <f>SMA1MSFT[[#This Row],[Adj Close]]-SMA1MSFT[[#This Row],[6-MA]]</f>
        <v>-0.8768833333333319</v>
      </c>
      <c r="P274" s="14">
        <f>(SMA1MSFT[[#This Row],[Adj Close]]-N274)^2</f>
        <v>0.76892438027777532</v>
      </c>
      <c r="Q274" s="14">
        <f>ABS(SMA1MSFT[[#This Row],[Erorr 3]])</f>
        <v>0.8768833333333319</v>
      </c>
      <c r="R274" s="27">
        <f>SMA1MSFT[[#This Row],[Abs Erorr 3]]/SMA1MSFT[[#This Row],[Adj Close]]</f>
        <v>1.9504847573543992E-2</v>
      </c>
    </row>
    <row r="275" spans="2:18">
      <c r="B275" s="46">
        <v>44179.291666666664</v>
      </c>
      <c r="C275" s="7">
        <v>45.626199999999997</v>
      </c>
      <c r="D275" s="23">
        <f t="shared" si="21"/>
        <v>44.9572</v>
      </c>
      <c r="E275" s="24">
        <f>SMA1MSFT[[#This Row],[Adj Close]]-SMA1MSFT[[#This Row],[Naive Trend ]]</f>
        <v>0.66899999999999693</v>
      </c>
      <c r="F275" s="5">
        <f t="shared" si="20"/>
        <v>0.44756099999999588</v>
      </c>
      <c r="G275" s="5">
        <f>ABS(SMA1MSFT[[#This Row],[Erorr 1]])</f>
        <v>0.66899999999999693</v>
      </c>
      <c r="H275" s="15">
        <f>SMA1MSFT[[#This Row],[Abs Erorr 1]]/SMA1MSFT[[#This Row],[Adj Close]]</f>
        <v>1.4662628051426527E-2</v>
      </c>
      <c r="I275" s="23">
        <f t="shared" si="23"/>
        <v>45.219366666666666</v>
      </c>
      <c r="J275" s="25">
        <f>(SMA1MSFT[[#This Row],[Adj Close]]-SMA1MSFT[[#This Row],[3-MA]])</f>
        <v>0.40683333333333138</v>
      </c>
      <c r="K275" s="14">
        <f t="shared" si="22"/>
        <v>0.16551336111110954</v>
      </c>
      <c r="L275" s="14">
        <f>ABS(SMA1MSFT[[#This Row],[Erorr 2]])</f>
        <v>0.40683333333333138</v>
      </c>
      <c r="M275" s="15">
        <f>SMA1MSFT[[#This Row],[Abs Erorr 2]]/SMA1MSFT[[#This Row],[Adj Close]]</f>
        <v>8.9166604567842908E-3</v>
      </c>
      <c r="N275" s="23">
        <f t="shared" si="24"/>
        <v>45.64425</v>
      </c>
      <c r="O275" s="26">
        <f>SMA1MSFT[[#This Row],[Adj Close]]-SMA1MSFT[[#This Row],[6-MA]]</f>
        <v>-1.8050000000002342E-2</v>
      </c>
      <c r="P275" s="14">
        <f>(SMA1MSFT[[#This Row],[Adj Close]]-N275)^2</f>
        <v>3.2580250000008456E-4</v>
      </c>
      <c r="Q275" s="14">
        <f>ABS(SMA1MSFT[[#This Row],[Erorr 3]])</f>
        <v>1.8050000000002342E-2</v>
      </c>
      <c r="R275" s="27">
        <f>SMA1MSFT[[#This Row],[Abs Erorr 3]]/SMA1MSFT[[#This Row],[Adj Close]]</f>
        <v>3.9560603337561191E-4</v>
      </c>
    </row>
    <row r="276" spans="2:18">
      <c r="B276" s="46">
        <v>44180.291666666664</v>
      </c>
      <c r="C276" s="7">
        <v>45.807000000000002</v>
      </c>
      <c r="D276" s="23">
        <f t="shared" si="21"/>
        <v>45.626199999999997</v>
      </c>
      <c r="E276" s="24">
        <f>SMA1MSFT[[#This Row],[Adj Close]]-SMA1MSFT[[#This Row],[Naive Trend ]]</f>
        <v>0.18080000000000496</v>
      </c>
      <c r="F276" s="5">
        <f t="shared" si="20"/>
        <v>3.2688640000001795E-2</v>
      </c>
      <c r="G276" s="5">
        <f>ABS(SMA1MSFT[[#This Row],[Erorr 1]])</f>
        <v>0.18080000000000496</v>
      </c>
      <c r="H276" s="15">
        <f>SMA1MSFT[[#This Row],[Abs Erorr 1]]/SMA1MSFT[[#This Row],[Adj Close]]</f>
        <v>3.946995000764183E-3</v>
      </c>
      <c r="I276" s="23">
        <f t="shared" si="23"/>
        <v>45.3399</v>
      </c>
      <c r="J276" s="25">
        <f>(SMA1MSFT[[#This Row],[Adj Close]]-SMA1MSFT[[#This Row],[3-MA]])</f>
        <v>0.46710000000000207</v>
      </c>
      <c r="K276" s="14">
        <f t="shared" si="22"/>
        <v>0.21818241000000194</v>
      </c>
      <c r="L276" s="14">
        <f>ABS(SMA1MSFT[[#This Row],[Erorr 2]])</f>
        <v>0.46710000000000207</v>
      </c>
      <c r="M276" s="15">
        <f>SMA1MSFT[[#This Row],[Abs Erorr 2]]/SMA1MSFT[[#This Row],[Adj Close]]</f>
        <v>1.0197131442792631E-2</v>
      </c>
      <c r="N276" s="23">
        <f t="shared" si="24"/>
        <v>45.415233333333333</v>
      </c>
      <c r="O276" s="26">
        <f>SMA1MSFT[[#This Row],[Adj Close]]-SMA1MSFT[[#This Row],[6-MA]]</f>
        <v>0.39176666666666904</v>
      </c>
      <c r="P276" s="14">
        <f>(SMA1MSFT[[#This Row],[Adj Close]]-N276)^2</f>
        <v>0.15348112111111298</v>
      </c>
      <c r="Q276" s="14">
        <f>ABS(SMA1MSFT[[#This Row],[Erorr 3]])</f>
        <v>0.39176666666666904</v>
      </c>
      <c r="R276" s="27">
        <f>SMA1MSFT[[#This Row],[Abs Erorr 3]]/SMA1MSFT[[#This Row],[Adj Close]]</f>
        <v>8.5525501924742734E-3</v>
      </c>
    </row>
    <row r="277" spans="2:18">
      <c r="B277" s="46">
        <v>44181.291666666664</v>
      </c>
      <c r="C277" s="7">
        <v>46.213799999999999</v>
      </c>
      <c r="D277" s="23">
        <f t="shared" si="21"/>
        <v>45.807000000000002</v>
      </c>
      <c r="E277" s="24">
        <f>SMA1MSFT[[#This Row],[Adj Close]]-SMA1MSFT[[#This Row],[Naive Trend ]]</f>
        <v>0.40679999999999694</v>
      </c>
      <c r="F277" s="5">
        <f t="shared" si="20"/>
        <v>0.16548623999999751</v>
      </c>
      <c r="G277" s="5">
        <f>ABS(SMA1MSFT[[#This Row],[Erorr 1]])</f>
        <v>0.40679999999999694</v>
      </c>
      <c r="H277" s="15">
        <f>SMA1MSFT[[#This Row],[Abs Erorr 1]]/SMA1MSFT[[#This Row],[Adj Close]]</f>
        <v>8.8025654674577063E-3</v>
      </c>
      <c r="I277" s="23">
        <f t="shared" si="23"/>
        <v>45.463466666666669</v>
      </c>
      <c r="J277" s="25">
        <f>(SMA1MSFT[[#This Row],[Adj Close]]-SMA1MSFT[[#This Row],[3-MA]])</f>
        <v>0.75033333333333019</v>
      </c>
      <c r="K277" s="14">
        <f t="shared" si="22"/>
        <v>0.56300011111110637</v>
      </c>
      <c r="L277" s="14">
        <f>ABS(SMA1MSFT[[#This Row],[Erorr 2]])</f>
        <v>0.75033333333333019</v>
      </c>
      <c r="M277" s="15">
        <f>SMA1MSFT[[#This Row],[Abs Erorr 2]]/SMA1MSFT[[#This Row],[Adj Close]]</f>
        <v>1.6236131487419994E-2</v>
      </c>
      <c r="N277" s="23">
        <f t="shared" si="24"/>
        <v>45.486050000000006</v>
      </c>
      <c r="O277" s="26">
        <f>SMA1MSFT[[#This Row],[Adj Close]]-SMA1MSFT[[#This Row],[6-MA]]</f>
        <v>0.72774999999999324</v>
      </c>
      <c r="P277" s="14">
        <f>(SMA1MSFT[[#This Row],[Adj Close]]-N277)^2</f>
        <v>0.52962006249999016</v>
      </c>
      <c r="Q277" s="14">
        <f>ABS(SMA1MSFT[[#This Row],[Erorr 3]])</f>
        <v>0.72774999999999324</v>
      </c>
      <c r="R277" s="27">
        <f>SMA1MSFT[[#This Row],[Abs Erorr 3]]/SMA1MSFT[[#This Row],[Adj Close]]</f>
        <v>1.5747460715197479E-2</v>
      </c>
    </row>
    <row r="278" spans="2:18">
      <c r="B278" s="46">
        <v>44182.291666666664</v>
      </c>
      <c r="C278" s="7">
        <v>45.788899999999998</v>
      </c>
      <c r="D278" s="23">
        <f t="shared" si="21"/>
        <v>46.213799999999999</v>
      </c>
      <c r="E278" s="24">
        <f>SMA1MSFT[[#This Row],[Adj Close]]-SMA1MSFT[[#This Row],[Naive Trend ]]</f>
        <v>-0.42490000000000094</v>
      </c>
      <c r="F278" s="5">
        <f t="shared" si="20"/>
        <v>0.18054001000000081</v>
      </c>
      <c r="G278" s="5">
        <f>ABS(SMA1MSFT[[#This Row],[Erorr 1]])</f>
        <v>0.42490000000000094</v>
      </c>
      <c r="H278" s="15">
        <f>SMA1MSFT[[#This Row],[Abs Erorr 1]]/SMA1MSFT[[#This Row],[Adj Close]]</f>
        <v>9.2795415482791899E-3</v>
      </c>
      <c r="I278" s="23">
        <f t="shared" si="23"/>
        <v>45.882333333333328</v>
      </c>
      <c r="J278" s="25">
        <f>(SMA1MSFT[[#This Row],[Adj Close]]-SMA1MSFT[[#This Row],[3-MA]])</f>
        <v>-9.3433333333329927E-2</v>
      </c>
      <c r="K278" s="14">
        <f t="shared" si="22"/>
        <v>8.7297877777771406E-3</v>
      </c>
      <c r="L278" s="14">
        <f>ABS(SMA1MSFT[[#This Row],[Erorr 2]])</f>
        <v>9.3433333333329927E-2</v>
      </c>
      <c r="M278" s="15">
        <f>SMA1MSFT[[#This Row],[Abs Erorr 2]]/SMA1MSFT[[#This Row],[Adj Close]]</f>
        <v>2.0405236494724687E-3</v>
      </c>
      <c r="N278" s="23">
        <f t="shared" si="24"/>
        <v>45.550849999999997</v>
      </c>
      <c r="O278" s="26">
        <f>SMA1MSFT[[#This Row],[Adj Close]]-SMA1MSFT[[#This Row],[6-MA]]</f>
        <v>0.23805000000000121</v>
      </c>
      <c r="P278" s="14">
        <f>(SMA1MSFT[[#This Row],[Adj Close]]-N278)^2</f>
        <v>5.6667802500000572E-2</v>
      </c>
      <c r="Q278" s="14">
        <f>ABS(SMA1MSFT[[#This Row],[Erorr 3]])</f>
        <v>0.23805000000000121</v>
      </c>
      <c r="R278" s="27">
        <f>SMA1MSFT[[#This Row],[Abs Erorr 3]]/SMA1MSFT[[#This Row],[Adj Close]]</f>
        <v>5.1988582385687626E-3</v>
      </c>
    </row>
    <row r="279" spans="2:18">
      <c r="B279" s="46">
        <v>44183.291666666664</v>
      </c>
      <c r="C279" s="7">
        <v>42.905000000000001</v>
      </c>
      <c r="D279" s="23">
        <f t="shared" si="21"/>
        <v>45.788899999999998</v>
      </c>
      <c r="E279" s="24">
        <f>SMA1MSFT[[#This Row],[Adj Close]]-SMA1MSFT[[#This Row],[Naive Trend ]]</f>
        <v>-2.883899999999997</v>
      </c>
      <c r="F279" s="5">
        <f t="shared" si="20"/>
        <v>8.316879209999982</v>
      </c>
      <c r="G279" s="5">
        <f>ABS(SMA1MSFT[[#This Row],[Erorr 1]])</f>
        <v>2.883899999999997</v>
      </c>
      <c r="H279" s="15">
        <f>SMA1MSFT[[#This Row],[Abs Erorr 1]]/SMA1MSFT[[#This Row],[Adj Close]]</f>
        <v>6.7215942197878964E-2</v>
      </c>
      <c r="I279" s="23">
        <f t="shared" si="23"/>
        <v>45.936566666666671</v>
      </c>
      <c r="J279" s="25">
        <f>(SMA1MSFT[[#This Row],[Adj Close]]-SMA1MSFT[[#This Row],[3-MA]])</f>
        <v>-3.0315666666666701</v>
      </c>
      <c r="K279" s="14">
        <f t="shared" si="22"/>
        <v>9.1903964544444658</v>
      </c>
      <c r="L279" s="14">
        <f>ABS(SMA1MSFT[[#This Row],[Erorr 2]])</f>
        <v>3.0315666666666701</v>
      </c>
      <c r="M279" s="15">
        <f>SMA1MSFT[[#This Row],[Abs Erorr 2]]/SMA1MSFT[[#This Row],[Adj Close]]</f>
        <v>7.0657654508021681E-2</v>
      </c>
      <c r="N279" s="23">
        <f t="shared" si="24"/>
        <v>45.638233333333339</v>
      </c>
      <c r="O279" s="26">
        <f>SMA1MSFT[[#This Row],[Adj Close]]-SMA1MSFT[[#This Row],[6-MA]]</f>
        <v>-2.7332333333333381</v>
      </c>
      <c r="P279" s="14">
        <f>(SMA1MSFT[[#This Row],[Adj Close]]-N279)^2</f>
        <v>7.47056445444447</v>
      </c>
      <c r="Q279" s="14">
        <f>ABS(SMA1MSFT[[#This Row],[Erorr 3]])</f>
        <v>2.7332333333333381</v>
      </c>
      <c r="R279" s="27">
        <f>SMA1MSFT[[#This Row],[Abs Erorr 3]]/SMA1MSFT[[#This Row],[Adj Close]]</f>
        <v>6.3704307967214491E-2</v>
      </c>
    </row>
    <row r="280" spans="2:18">
      <c r="B280" s="46">
        <v>44186.291666666664</v>
      </c>
      <c r="C280" s="7">
        <v>41.910600000000002</v>
      </c>
      <c r="D280" s="23">
        <f t="shared" si="21"/>
        <v>42.905000000000001</v>
      </c>
      <c r="E280" s="24">
        <f>SMA1MSFT[[#This Row],[Adj Close]]-SMA1MSFT[[#This Row],[Naive Trend ]]</f>
        <v>-0.99439999999999884</v>
      </c>
      <c r="F280" s="5">
        <f t="shared" si="20"/>
        <v>0.98883135999999772</v>
      </c>
      <c r="G280" s="5">
        <f>ABS(SMA1MSFT[[#This Row],[Erorr 1]])</f>
        <v>0.99439999999999884</v>
      </c>
      <c r="H280" s="15">
        <f>SMA1MSFT[[#This Row],[Abs Erorr 1]]/SMA1MSFT[[#This Row],[Adj Close]]</f>
        <v>2.3726694440070025E-2</v>
      </c>
      <c r="I280" s="23">
        <f t="shared" si="23"/>
        <v>44.969233333333335</v>
      </c>
      <c r="J280" s="25">
        <f>(SMA1MSFT[[#This Row],[Adj Close]]-SMA1MSFT[[#This Row],[3-MA]])</f>
        <v>-3.0586333333333329</v>
      </c>
      <c r="K280" s="14">
        <f t="shared" si="22"/>
        <v>9.3552378677777757</v>
      </c>
      <c r="L280" s="14">
        <f>ABS(SMA1MSFT[[#This Row],[Erorr 2]])</f>
        <v>3.0586333333333329</v>
      </c>
      <c r="M280" s="15">
        <f>SMA1MSFT[[#This Row],[Abs Erorr 2]]/SMA1MSFT[[#This Row],[Adj Close]]</f>
        <v>7.2979946202949439E-2</v>
      </c>
      <c r="N280" s="23">
        <f t="shared" si="24"/>
        <v>45.216349999999998</v>
      </c>
      <c r="O280" s="26">
        <f>SMA1MSFT[[#This Row],[Adj Close]]-SMA1MSFT[[#This Row],[6-MA]]</f>
        <v>-3.3057499999999962</v>
      </c>
      <c r="P280" s="14">
        <f>(SMA1MSFT[[#This Row],[Adj Close]]-N280)^2</f>
        <v>10.927983062499974</v>
      </c>
      <c r="Q280" s="14">
        <f>ABS(SMA1MSFT[[#This Row],[Erorr 3]])</f>
        <v>3.3057499999999962</v>
      </c>
      <c r="R280" s="27">
        <f>SMA1MSFT[[#This Row],[Abs Erorr 3]]/SMA1MSFT[[#This Row],[Adj Close]]</f>
        <v>7.8876227016554196E-2</v>
      </c>
    </row>
    <row r="281" spans="2:18">
      <c r="B281" s="46">
        <v>44187.291666666664</v>
      </c>
      <c r="C281" s="7">
        <v>41.738799999999998</v>
      </c>
      <c r="D281" s="23">
        <f t="shared" si="21"/>
        <v>41.910600000000002</v>
      </c>
      <c r="E281" s="24">
        <f>SMA1MSFT[[#This Row],[Adj Close]]-SMA1MSFT[[#This Row],[Naive Trend ]]</f>
        <v>-0.17180000000000462</v>
      </c>
      <c r="F281" s="5">
        <f t="shared" si="20"/>
        <v>2.9515240000001587E-2</v>
      </c>
      <c r="G281" s="5">
        <f>ABS(SMA1MSFT[[#This Row],[Erorr 1]])</f>
        <v>0.17180000000000462</v>
      </c>
      <c r="H281" s="15">
        <f>SMA1MSFT[[#This Row],[Abs Erorr 1]]/SMA1MSFT[[#This Row],[Adj Close]]</f>
        <v>4.1160742522546078E-3</v>
      </c>
      <c r="I281" s="23">
        <f t="shared" si="23"/>
        <v>43.534833333333331</v>
      </c>
      <c r="J281" s="25">
        <f>(SMA1MSFT[[#This Row],[Adj Close]]-SMA1MSFT[[#This Row],[3-MA]])</f>
        <v>-1.7960333333333338</v>
      </c>
      <c r="K281" s="14">
        <f t="shared" si="22"/>
        <v>3.2257357344444464</v>
      </c>
      <c r="L281" s="14">
        <f>ABS(SMA1MSFT[[#This Row],[Erorr 2]])</f>
        <v>1.7960333333333338</v>
      </c>
      <c r="M281" s="15">
        <f>SMA1MSFT[[#This Row],[Abs Erorr 2]]/SMA1MSFT[[#This Row],[Adj Close]]</f>
        <v>4.3030305934366436E-2</v>
      </c>
      <c r="N281" s="23">
        <f t="shared" si="24"/>
        <v>44.708583333333337</v>
      </c>
      <c r="O281" s="26">
        <f>SMA1MSFT[[#This Row],[Adj Close]]-SMA1MSFT[[#This Row],[6-MA]]</f>
        <v>-2.9697833333333392</v>
      </c>
      <c r="P281" s="14">
        <f>(SMA1MSFT[[#This Row],[Adj Close]]-N281)^2</f>
        <v>8.8196130469444789</v>
      </c>
      <c r="Q281" s="14">
        <f>ABS(SMA1MSFT[[#This Row],[Erorr 3]])</f>
        <v>2.9697833333333392</v>
      </c>
      <c r="R281" s="27">
        <f>SMA1MSFT[[#This Row],[Abs Erorr 3]]/SMA1MSFT[[#This Row],[Adj Close]]</f>
        <v>7.1151622311454554E-2</v>
      </c>
    </row>
    <row r="282" spans="2:18">
      <c r="B282" s="46">
        <v>44188.291666666664</v>
      </c>
      <c r="C282" s="7">
        <v>42.100499999999997</v>
      </c>
      <c r="D282" s="23">
        <f t="shared" si="21"/>
        <v>41.738799999999998</v>
      </c>
      <c r="E282" s="24">
        <f>SMA1MSFT[[#This Row],[Adj Close]]-SMA1MSFT[[#This Row],[Naive Trend ]]</f>
        <v>0.36169999999999902</v>
      </c>
      <c r="F282" s="5">
        <f t="shared" si="20"/>
        <v>0.13082688999999928</v>
      </c>
      <c r="G282" s="5">
        <f>ABS(SMA1MSFT[[#This Row],[Erorr 1]])</f>
        <v>0.36169999999999902</v>
      </c>
      <c r="H282" s="15">
        <f>SMA1MSFT[[#This Row],[Abs Erorr 1]]/SMA1MSFT[[#This Row],[Adj Close]]</f>
        <v>8.5913468961176E-3</v>
      </c>
      <c r="I282" s="23">
        <f t="shared" si="23"/>
        <v>42.184800000000003</v>
      </c>
      <c r="J282" s="25">
        <f>(SMA1MSFT[[#This Row],[Adj Close]]-SMA1MSFT[[#This Row],[3-MA]])</f>
        <v>-8.4300000000006037E-2</v>
      </c>
      <c r="K282" s="14">
        <f t="shared" si="22"/>
        <v>7.1064900000010174E-3</v>
      </c>
      <c r="L282" s="14">
        <f>ABS(SMA1MSFT[[#This Row],[Erorr 2]])</f>
        <v>8.4300000000006037E-2</v>
      </c>
      <c r="M282" s="15">
        <f>SMA1MSFT[[#This Row],[Abs Erorr 2]]/SMA1MSFT[[#This Row],[Adj Close]]</f>
        <v>2.0023515160153926E-3</v>
      </c>
      <c r="N282" s="23">
        <f t="shared" si="24"/>
        <v>44.060683333333337</v>
      </c>
      <c r="O282" s="26">
        <f>SMA1MSFT[[#This Row],[Adj Close]]-SMA1MSFT[[#This Row],[6-MA]]</f>
        <v>-1.9601833333333403</v>
      </c>
      <c r="P282" s="14">
        <f>(SMA1MSFT[[#This Row],[Adj Close]]-N282)^2</f>
        <v>3.8423187002778052</v>
      </c>
      <c r="Q282" s="14">
        <f>ABS(SMA1MSFT[[#This Row],[Erorr 3]])</f>
        <v>1.9601833333333403</v>
      </c>
      <c r="R282" s="27">
        <f>SMA1MSFT[[#This Row],[Abs Erorr 3]]/SMA1MSFT[[#This Row],[Adj Close]]</f>
        <v>4.6559621223817779E-2</v>
      </c>
    </row>
    <row r="283" spans="2:18">
      <c r="B283" s="46">
        <v>44189.291666666664</v>
      </c>
      <c r="C283" s="7">
        <v>42.552500000000002</v>
      </c>
      <c r="D283" s="23">
        <f t="shared" si="21"/>
        <v>42.100499999999997</v>
      </c>
      <c r="E283" s="24">
        <f>SMA1MSFT[[#This Row],[Adj Close]]-SMA1MSFT[[#This Row],[Naive Trend ]]</f>
        <v>0.45200000000000529</v>
      </c>
      <c r="F283" s="5">
        <f t="shared" si="20"/>
        <v>0.20430400000000479</v>
      </c>
      <c r="G283" s="5">
        <f>ABS(SMA1MSFT[[#This Row],[Erorr 1]])</f>
        <v>0.45200000000000529</v>
      </c>
      <c r="H283" s="15">
        <f>SMA1MSFT[[#This Row],[Abs Erorr 1]]/SMA1MSFT[[#This Row],[Adj Close]]</f>
        <v>1.0622172610305042E-2</v>
      </c>
      <c r="I283" s="23">
        <f t="shared" si="23"/>
        <v>41.91663333333333</v>
      </c>
      <c r="J283" s="25">
        <f>(SMA1MSFT[[#This Row],[Adj Close]]-SMA1MSFT[[#This Row],[3-MA]])</f>
        <v>0.63586666666667213</v>
      </c>
      <c r="K283" s="14">
        <f t="shared" si="22"/>
        <v>0.40432641777778472</v>
      </c>
      <c r="L283" s="14">
        <f>ABS(SMA1MSFT[[#This Row],[Erorr 2]])</f>
        <v>0.63586666666667213</v>
      </c>
      <c r="M283" s="15">
        <f>SMA1MSFT[[#This Row],[Abs Erorr 2]]/SMA1MSFT[[#This Row],[Adj Close]]</f>
        <v>1.4943109492196042E-2</v>
      </c>
      <c r="N283" s="23">
        <f t="shared" si="24"/>
        <v>43.442933333333336</v>
      </c>
      <c r="O283" s="26">
        <f>SMA1MSFT[[#This Row],[Adj Close]]-SMA1MSFT[[#This Row],[6-MA]]</f>
        <v>-0.89043333333333408</v>
      </c>
      <c r="P283" s="14">
        <f>(SMA1MSFT[[#This Row],[Adj Close]]-N283)^2</f>
        <v>0.79287152111111248</v>
      </c>
      <c r="Q283" s="14">
        <f>ABS(SMA1MSFT[[#This Row],[Erorr 3]])</f>
        <v>0.89043333333333408</v>
      </c>
      <c r="R283" s="27">
        <f>SMA1MSFT[[#This Row],[Abs Erorr 3]]/SMA1MSFT[[#This Row],[Adj Close]]</f>
        <v>2.0925523373088162E-2</v>
      </c>
    </row>
    <row r="284" spans="2:18">
      <c r="B284" s="46">
        <v>44193.291666666664</v>
      </c>
      <c r="C284" s="7">
        <v>42.552500000000002</v>
      </c>
      <c r="D284" s="23">
        <f t="shared" si="21"/>
        <v>42.552500000000002</v>
      </c>
      <c r="E284" s="24">
        <f>SMA1MSFT[[#This Row],[Adj Close]]-SMA1MSFT[[#This Row],[Naive Trend ]]</f>
        <v>0</v>
      </c>
      <c r="F284" s="5">
        <f t="shared" si="20"/>
        <v>0</v>
      </c>
      <c r="G284" s="5">
        <f>ABS(SMA1MSFT[[#This Row],[Erorr 1]])</f>
        <v>0</v>
      </c>
      <c r="H284" s="15">
        <f>SMA1MSFT[[#This Row],[Abs Erorr 1]]/SMA1MSFT[[#This Row],[Adj Close]]</f>
        <v>0</v>
      </c>
      <c r="I284" s="23">
        <f t="shared" si="23"/>
        <v>42.130599999999994</v>
      </c>
      <c r="J284" s="25">
        <f>(SMA1MSFT[[#This Row],[Adj Close]]-SMA1MSFT[[#This Row],[3-MA]])</f>
        <v>0.42190000000000794</v>
      </c>
      <c r="K284" s="14">
        <f t="shared" si="22"/>
        <v>0.17799961000000669</v>
      </c>
      <c r="L284" s="14">
        <f>ABS(SMA1MSFT[[#This Row],[Erorr 2]])</f>
        <v>0.42190000000000794</v>
      </c>
      <c r="M284" s="15">
        <f>SMA1MSFT[[#This Row],[Abs Erorr 2]]/SMA1MSFT[[#This Row],[Adj Close]]</f>
        <v>9.9148111156808164E-3</v>
      </c>
      <c r="N284" s="23">
        <f t="shared" si="24"/>
        <v>42.83271666666667</v>
      </c>
      <c r="O284" s="26">
        <f>SMA1MSFT[[#This Row],[Adj Close]]-SMA1MSFT[[#This Row],[6-MA]]</f>
        <v>-0.28021666666666789</v>
      </c>
      <c r="P284" s="14">
        <f>(SMA1MSFT[[#This Row],[Adj Close]]-N284)^2</f>
        <v>7.8521380277778469E-2</v>
      </c>
      <c r="Q284" s="14">
        <f>ABS(SMA1MSFT[[#This Row],[Erorr 3]])</f>
        <v>0.28021666666666789</v>
      </c>
      <c r="R284" s="27">
        <f>SMA1MSFT[[#This Row],[Abs Erorr 3]]/SMA1MSFT[[#This Row],[Adj Close]]</f>
        <v>6.5851986761451828E-3</v>
      </c>
    </row>
    <row r="285" spans="2:18">
      <c r="B285" s="46">
        <v>44194.291666666664</v>
      </c>
      <c r="C285" s="7">
        <v>44.649799999999999</v>
      </c>
      <c r="D285" s="23">
        <f t="shared" si="21"/>
        <v>42.552500000000002</v>
      </c>
      <c r="E285" s="24">
        <f>SMA1MSFT[[#This Row],[Adj Close]]-SMA1MSFT[[#This Row],[Naive Trend ]]</f>
        <v>2.0972999999999971</v>
      </c>
      <c r="F285" s="5">
        <f t="shared" si="20"/>
        <v>4.3986672899999872</v>
      </c>
      <c r="G285" s="5">
        <f>ABS(SMA1MSFT[[#This Row],[Erorr 1]])</f>
        <v>2.0972999999999971</v>
      </c>
      <c r="H285" s="15">
        <f>SMA1MSFT[[#This Row],[Abs Erorr 1]]/SMA1MSFT[[#This Row],[Adj Close]]</f>
        <v>4.6972214881141623E-2</v>
      </c>
      <c r="I285" s="23">
        <f t="shared" si="23"/>
        <v>42.401833333333336</v>
      </c>
      <c r="J285" s="25">
        <f>(SMA1MSFT[[#This Row],[Adj Close]]-SMA1MSFT[[#This Row],[3-MA]])</f>
        <v>2.2479666666666631</v>
      </c>
      <c r="K285" s="14">
        <f t="shared" si="22"/>
        <v>5.0533541344444286</v>
      </c>
      <c r="L285" s="14">
        <f>ABS(SMA1MSFT[[#This Row],[Erorr 2]])</f>
        <v>2.2479666666666631</v>
      </c>
      <c r="M285" s="15">
        <f>SMA1MSFT[[#This Row],[Abs Erorr 2]]/SMA1MSFT[[#This Row],[Adj Close]]</f>
        <v>5.0346623426457973E-2</v>
      </c>
      <c r="N285" s="23">
        <f t="shared" si="24"/>
        <v>42.293316666666669</v>
      </c>
      <c r="O285" s="26">
        <f>SMA1MSFT[[#This Row],[Adj Close]]-SMA1MSFT[[#This Row],[6-MA]]</f>
        <v>2.3564833333333297</v>
      </c>
      <c r="P285" s="14">
        <f>(SMA1MSFT[[#This Row],[Adj Close]]-N285)^2</f>
        <v>5.5530137002777611</v>
      </c>
      <c r="Q285" s="14">
        <f>ABS(SMA1MSFT[[#This Row],[Erorr 3]])</f>
        <v>2.3564833333333297</v>
      </c>
      <c r="R285" s="27">
        <f>SMA1MSFT[[#This Row],[Abs Erorr 3]]/SMA1MSFT[[#This Row],[Adj Close]]</f>
        <v>5.2777018784705192E-2</v>
      </c>
    </row>
    <row r="286" spans="2:18">
      <c r="B286" s="46">
        <v>44195.291666666664</v>
      </c>
      <c r="C286" s="7">
        <v>44.071199999999997</v>
      </c>
      <c r="D286" s="23">
        <f t="shared" si="21"/>
        <v>44.649799999999999</v>
      </c>
      <c r="E286" s="24">
        <f>SMA1MSFT[[#This Row],[Adj Close]]-SMA1MSFT[[#This Row],[Naive Trend ]]</f>
        <v>-0.57860000000000156</v>
      </c>
      <c r="F286" s="5">
        <f t="shared" si="20"/>
        <v>0.33477796000000182</v>
      </c>
      <c r="G286" s="5">
        <f>ABS(SMA1MSFT[[#This Row],[Erorr 1]])</f>
        <v>0.57860000000000156</v>
      </c>
      <c r="H286" s="15">
        <f>SMA1MSFT[[#This Row],[Abs Erorr 1]]/SMA1MSFT[[#This Row],[Adj Close]]</f>
        <v>1.3128755286899416E-2</v>
      </c>
      <c r="I286" s="23">
        <f t="shared" si="23"/>
        <v>43.251599999999996</v>
      </c>
      <c r="J286" s="25">
        <f>(SMA1MSFT[[#This Row],[Adj Close]]-SMA1MSFT[[#This Row],[3-MA]])</f>
        <v>0.81960000000000122</v>
      </c>
      <c r="K286" s="14">
        <f t="shared" si="22"/>
        <v>0.67174416000000203</v>
      </c>
      <c r="L286" s="14">
        <f>ABS(SMA1MSFT[[#This Row],[Erorr 2]])</f>
        <v>0.81960000000000122</v>
      </c>
      <c r="M286" s="15">
        <f>SMA1MSFT[[#This Row],[Abs Erorr 2]]/SMA1MSFT[[#This Row],[Adj Close]]</f>
        <v>1.8597179110167214E-2</v>
      </c>
      <c r="N286" s="23">
        <f t="shared" si="24"/>
        <v>42.584116666666667</v>
      </c>
      <c r="O286" s="26">
        <f>SMA1MSFT[[#This Row],[Adj Close]]-SMA1MSFT[[#This Row],[6-MA]]</f>
        <v>1.4870833333333309</v>
      </c>
      <c r="P286" s="14">
        <f>(SMA1MSFT[[#This Row],[Adj Close]]-N286)^2</f>
        <v>2.2114168402777703</v>
      </c>
      <c r="Q286" s="14">
        <f>ABS(SMA1MSFT[[#This Row],[Erorr 3]])</f>
        <v>1.4870833333333309</v>
      </c>
      <c r="R286" s="27">
        <f>SMA1MSFT[[#This Row],[Abs Erorr 3]]/SMA1MSFT[[#This Row],[Adj Close]]</f>
        <v>3.3742746585827731E-2</v>
      </c>
    </row>
    <row r="287" spans="2:18">
      <c r="B287" s="46">
        <v>44196.291666666664</v>
      </c>
      <c r="C287" s="7">
        <v>45.038499999999999</v>
      </c>
      <c r="D287" s="23">
        <f t="shared" si="21"/>
        <v>44.071199999999997</v>
      </c>
      <c r="E287" s="24">
        <f>SMA1MSFT[[#This Row],[Adj Close]]-SMA1MSFT[[#This Row],[Naive Trend ]]</f>
        <v>0.9673000000000016</v>
      </c>
      <c r="F287" s="5">
        <f t="shared" si="20"/>
        <v>0.9356692900000031</v>
      </c>
      <c r="G287" s="5">
        <f>ABS(SMA1MSFT[[#This Row],[Erorr 1]])</f>
        <v>0.9673000000000016</v>
      </c>
      <c r="H287" s="15">
        <f>SMA1MSFT[[#This Row],[Abs Erorr 1]]/SMA1MSFT[[#This Row],[Adj Close]]</f>
        <v>2.1477180634346206E-2</v>
      </c>
      <c r="I287" s="23">
        <f t="shared" si="23"/>
        <v>43.757833333333338</v>
      </c>
      <c r="J287" s="25">
        <f>(SMA1MSFT[[#This Row],[Adj Close]]-SMA1MSFT[[#This Row],[3-MA]])</f>
        <v>1.2806666666666615</v>
      </c>
      <c r="K287" s="14">
        <f t="shared" si="22"/>
        <v>1.6401071111110979</v>
      </c>
      <c r="L287" s="14">
        <f>ABS(SMA1MSFT[[#This Row],[Erorr 2]])</f>
        <v>1.2806666666666615</v>
      </c>
      <c r="M287" s="15">
        <f>SMA1MSFT[[#This Row],[Abs Erorr 2]]/SMA1MSFT[[#This Row],[Adj Close]]</f>
        <v>2.8434931595560722E-2</v>
      </c>
      <c r="N287" s="23">
        <f t="shared" si="24"/>
        <v>42.944216666666669</v>
      </c>
      <c r="O287" s="26">
        <f>SMA1MSFT[[#This Row],[Adj Close]]-SMA1MSFT[[#This Row],[6-MA]]</f>
        <v>2.0942833333333297</v>
      </c>
      <c r="P287" s="14">
        <f>(SMA1MSFT[[#This Row],[Adj Close]]-N287)^2</f>
        <v>4.3860226802777627</v>
      </c>
      <c r="Q287" s="14">
        <f>ABS(SMA1MSFT[[#This Row],[Erorr 3]])</f>
        <v>2.0942833333333297</v>
      </c>
      <c r="R287" s="27">
        <f>SMA1MSFT[[#This Row],[Abs Erorr 3]]/SMA1MSFT[[#This Row],[Adj Close]]</f>
        <v>4.6499846427685863E-2</v>
      </c>
    </row>
    <row r="288" spans="2:18">
      <c r="B288" s="46">
        <v>44200.291666666664</v>
      </c>
      <c r="C288" s="7">
        <v>44.902900000000002</v>
      </c>
      <c r="D288" s="23">
        <f t="shared" si="21"/>
        <v>45.038499999999999</v>
      </c>
      <c r="E288" s="24">
        <f>SMA1MSFT[[#This Row],[Adj Close]]-SMA1MSFT[[#This Row],[Naive Trend ]]</f>
        <v>-0.13559999999999661</v>
      </c>
      <c r="F288" s="5">
        <f t="shared" si="20"/>
        <v>1.8387359999999082E-2</v>
      </c>
      <c r="G288" s="5">
        <f>ABS(SMA1MSFT[[#This Row],[Erorr 1]])</f>
        <v>0.13559999999999661</v>
      </c>
      <c r="H288" s="15">
        <f>SMA1MSFT[[#This Row],[Abs Erorr 1]]/SMA1MSFT[[#This Row],[Adj Close]]</f>
        <v>3.0198494974711344E-3</v>
      </c>
      <c r="I288" s="23">
        <f t="shared" si="23"/>
        <v>44.586500000000001</v>
      </c>
      <c r="J288" s="25">
        <f>(SMA1MSFT[[#This Row],[Adj Close]]-SMA1MSFT[[#This Row],[3-MA]])</f>
        <v>0.31640000000000157</v>
      </c>
      <c r="K288" s="14">
        <f t="shared" si="22"/>
        <v>0.100108960000001</v>
      </c>
      <c r="L288" s="14">
        <f>ABS(SMA1MSFT[[#This Row],[Erorr 2]])</f>
        <v>0.31640000000000157</v>
      </c>
      <c r="M288" s="15">
        <f>SMA1MSFT[[#This Row],[Abs Erorr 2]]/SMA1MSFT[[#This Row],[Adj Close]]</f>
        <v>7.0463154940995244E-3</v>
      </c>
      <c r="N288" s="23">
        <f t="shared" si="24"/>
        <v>43.494166666666672</v>
      </c>
      <c r="O288" s="26">
        <f>SMA1MSFT[[#This Row],[Adj Close]]-SMA1MSFT[[#This Row],[6-MA]]</f>
        <v>1.4087333333333305</v>
      </c>
      <c r="P288" s="14">
        <f>(SMA1MSFT[[#This Row],[Adj Close]]-N288)^2</f>
        <v>1.9845296044444365</v>
      </c>
      <c r="Q288" s="14">
        <f>ABS(SMA1MSFT[[#This Row],[Erorr 3]])</f>
        <v>1.4087333333333305</v>
      </c>
      <c r="R288" s="27">
        <f>SMA1MSFT[[#This Row],[Abs Erorr 3]]/SMA1MSFT[[#This Row],[Adj Close]]</f>
        <v>3.1372880890395284E-2</v>
      </c>
    </row>
    <row r="289" spans="2:18">
      <c r="B289" s="46">
        <v>44201.291666666664</v>
      </c>
      <c r="C289" s="7">
        <v>45.752699999999997</v>
      </c>
      <c r="D289" s="23">
        <f t="shared" si="21"/>
        <v>44.902900000000002</v>
      </c>
      <c r="E289" s="24">
        <f>SMA1MSFT[[#This Row],[Adj Close]]-SMA1MSFT[[#This Row],[Naive Trend ]]</f>
        <v>0.84979999999999478</v>
      </c>
      <c r="F289" s="5">
        <f t="shared" si="20"/>
        <v>0.72216003999999112</v>
      </c>
      <c r="G289" s="5">
        <f>ABS(SMA1MSFT[[#This Row],[Erorr 1]])</f>
        <v>0.84979999999999478</v>
      </c>
      <c r="H289" s="15">
        <f>SMA1MSFT[[#This Row],[Abs Erorr 1]]/SMA1MSFT[[#This Row],[Adj Close]]</f>
        <v>1.85737672312234E-2</v>
      </c>
      <c r="I289" s="23">
        <f t="shared" si="23"/>
        <v>44.670866666666676</v>
      </c>
      <c r="J289" s="25">
        <f>(SMA1MSFT[[#This Row],[Adj Close]]-SMA1MSFT[[#This Row],[3-MA]])</f>
        <v>1.0818333333333214</v>
      </c>
      <c r="K289" s="14">
        <f t="shared" si="22"/>
        <v>1.1703633611110853</v>
      </c>
      <c r="L289" s="14">
        <f>ABS(SMA1MSFT[[#This Row],[Erorr 2]])</f>
        <v>1.0818333333333214</v>
      </c>
      <c r="M289" s="15">
        <f>SMA1MSFT[[#This Row],[Abs Erorr 2]]/SMA1MSFT[[#This Row],[Adj Close]]</f>
        <v>2.3645234780315074E-2</v>
      </c>
      <c r="N289" s="23">
        <f t="shared" si="24"/>
        <v>43.961233333333332</v>
      </c>
      <c r="O289" s="26">
        <f>SMA1MSFT[[#This Row],[Adj Close]]-SMA1MSFT[[#This Row],[6-MA]]</f>
        <v>1.7914666666666648</v>
      </c>
      <c r="P289" s="14">
        <f>(SMA1MSFT[[#This Row],[Adj Close]]-N289)^2</f>
        <v>3.2093528177777708</v>
      </c>
      <c r="Q289" s="14">
        <f>ABS(SMA1MSFT[[#This Row],[Erorr 3]])</f>
        <v>1.7914666666666648</v>
      </c>
      <c r="R289" s="27">
        <f>SMA1MSFT[[#This Row],[Abs Erorr 3]]/SMA1MSFT[[#This Row],[Adj Close]]</f>
        <v>3.9155430535611338E-2</v>
      </c>
    </row>
    <row r="290" spans="2:18">
      <c r="B290" s="46">
        <v>44202.291666666664</v>
      </c>
      <c r="C290" s="7">
        <v>46.195700000000002</v>
      </c>
      <c r="D290" s="23">
        <f t="shared" si="21"/>
        <v>45.752699999999997</v>
      </c>
      <c r="E290" s="24">
        <f>SMA1MSFT[[#This Row],[Adj Close]]-SMA1MSFT[[#This Row],[Naive Trend ]]</f>
        <v>0.44300000000000495</v>
      </c>
      <c r="F290" s="5">
        <f t="shared" si="20"/>
        <v>0.19624900000000439</v>
      </c>
      <c r="G290" s="5">
        <f>ABS(SMA1MSFT[[#This Row],[Erorr 1]])</f>
        <v>0.44300000000000495</v>
      </c>
      <c r="H290" s="15">
        <f>SMA1MSFT[[#This Row],[Abs Erorr 1]]/SMA1MSFT[[#This Row],[Adj Close]]</f>
        <v>9.5896371307287245E-3</v>
      </c>
      <c r="I290" s="23">
        <f t="shared" si="23"/>
        <v>45.231366666666666</v>
      </c>
      <c r="J290" s="25">
        <f>(SMA1MSFT[[#This Row],[Adj Close]]-SMA1MSFT[[#This Row],[3-MA]])</f>
        <v>0.96433333333333593</v>
      </c>
      <c r="K290" s="14">
        <f t="shared" si="22"/>
        <v>0.92993877777778278</v>
      </c>
      <c r="L290" s="14">
        <f>ABS(SMA1MSFT[[#This Row],[Erorr 2]])</f>
        <v>0.96433333333333593</v>
      </c>
      <c r="M290" s="15">
        <f>SMA1MSFT[[#This Row],[Abs Erorr 2]]/SMA1MSFT[[#This Row],[Adj Close]]</f>
        <v>2.0874958780434886E-2</v>
      </c>
      <c r="N290" s="23">
        <f t="shared" si="24"/>
        <v>44.494599999999998</v>
      </c>
      <c r="O290" s="26">
        <f>SMA1MSFT[[#This Row],[Adj Close]]-SMA1MSFT[[#This Row],[6-MA]]</f>
        <v>1.7011000000000038</v>
      </c>
      <c r="P290" s="14">
        <f>(SMA1MSFT[[#This Row],[Adj Close]]-N290)^2</f>
        <v>2.8937412100000128</v>
      </c>
      <c r="Q290" s="14">
        <f>ABS(SMA1MSFT[[#This Row],[Erorr 3]])</f>
        <v>1.7011000000000038</v>
      </c>
      <c r="R290" s="27">
        <f>SMA1MSFT[[#This Row],[Abs Erorr 3]]/SMA1MSFT[[#This Row],[Adj Close]]</f>
        <v>3.6823773641269722E-2</v>
      </c>
    </row>
    <row r="291" spans="2:18">
      <c r="B291" s="46">
        <v>44203.291666666664</v>
      </c>
      <c r="C291" s="7">
        <v>47.181100000000001</v>
      </c>
      <c r="D291" s="23">
        <f t="shared" si="21"/>
        <v>46.195700000000002</v>
      </c>
      <c r="E291" s="24">
        <f>SMA1MSFT[[#This Row],[Adj Close]]-SMA1MSFT[[#This Row],[Naive Trend ]]</f>
        <v>0.9853999999999985</v>
      </c>
      <c r="F291" s="5">
        <f t="shared" si="20"/>
        <v>0.97101315999999704</v>
      </c>
      <c r="G291" s="5">
        <f>ABS(SMA1MSFT[[#This Row],[Erorr 1]])</f>
        <v>0.9853999999999985</v>
      </c>
      <c r="H291" s="15">
        <f>SMA1MSFT[[#This Row],[Abs Erorr 1]]/SMA1MSFT[[#This Row],[Adj Close]]</f>
        <v>2.0885481686522749E-2</v>
      </c>
      <c r="I291" s="23">
        <f t="shared" si="23"/>
        <v>45.617099999999994</v>
      </c>
      <c r="J291" s="25">
        <f>(SMA1MSFT[[#This Row],[Adj Close]]-SMA1MSFT[[#This Row],[3-MA]])</f>
        <v>1.5640000000000072</v>
      </c>
      <c r="K291" s="14">
        <f t="shared" si="22"/>
        <v>2.4460960000000225</v>
      </c>
      <c r="L291" s="14">
        <f>ABS(SMA1MSFT[[#This Row],[Erorr 2]])</f>
        <v>1.5640000000000072</v>
      </c>
      <c r="M291" s="15">
        <f>SMA1MSFT[[#This Row],[Abs Erorr 2]]/SMA1MSFT[[#This Row],[Adj Close]]</f>
        <v>3.3148866813194421E-2</v>
      </c>
      <c r="N291" s="23">
        <f t="shared" si="24"/>
        <v>45.101799999999997</v>
      </c>
      <c r="O291" s="26">
        <f>SMA1MSFT[[#This Row],[Adj Close]]-SMA1MSFT[[#This Row],[6-MA]]</f>
        <v>2.0793000000000035</v>
      </c>
      <c r="P291" s="14">
        <f>(SMA1MSFT[[#This Row],[Adj Close]]-N291)^2</f>
        <v>4.3234884900000141</v>
      </c>
      <c r="Q291" s="14">
        <f>ABS(SMA1MSFT[[#This Row],[Erorr 3]])</f>
        <v>2.0793000000000035</v>
      </c>
      <c r="R291" s="27">
        <f>SMA1MSFT[[#This Row],[Abs Erorr 3]]/SMA1MSFT[[#This Row],[Adj Close]]</f>
        <v>4.4070613020891915E-2</v>
      </c>
    </row>
    <row r="292" spans="2:18">
      <c r="B292" s="46">
        <v>44204.291666666664</v>
      </c>
      <c r="C292" s="7">
        <v>46.692900000000002</v>
      </c>
      <c r="D292" s="23">
        <f t="shared" si="21"/>
        <v>47.181100000000001</v>
      </c>
      <c r="E292" s="24">
        <f>SMA1MSFT[[#This Row],[Adj Close]]-SMA1MSFT[[#This Row],[Naive Trend ]]</f>
        <v>-0.48819999999999908</v>
      </c>
      <c r="F292" s="5">
        <f t="shared" si="20"/>
        <v>0.23833923999999909</v>
      </c>
      <c r="G292" s="5">
        <f>ABS(SMA1MSFT[[#This Row],[Erorr 1]])</f>
        <v>0.48819999999999908</v>
      </c>
      <c r="H292" s="15">
        <f>SMA1MSFT[[#This Row],[Abs Erorr 1]]/SMA1MSFT[[#This Row],[Adj Close]]</f>
        <v>1.0455551058083757E-2</v>
      </c>
      <c r="I292" s="23">
        <f t="shared" si="23"/>
        <v>46.3765</v>
      </c>
      <c r="J292" s="25">
        <f>(SMA1MSFT[[#This Row],[Adj Close]]-SMA1MSFT[[#This Row],[3-MA]])</f>
        <v>0.31640000000000157</v>
      </c>
      <c r="K292" s="14">
        <f t="shared" si="22"/>
        <v>0.100108960000001</v>
      </c>
      <c r="L292" s="14">
        <f>ABS(SMA1MSFT[[#This Row],[Erorr 2]])</f>
        <v>0.31640000000000157</v>
      </c>
      <c r="M292" s="15">
        <f>SMA1MSFT[[#This Row],[Abs Erorr 2]]/SMA1MSFT[[#This Row],[Adj Close]]</f>
        <v>6.776190812736017E-3</v>
      </c>
      <c r="N292" s="23">
        <f t="shared" si="24"/>
        <v>45.523683333333338</v>
      </c>
      <c r="O292" s="26">
        <f>SMA1MSFT[[#This Row],[Adj Close]]-SMA1MSFT[[#This Row],[6-MA]]</f>
        <v>1.1692166666666637</v>
      </c>
      <c r="P292" s="14">
        <f>(SMA1MSFT[[#This Row],[Adj Close]]-N292)^2</f>
        <v>1.3670676136111042</v>
      </c>
      <c r="Q292" s="14">
        <f>ABS(SMA1MSFT[[#This Row],[Erorr 3]])</f>
        <v>1.1692166666666637</v>
      </c>
      <c r="R292" s="27">
        <f>SMA1MSFT[[#This Row],[Abs Erorr 3]]/SMA1MSFT[[#This Row],[Adj Close]]</f>
        <v>2.5040566481556375E-2</v>
      </c>
    </row>
    <row r="293" spans="2:18">
      <c r="B293" s="46">
        <v>44207.291666666664</v>
      </c>
      <c r="C293" s="7">
        <v>46.593499999999999</v>
      </c>
      <c r="D293" s="23">
        <f t="shared" si="21"/>
        <v>46.692900000000002</v>
      </c>
      <c r="E293" s="24">
        <f>SMA1MSFT[[#This Row],[Adj Close]]-SMA1MSFT[[#This Row],[Naive Trend ]]</f>
        <v>-9.9400000000002819E-2</v>
      </c>
      <c r="F293" s="5">
        <f t="shared" si="20"/>
        <v>9.8803600000005598E-3</v>
      </c>
      <c r="G293" s="5">
        <f>ABS(SMA1MSFT[[#This Row],[Erorr 1]])</f>
        <v>9.9400000000002819E-2</v>
      </c>
      <c r="H293" s="15">
        <f>SMA1MSFT[[#This Row],[Abs Erorr 1]]/SMA1MSFT[[#This Row],[Adj Close]]</f>
        <v>2.1333447798513273E-3</v>
      </c>
      <c r="I293" s="23">
        <f t="shared" si="23"/>
        <v>46.689900000000002</v>
      </c>
      <c r="J293" s="25">
        <f>(SMA1MSFT[[#This Row],[Adj Close]]-SMA1MSFT[[#This Row],[3-MA]])</f>
        <v>-9.6400000000002706E-2</v>
      </c>
      <c r="K293" s="14">
        <f t="shared" si="22"/>
        <v>9.2929600000005216E-3</v>
      </c>
      <c r="L293" s="14">
        <f>ABS(SMA1MSFT[[#This Row],[Erorr 2]])</f>
        <v>9.6400000000002706E-2</v>
      </c>
      <c r="M293" s="15">
        <f>SMA1MSFT[[#This Row],[Abs Erorr 2]]/SMA1MSFT[[#This Row],[Adj Close]]</f>
        <v>2.068958116475532E-3</v>
      </c>
      <c r="N293" s="23">
        <f t="shared" si="24"/>
        <v>45.960633333333334</v>
      </c>
      <c r="O293" s="26">
        <f>SMA1MSFT[[#This Row],[Adj Close]]-SMA1MSFT[[#This Row],[6-MA]]</f>
        <v>0.63286666666666491</v>
      </c>
      <c r="P293" s="14">
        <f>(SMA1MSFT[[#This Row],[Adj Close]]-N293)^2</f>
        <v>0.40052021777777558</v>
      </c>
      <c r="Q293" s="14">
        <f>ABS(SMA1MSFT[[#This Row],[Erorr 3]])</f>
        <v>0.63286666666666491</v>
      </c>
      <c r="R293" s="27">
        <f>SMA1MSFT[[#This Row],[Abs Erorr 3]]/SMA1MSFT[[#This Row],[Adj Close]]</f>
        <v>1.3582724342808867E-2</v>
      </c>
    </row>
    <row r="294" spans="2:18">
      <c r="B294" s="46">
        <v>44208.291666666664</v>
      </c>
      <c r="C294" s="7">
        <v>48.130299999999998</v>
      </c>
      <c r="D294" s="23">
        <f t="shared" si="21"/>
        <v>46.593499999999999</v>
      </c>
      <c r="E294" s="24">
        <f>SMA1MSFT[[#This Row],[Adj Close]]-SMA1MSFT[[#This Row],[Naive Trend ]]</f>
        <v>1.5367999999999995</v>
      </c>
      <c r="F294" s="5">
        <f t="shared" si="20"/>
        <v>2.3617542399999985</v>
      </c>
      <c r="G294" s="5">
        <f>ABS(SMA1MSFT[[#This Row],[Erorr 1]])</f>
        <v>1.5367999999999995</v>
      </c>
      <c r="H294" s="15">
        <f>SMA1MSFT[[#This Row],[Abs Erorr 1]]/SMA1MSFT[[#This Row],[Adj Close]]</f>
        <v>3.1929990047849265E-2</v>
      </c>
      <c r="I294" s="23">
        <f t="shared" si="23"/>
        <v>46.822499999999998</v>
      </c>
      <c r="J294" s="25">
        <f>(SMA1MSFT[[#This Row],[Adj Close]]-SMA1MSFT[[#This Row],[3-MA]])</f>
        <v>1.3078000000000003</v>
      </c>
      <c r="K294" s="14">
        <f t="shared" si="22"/>
        <v>1.7103408400000009</v>
      </c>
      <c r="L294" s="14">
        <f>ABS(SMA1MSFT[[#This Row],[Erorr 2]])</f>
        <v>1.3078000000000003</v>
      </c>
      <c r="M294" s="15">
        <f>SMA1MSFT[[#This Row],[Abs Erorr 2]]/SMA1MSFT[[#This Row],[Adj Close]]</f>
        <v>2.7172072478251753E-2</v>
      </c>
      <c r="N294" s="23">
        <f t="shared" si="24"/>
        <v>46.219799999999999</v>
      </c>
      <c r="O294" s="26">
        <f>SMA1MSFT[[#This Row],[Adj Close]]-SMA1MSFT[[#This Row],[6-MA]]</f>
        <v>1.910499999999999</v>
      </c>
      <c r="P294" s="14">
        <f>(SMA1MSFT[[#This Row],[Adj Close]]-N294)^2</f>
        <v>3.6500102499999962</v>
      </c>
      <c r="Q294" s="14">
        <f>ABS(SMA1MSFT[[#This Row],[Erorr 3]])</f>
        <v>1.910499999999999</v>
      </c>
      <c r="R294" s="27">
        <f>SMA1MSFT[[#This Row],[Abs Erorr 3]]/SMA1MSFT[[#This Row],[Adj Close]]</f>
        <v>3.9694329767319111E-2</v>
      </c>
    </row>
    <row r="295" spans="2:18">
      <c r="B295" s="46">
        <v>44209.291666666664</v>
      </c>
      <c r="C295" s="7">
        <v>51.484200000000001</v>
      </c>
      <c r="D295" s="23">
        <f t="shared" si="21"/>
        <v>48.130299999999998</v>
      </c>
      <c r="E295" s="24">
        <f>SMA1MSFT[[#This Row],[Adj Close]]-SMA1MSFT[[#This Row],[Naive Trend ]]</f>
        <v>3.353900000000003</v>
      </c>
      <c r="F295" s="5">
        <f t="shared" si="20"/>
        <v>11.248645210000021</v>
      </c>
      <c r="G295" s="5">
        <f>ABS(SMA1MSFT[[#This Row],[Erorr 1]])</f>
        <v>3.353900000000003</v>
      </c>
      <c r="H295" s="15">
        <f>SMA1MSFT[[#This Row],[Abs Erorr 1]]/SMA1MSFT[[#This Row],[Adj Close]]</f>
        <v>6.5144257849981221E-2</v>
      </c>
      <c r="I295" s="23">
        <f t="shared" si="23"/>
        <v>47.1389</v>
      </c>
      <c r="J295" s="25">
        <f>(SMA1MSFT[[#This Row],[Adj Close]]-SMA1MSFT[[#This Row],[3-MA]])</f>
        <v>4.3453000000000017</v>
      </c>
      <c r="K295" s="14">
        <f t="shared" si="22"/>
        <v>18.881632090000014</v>
      </c>
      <c r="L295" s="14">
        <f>ABS(SMA1MSFT[[#This Row],[Erorr 2]])</f>
        <v>4.3453000000000017</v>
      </c>
      <c r="M295" s="15">
        <f>SMA1MSFT[[#This Row],[Abs Erorr 2]]/SMA1MSFT[[#This Row],[Adj Close]]</f>
        <v>8.440065107353327E-2</v>
      </c>
      <c r="N295" s="23">
        <f t="shared" si="24"/>
        <v>46.7577</v>
      </c>
      <c r="O295" s="26">
        <f>SMA1MSFT[[#This Row],[Adj Close]]-SMA1MSFT[[#This Row],[6-MA]]</f>
        <v>4.7265000000000015</v>
      </c>
      <c r="P295" s="14">
        <f>(SMA1MSFT[[#This Row],[Adj Close]]-N295)^2</f>
        <v>22.339802250000012</v>
      </c>
      <c r="Q295" s="14">
        <f>ABS(SMA1MSFT[[#This Row],[Erorr 3]])</f>
        <v>4.7265000000000015</v>
      </c>
      <c r="R295" s="27">
        <f>SMA1MSFT[[#This Row],[Abs Erorr 3]]/SMA1MSFT[[#This Row],[Adj Close]]</f>
        <v>9.1804864405001949E-2</v>
      </c>
    </row>
    <row r="296" spans="2:18">
      <c r="B296" s="46">
        <v>44210.291666666664</v>
      </c>
      <c r="C296" s="7">
        <v>53.563499999999998</v>
      </c>
      <c r="D296" s="23">
        <f t="shared" si="21"/>
        <v>51.484200000000001</v>
      </c>
      <c r="E296" s="24">
        <f>SMA1MSFT[[#This Row],[Adj Close]]-SMA1MSFT[[#This Row],[Naive Trend ]]</f>
        <v>2.0792999999999964</v>
      </c>
      <c r="F296" s="5">
        <f t="shared" si="20"/>
        <v>4.3234884899999848</v>
      </c>
      <c r="G296" s="5">
        <f>ABS(SMA1MSFT[[#This Row],[Erorr 1]])</f>
        <v>2.0792999999999964</v>
      </c>
      <c r="H296" s="15">
        <f>SMA1MSFT[[#This Row],[Abs Erorr 1]]/SMA1MSFT[[#This Row],[Adj Close]]</f>
        <v>3.8819345263098874E-2</v>
      </c>
      <c r="I296" s="23">
        <f t="shared" si="23"/>
        <v>48.735999999999997</v>
      </c>
      <c r="J296" s="25">
        <f>(SMA1MSFT[[#This Row],[Adj Close]]-SMA1MSFT[[#This Row],[3-MA]])</f>
        <v>4.8275000000000006</v>
      </c>
      <c r="K296" s="14">
        <f t="shared" si="22"/>
        <v>23.304756250000004</v>
      </c>
      <c r="L296" s="14">
        <f>ABS(SMA1MSFT[[#This Row],[Erorr 2]])</f>
        <v>4.8275000000000006</v>
      </c>
      <c r="M296" s="15">
        <f>SMA1MSFT[[#This Row],[Abs Erorr 2]]/SMA1MSFT[[#This Row],[Adj Close]]</f>
        <v>9.0126672080801301E-2</v>
      </c>
      <c r="N296" s="23">
        <f t="shared" si="24"/>
        <v>47.712950000000006</v>
      </c>
      <c r="O296" s="26">
        <f>SMA1MSFT[[#This Row],[Adj Close]]-SMA1MSFT[[#This Row],[6-MA]]</f>
        <v>5.8505499999999913</v>
      </c>
      <c r="P296" s="14">
        <f>(SMA1MSFT[[#This Row],[Adj Close]]-N296)^2</f>
        <v>34.228935302499899</v>
      </c>
      <c r="Q296" s="14">
        <f>ABS(SMA1MSFT[[#This Row],[Erorr 3]])</f>
        <v>5.8505499999999913</v>
      </c>
      <c r="R296" s="27">
        <f>SMA1MSFT[[#This Row],[Abs Erorr 3]]/SMA1MSFT[[#This Row],[Adj Close]]</f>
        <v>0.10922643217862894</v>
      </c>
    </row>
    <row r="297" spans="2:18">
      <c r="B297" s="46">
        <v>44211.291666666664</v>
      </c>
      <c r="C297" s="7">
        <v>52.053800000000003</v>
      </c>
      <c r="D297" s="23">
        <f t="shared" si="21"/>
        <v>53.563499999999998</v>
      </c>
      <c r="E297" s="24">
        <f>SMA1MSFT[[#This Row],[Adj Close]]-SMA1MSFT[[#This Row],[Naive Trend ]]</f>
        <v>-1.5096999999999952</v>
      </c>
      <c r="F297" s="5">
        <f t="shared" si="20"/>
        <v>2.2791940899999852</v>
      </c>
      <c r="G297" s="5">
        <f>ABS(SMA1MSFT[[#This Row],[Erorr 1]])</f>
        <v>1.5096999999999952</v>
      </c>
      <c r="H297" s="15">
        <f>SMA1MSFT[[#This Row],[Abs Erorr 1]]/SMA1MSFT[[#This Row],[Adj Close]]</f>
        <v>2.900268568288953E-2</v>
      </c>
      <c r="I297" s="23">
        <f t="shared" si="23"/>
        <v>51.059333333333335</v>
      </c>
      <c r="J297" s="25">
        <f>(SMA1MSFT[[#This Row],[Adj Close]]-SMA1MSFT[[#This Row],[3-MA]])</f>
        <v>0.99446666666666772</v>
      </c>
      <c r="K297" s="14">
        <f t="shared" si="22"/>
        <v>0.98896395111111324</v>
      </c>
      <c r="L297" s="14">
        <f>ABS(SMA1MSFT[[#This Row],[Erorr 2]])</f>
        <v>0.99446666666666772</v>
      </c>
      <c r="M297" s="15">
        <f>SMA1MSFT[[#This Row],[Abs Erorr 2]]/SMA1MSFT[[#This Row],[Adj Close]]</f>
        <v>1.9104593068453555E-2</v>
      </c>
      <c r="N297" s="23">
        <f t="shared" si="24"/>
        <v>48.940916666666659</v>
      </c>
      <c r="O297" s="26">
        <f>SMA1MSFT[[#This Row],[Adj Close]]-SMA1MSFT[[#This Row],[6-MA]]</f>
        <v>3.1128833333333432</v>
      </c>
      <c r="P297" s="14">
        <f>(SMA1MSFT[[#This Row],[Adj Close]]-N297)^2</f>
        <v>9.6900426469445051</v>
      </c>
      <c r="Q297" s="14">
        <f>ABS(SMA1MSFT[[#This Row],[Erorr 3]])</f>
        <v>3.1128833333333432</v>
      </c>
      <c r="R297" s="27">
        <f>SMA1MSFT[[#This Row],[Abs Erorr 3]]/SMA1MSFT[[#This Row],[Adj Close]]</f>
        <v>5.9801269711977668E-2</v>
      </c>
    </row>
    <row r="298" spans="2:18">
      <c r="B298" s="46">
        <v>44215.291666666664</v>
      </c>
      <c r="C298" s="7">
        <v>52.424399999999999</v>
      </c>
      <c r="D298" s="23">
        <f t="shared" si="21"/>
        <v>52.053800000000003</v>
      </c>
      <c r="E298" s="24">
        <f>SMA1MSFT[[#This Row],[Adj Close]]-SMA1MSFT[[#This Row],[Naive Trend ]]</f>
        <v>0.37059999999999604</v>
      </c>
      <c r="F298" s="5">
        <f t="shared" si="20"/>
        <v>0.13734435999999706</v>
      </c>
      <c r="G298" s="5">
        <f>ABS(SMA1MSFT[[#This Row],[Erorr 1]])</f>
        <v>0.37059999999999604</v>
      </c>
      <c r="H298" s="15">
        <f>SMA1MSFT[[#This Row],[Abs Erorr 1]]/SMA1MSFT[[#This Row],[Adj Close]]</f>
        <v>7.0692273063687151E-3</v>
      </c>
      <c r="I298" s="23">
        <f t="shared" si="23"/>
        <v>52.367166666666662</v>
      </c>
      <c r="J298" s="25">
        <f>(SMA1MSFT[[#This Row],[Adj Close]]-SMA1MSFT[[#This Row],[3-MA]])</f>
        <v>5.7233333333336134E-2</v>
      </c>
      <c r="K298" s="14">
        <f t="shared" si="22"/>
        <v>3.2756544444447651E-3</v>
      </c>
      <c r="L298" s="14">
        <f>ABS(SMA1MSFT[[#This Row],[Erorr 2]])</f>
        <v>5.7233333333336134E-2</v>
      </c>
      <c r="M298" s="15">
        <f>SMA1MSFT[[#This Row],[Abs Erorr 2]]/SMA1MSFT[[#This Row],[Adj Close]]</f>
        <v>1.0917308225432457E-3</v>
      </c>
      <c r="N298" s="23">
        <f t="shared" si="24"/>
        <v>49.753033333333327</v>
      </c>
      <c r="O298" s="26">
        <f>SMA1MSFT[[#This Row],[Adj Close]]-SMA1MSFT[[#This Row],[6-MA]]</f>
        <v>2.6713666666666711</v>
      </c>
      <c r="P298" s="14">
        <f>(SMA1MSFT[[#This Row],[Adj Close]]-N298)^2</f>
        <v>7.1361998677778011</v>
      </c>
      <c r="Q298" s="14">
        <f>ABS(SMA1MSFT[[#This Row],[Erorr 3]])</f>
        <v>2.6713666666666711</v>
      </c>
      <c r="R298" s="27">
        <f>SMA1MSFT[[#This Row],[Abs Erorr 3]]/SMA1MSFT[[#This Row],[Adj Close]]</f>
        <v>5.0956552038109566E-2</v>
      </c>
    </row>
    <row r="299" spans="2:18">
      <c r="B299" s="46">
        <v>44216.291666666664</v>
      </c>
      <c r="C299" s="7">
        <v>53.039200000000001</v>
      </c>
      <c r="D299" s="23">
        <f t="shared" si="21"/>
        <v>52.424399999999999</v>
      </c>
      <c r="E299" s="24">
        <f>SMA1MSFT[[#This Row],[Adj Close]]-SMA1MSFT[[#This Row],[Naive Trend ]]</f>
        <v>0.61480000000000246</v>
      </c>
      <c r="F299" s="5">
        <f t="shared" si="20"/>
        <v>0.37797904000000304</v>
      </c>
      <c r="G299" s="5">
        <f>ABS(SMA1MSFT[[#This Row],[Erorr 1]])</f>
        <v>0.61480000000000246</v>
      </c>
      <c r="H299" s="15">
        <f>SMA1MSFT[[#This Row],[Abs Erorr 1]]/SMA1MSFT[[#This Row],[Adj Close]]</f>
        <v>1.1591426718351755E-2</v>
      </c>
      <c r="I299" s="23">
        <f t="shared" si="23"/>
        <v>52.680566666666664</v>
      </c>
      <c r="J299" s="25">
        <f>(SMA1MSFT[[#This Row],[Adj Close]]-SMA1MSFT[[#This Row],[3-MA]])</f>
        <v>0.35863333333333713</v>
      </c>
      <c r="K299" s="14">
        <f t="shared" si="22"/>
        <v>0.1286178677777805</v>
      </c>
      <c r="L299" s="14">
        <f>ABS(SMA1MSFT[[#This Row],[Erorr 2]])</f>
        <v>0.35863333333333713</v>
      </c>
      <c r="M299" s="15">
        <f>SMA1MSFT[[#This Row],[Abs Erorr 2]]/SMA1MSFT[[#This Row],[Adj Close]]</f>
        <v>6.7616655857052352E-3</v>
      </c>
      <c r="N299" s="23">
        <f t="shared" si="24"/>
        <v>50.708283333333334</v>
      </c>
      <c r="O299" s="26">
        <f>SMA1MSFT[[#This Row],[Adj Close]]-SMA1MSFT[[#This Row],[6-MA]]</f>
        <v>2.330916666666667</v>
      </c>
      <c r="P299" s="14">
        <f>(SMA1MSFT[[#This Row],[Adj Close]]-N299)^2</f>
        <v>5.4331725069444454</v>
      </c>
      <c r="Q299" s="14">
        <f>ABS(SMA1MSFT[[#This Row],[Erorr 3]])</f>
        <v>2.330916666666667</v>
      </c>
      <c r="R299" s="27">
        <f>SMA1MSFT[[#This Row],[Abs Erorr 3]]/SMA1MSFT[[#This Row],[Adj Close]]</f>
        <v>4.3947055511143966E-2</v>
      </c>
    </row>
    <row r="300" spans="2:18">
      <c r="B300" s="46">
        <v>44217.291666666664</v>
      </c>
      <c r="C300" s="7">
        <v>56.465400000000002</v>
      </c>
      <c r="D300" s="23">
        <f t="shared" si="21"/>
        <v>53.039200000000001</v>
      </c>
      <c r="E300" s="24">
        <f>SMA1MSFT[[#This Row],[Adj Close]]-SMA1MSFT[[#This Row],[Naive Trend ]]</f>
        <v>3.4262000000000015</v>
      </c>
      <c r="F300" s="5">
        <f t="shared" si="20"/>
        <v>11.73884644000001</v>
      </c>
      <c r="G300" s="5">
        <f>ABS(SMA1MSFT[[#This Row],[Erorr 1]])</f>
        <v>3.4262000000000015</v>
      </c>
      <c r="H300" s="15">
        <f>SMA1MSFT[[#This Row],[Abs Erorr 1]]/SMA1MSFT[[#This Row],[Adj Close]]</f>
        <v>6.0677866445646385E-2</v>
      </c>
      <c r="I300" s="23">
        <f t="shared" si="23"/>
        <v>52.505800000000001</v>
      </c>
      <c r="J300" s="25">
        <f>(SMA1MSFT[[#This Row],[Adj Close]]-SMA1MSFT[[#This Row],[3-MA]])</f>
        <v>3.9596000000000018</v>
      </c>
      <c r="K300" s="14">
        <f t="shared" si="22"/>
        <v>15.678432160000014</v>
      </c>
      <c r="L300" s="14">
        <f>ABS(SMA1MSFT[[#This Row],[Erorr 2]])</f>
        <v>3.9596000000000018</v>
      </c>
      <c r="M300" s="15">
        <f>SMA1MSFT[[#This Row],[Abs Erorr 2]]/SMA1MSFT[[#This Row],[Adj Close]]</f>
        <v>7.0124359342181253E-2</v>
      </c>
      <c r="N300" s="23">
        <f t="shared" si="24"/>
        <v>51.782566666666668</v>
      </c>
      <c r="O300" s="26">
        <f>SMA1MSFT[[#This Row],[Adj Close]]-SMA1MSFT[[#This Row],[6-MA]]</f>
        <v>4.6828333333333347</v>
      </c>
      <c r="P300" s="14">
        <f>(SMA1MSFT[[#This Row],[Adj Close]]-N300)^2</f>
        <v>21.92892802777779</v>
      </c>
      <c r="Q300" s="14">
        <f>ABS(SMA1MSFT[[#This Row],[Erorr 3]])</f>
        <v>4.6828333333333347</v>
      </c>
      <c r="R300" s="27">
        <f>SMA1MSFT[[#This Row],[Abs Erorr 3]]/SMA1MSFT[[#This Row],[Adj Close]]</f>
        <v>8.293279306147365E-2</v>
      </c>
    </row>
    <row r="301" spans="2:18">
      <c r="B301" s="46">
        <v>44218.291666666664</v>
      </c>
      <c r="C301" s="7">
        <v>51.222099999999998</v>
      </c>
      <c r="D301" s="23">
        <f t="shared" si="21"/>
        <v>56.465400000000002</v>
      </c>
      <c r="E301" s="24">
        <f>SMA1MSFT[[#This Row],[Adj Close]]-SMA1MSFT[[#This Row],[Naive Trend ]]</f>
        <v>-5.243300000000005</v>
      </c>
      <c r="F301" s="5">
        <f t="shared" si="20"/>
        <v>27.492194890000054</v>
      </c>
      <c r="G301" s="5">
        <f>ABS(SMA1MSFT[[#This Row],[Erorr 1]])</f>
        <v>5.243300000000005</v>
      </c>
      <c r="H301" s="15">
        <f>SMA1MSFT[[#This Row],[Abs Erorr 1]]/SMA1MSFT[[#This Row],[Adj Close]]</f>
        <v>0.10236401865600991</v>
      </c>
      <c r="I301" s="23">
        <f t="shared" si="23"/>
        <v>53.976333333333336</v>
      </c>
      <c r="J301" s="25">
        <f>(SMA1MSFT[[#This Row],[Adj Close]]-SMA1MSFT[[#This Row],[3-MA]])</f>
        <v>-2.7542333333333389</v>
      </c>
      <c r="K301" s="14">
        <f t="shared" si="22"/>
        <v>7.5858012544444753</v>
      </c>
      <c r="L301" s="14">
        <f>ABS(SMA1MSFT[[#This Row],[Erorr 2]])</f>
        <v>2.7542333333333389</v>
      </c>
      <c r="M301" s="15">
        <f>SMA1MSFT[[#This Row],[Abs Erorr 2]]/SMA1MSFT[[#This Row],[Adj Close]]</f>
        <v>5.3770410298159176E-2</v>
      </c>
      <c r="N301" s="23">
        <f t="shared" si="24"/>
        <v>53.171749999999996</v>
      </c>
      <c r="O301" s="26">
        <f>SMA1MSFT[[#This Row],[Adj Close]]-SMA1MSFT[[#This Row],[6-MA]]</f>
        <v>-1.9496499999999983</v>
      </c>
      <c r="P301" s="14">
        <f>(SMA1MSFT[[#This Row],[Adj Close]]-N301)^2</f>
        <v>3.8011351224999936</v>
      </c>
      <c r="Q301" s="14">
        <f>ABS(SMA1MSFT[[#This Row],[Erorr 3]])</f>
        <v>1.9496499999999983</v>
      </c>
      <c r="R301" s="27">
        <f>SMA1MSFT[[#This Row],[Abs Erorr 3]]/SMA1MSFT[[#This Row],[Adj Close]]</f>
        <v>3.8062672166896683E-2</v>
      </c>
    </row>
    <row r="302" spans="2:18">
      <c r="B302" s="46">
        <v>44221.291666666664</v>
      </c>
      <c r="C302" s="7">
        <v>50.119199999999999</v>
      </c>
      <c r="D302" s="23">
        <f t="shared" si="21"/>
        <v>51.222099999999998</v>
      </c>
      <c r="E302" s="24">
        <f>SMA1MSFT[[#This Row],[Adj Close]]-SMA1MSFT[[#This Row],[Naive Trend ]]</f>
        <v>-1.1028999999999982</v>
      </c>
      <c r="F302" s="5">
        <f t="shared" si="20"/>
        <v>1.216388409999996</v>
      </c>
      <c r="G302" s="5">
        <f>ABS(SMA1MSFT[[#This Row],[Erorr 1]])</f>
        <v>1.1028999999999982</v>
      </c>
      <c r="H302" s="15">
        <f>SMA1MSFT[[#This Row],[Abs Erorr 1]]/SMA1MSFT[[#This Row],[Adj Close]]</f>
        <v>2.2005538795511464E-2</v>
      </c>
      <c r="I302" s="23">
        <f t="shared" si="23"/>
        <v>53.575566666666667</v>
      </c>
      <c r="J302" s="25">
        <f>(SMA1MSFT[[#This Row],[Adj Close]]-SMA1MSFT[[#This Row],[3-MA]])</f>
        <v>-3.4563666666666677</v>
      </c>
      <c r="K302" s="14">
        <f t="shared" si="22"/>
        <v>11.946470534444451</v>
      </c>
      <c r="L302" s="14">
        <f>ABS(SMA1MSFT[[#This Row],[Erorr 2]])</f>
        <v>3.4563666666666677</v>
      </c>
      <c r="M302" s="15">
        <f>SMA1MSFT[[#This Row],[Abs Erorr 2]]/SMA1MSFT[[#This Row],[Adj Close]]</f>
        <v>6.8962925718420637E-2</v>
      </c>
      <c r="N302" s="23">
        <f t="shared" si="24"/>
        <v>53.128066666666662</v>
      </c>
      <c r="O302" s="26">
        <f>SMA1MSFT[[#This Row],[Adj Close]]-SMA1MSFT[[#This Row],[6-MA]]</f>
        <v>-3.0088666666666626</v>
      </c>
      <c r="P302" s="14">
        <f>(SMA1MSFT[[#This Row],[Adj Close]]-N302)^2</f>
        <v>9.0532786177777531</v>
      </c>
      <c r="Q302" s="14">
        <f>ABS(SMA1MSFT[[#This Row],[Erorr 3]])</f>
        <v>3.0088666666666626</v>
      </c>
      <c r="R302" s="27">
        <f>SMA1MSFT[[#This Row],[Abs Erorr 3]]/SMA1MSFT[[#This Row],[Adj Close]]</f>
        <v>6.0034211772467691E-2</v>
      </c>
    </row>
    <row r="303" spans="2:18">
      <c r="B303" s="46">
        <v>44222.291666666664</v>
      </c>
      <c r="C303" s="7">
        <v>49.911200000000001</v>
      </c>
      <c r="D303" s="23">
        <f t="shared" si="21"/>
        <v>50.119199999999999</v>
      </c>
      <c r="E303" s="24">
        <f>SMA1MSFT[[#This Row],[Adj Close]]-SMA1MSFT[[#This Row],[Naive Trend ]]</f>
        <v>-0.20799999999999841</v>
      </c>
      <c r="F303" s="5">
        <f t="shared" si="20"/>
        <v>4.3263999999999338E-2</v>
      </c>
      <c r="G303" s="5">
        <f>ABS(SMA1MSFT[[#This Row],[Erorr 1]])</f>
        <v>0.20799999999999841</v>
      </c>
      <c r="H303" s="15">
        <f>SMA1MSFT[[#This Row],[Abs Erorr 1]]/SMA1MSFT[[#This Row],[Adj Close]]</f>
        <v>4.1674013047171459E-3</v>
      </c>
      <c r="I303" s="23">
        <f t="shared" si="23"/>
        <v>52.602233333333338</v>
      </c>
      <c r="J303" s="25">
        <f>(SMA1MSFT[[#This Row],[Adj Close]]-SMA1MSFT[[#This Row],[3-MA]])</f>
        <v>-2.6910333333333369</v>
      </c>
      <c r="K303" s="14">
        <f t="shared" si="22"/>
        <v>7.2416604011111305</v>
      </c>
      <c r="L303" s="14">
        <f>ABS(SMA1MSFT[[#This Row],[Erorr 2]])</f>
        <v>2.6910333333333369</v>
      </c>
      <c r="M303" s="15">
        <f>SMA1MSFT[[#This Row],[Abs Erorr 2]]/SMA1MSFT[[#This Row],[Adj Close]]</f>
        <v>5.3916422232551747E-2</v>
      </c>
      <c r="N303" s="23">
        <f t="shared" si="24"/>
        <v>52.554016666666662</v>
      </c>
      <c r="O303" s="26">
        <f>SMA1MSFT[[#This Row],[Adj Close]]-SMA1MSFT[[#This Row],[6-MA]]</f>
        <v>-2.6428166666666613</v>
      </c>
      <c r="P303" s="14">
        <f>(SMA1MSFT[[#This Row],[Adj Close]]-N303)^2</f>
        <v>6.984479933611083</v>
      </c>
      <c r="Q303" s="14">
        <f>ABS(SMA1MSFT[[#This Row],[Erorr 3]])</f>
        <v>2.6428166666666613</v>
      </c>
      <c r="R303" s="27">
        <f>SMA1MSFT[[#This Row],[Abs Erorr 3]]/SMA1MSFT[[#This Row],[Adj Close]]</f>
        <v>5.2950373196129552E-2</v>
      </c>
    </row>
    <row r="304" spans="2:18">
      <c r="B304" s="46">
        <v>44223.291666666664</v>
      </c>
      <c r="C304" s="7">
        <v>48.4467</v>
      </c>
      <c r="D304" s="23">
        <f t="shared" si="21"/>
        <v>49.911200000000001</v>
      </c>
      <c r="E304" s="24">
        <f>SMA1MSFT[[#This Row],[Adj Close]]-SMA1MSFT[[#This Row],[Naive Trend ]]</f>
        <v>-1.464500000000001</v>
      </c>
      <c r="F304" s="5">
        <f t="shared" si="20"/>
        <v>2.1447602500000031</v>
      </c>
      <c r="G304" s="5">
        <f>ABS(SMA1MSFT[[#This Row],[Erorr 1]])</f>
        <v>1.464500000000001</v>
      </c>
      <c r="H304" s="15">
        <f>SMA1MSFT[[#This Row],[Abs Erorr 1]]/SMA1MSFT[[#This Row],[Adj Close]]</f>
        <v>3.022909713148679E-2</v>
      </c>
      <c r="I304" s="23">
        <f t="shared" si="23"/>
        <v>50.417499999999997</v>
      </c>
      <c r="J304" s="25">
        <f>(SMA1MSFT[[#This Row],[Adj Close]]-SMA1MSFT[[#This Row],[3-MA]])</f>
        <v>-1.970799999999997</v>
      </c>
      <c r="K304" s="14">
        <f t="shared" si="22"/>
        <v>3.8840526399999882</v>
      </c>
      <c r="L304" s="14">
        <f>ABS(SMA1MSFT[[#This Row],[Erorr 2]])</f>
        <v>1.970799999999997</v>
      </c>
      <c r="M304" s="15">
        <f>SMA1MSFT[[#This Row],[Abs Erorr 2]]/SMA1MSFT[[#This Row],[Adj Close]]</f>
        <v>4.0679757341573253E-2</v>
      </c>
      <c r="N304" s="23">
        <f t="shared" si="24"/>
        <v>52.19691666666666</v>
      </c>
      <c r="O304" s="26">
        <f>SMA1MSFT[[#This Row],[Adj Close]]-SMA1MSFT[[#This Row],[6-MA]]</f>
        <v>-3.7502166666666596</v>
      </c>
      <c r="P304" s="14">
        <f>(SMA1MSFT[[#This Row],[Adj Close]]-N304)^2</f>
        <v>14.064125046944392</v>
      </c>
      <c r="Q304" s="14">
        <f>ABS(SMA1MSFT[[#This Row],[Erorr 3]])</f>
        <v>3.7502166666666596</v>
      </c>
      <c r="R304" s="27">
        <f>SMA1MSFT[[#This Row],[Abs Erorr 3]]/SMA1MSFT[[#This Row],[Adj Close]]</f>
        <v>7.7409125217334923E-2</v>
      </c>
    </row>
    <row r="305" spans="2:18">
      <c r="B305" s="46">
        <v>44224.291666666664</v>
      </c>
      <c r="C305" s="7">
        <v>50.688699999999997</v>
      </c>
      <c r="D305" s="23">
        <f t="shared" si="21"/>
        <v>48.4467</v>
      </c>
      <c r="E305" s="24">
        <f>SMA1MSFT[[#This Row],[Adj Close]]-SMA1MSFT[[#This Row],[Naive Trend ]]</f>
        <v>2.2419999999999973</v>
      </c>
      <c r="F305" s="5">
        <f t="shared" si="20"/>
        <v>5.026563999999988</v>
      </c>
      <c r="G305" s="5">
        <f>ABS(SMA1MSFT[[#This Row],[Erorr 1]])</f>
        <v>2.2419999999999973</v>
      </c>
      <c r="H305" s="15">
        <f>SMA1MSFT[[#This Row],[Abs Erorr 1]]/SMA1MSFT[[#This Row],[Adj Close]]</f>
        <v>4.4230765436872467E-2</v>
      </c>
      <c r="I305" s="23">
        <f t="shared" si="23"/>
        <v>49.492366666666669</v>
      </c>
      <c r="J305" s="25">
        <f>(SMA1MSFT[[#This Row],[Adj Close]]-SMA1MSFT[[#This Row],[3-MA]])</f>
        <v>1.1963333333333281</v>
      </c>
      <c r="K305" s="14">
        <f t="shared" si="22"/>
        <v>1.431213444444432</v>
      </c>
      <c r="L305" s="14">
        <f>ABS(SMA1MSFT[[#This Row],[Erorr 2]])</f>
        <v>1.1963333333333281</v>
      </c>
      <c r="M305" s="15">
        <f>SMA1MSFT[[#This Row],[Abs Erorr 2]]/SMA1MSFT[[#This Row],[Adj Close]]</f>
        <v>2.360157852407594E-2</v>
      </c>
      <c r="N305" s="23">
        <f t="shared" si="24"/>
        <v>51.533966666666664</v>
      </c>
      <c r="O305" s="26">
        <f>SMA1MSFT[[#This Row],[Adj Close]]-SMA1MSFT[[#This Row],[6-MA]]</f>
        <v>-0.84526666666666728</v>
      </c>
      <c r="P305" s="14">
        <f>(SMA1MSFT[[#This Row],[Adj Close]]-N305)^2</f>
        <v>0.71447573777777884</v>
      </c>
      <c r="Q305" s="14">
        <f>ABS(SMA1MSFT[[#This Row],[Erorr 3]])</f>
        <v>0.84526666666666728</v>
      </c>
      <c r="R305" s="27">
        <f>SMA1MSFT[[#This Row],[Abs Erorr 3]]/SMA1MSFT[[#This Row],[Adj Close]]</f>
        <v>1.6675643026289239E-2</v>
      </c>
    </row>
    <row r="306" spans="2:18">
      <c r="B306" s="46">
        <v>44225.291666666664</v>
      </c>
      <c r="C306" s="7">
        <v>50.182400000000001</v>
      </c>
      <c r="D306" s="23">
        <f t="shared" si="21"/>
        <v>50.688699999999997</v>
      </c>
      <c r="E306" s="24">
        <f>SMA1MSFT[[#This Row],[Adj Close]]-SMA1MSFT[[#This Row],[Naive Trend ]]</f>
        <v>-0.50629999999999598</v>
      </c>
      <c r="F306" s="5">
        <f t="shared" si="20"/>
        <v>0.2563396899999959</v>
      </c>
      <c r="G306" s="5">
        <f>ABS(SMA1MSFT[[#This Row],[Erorr 1]])</f>
        <v>0.50629999999999598</v>
      </c>
      <c r="H306" s="15">
        <f>SMA1MSFT[[#This Row],[Abs Erorr 1]]/SMA1MSFT[[#This Row],[Adj Close]]</f>
        <v>1.0089194618033334E-2</v>
      </c>
      <c r="I306" s="23">
        <f t="shared" si="23"/>
        <v>49.682200000000002</v>
      </c>
      <c r="J306" s="25">
        <f>(SMA1MSFT[[#This Row],[Adj Close]]-SMA1MSFT[[#This Row],[3-MA]])</f>
        <v>0.50019999999999953</v>
      </c>
      <c r="K306" s="14">
        <f t="shared" si="22"/>
        <v>0.25020003999999951</v>
      </c>
      <c r="L306" s="14">
        <f>ABS(SMA1MSFT[[#This Row],[Erorr 2]])</f>
        <v>0.50019999999999953</v>
      </c>
      <c r="M306" s="15">
        <f>SMA1MSFT[[#This Row],[Abs Erorr 2]]/SMA1MSFT[[#This Row],[Adj Close]]</f>
        <v>9.967638056370352E-3</v>
      </c>
      <c r="N306" s="23">
        <f t="shared" si="24"/>
        <v>51.142216666666663</v>
      </c>
      <c r="O306" s="26">
        <f>SMA1MSFT[[#This Row],[Adj Close]]-SMA1MSFT[[#This Row],[6-MA]]</f>
        <v>-0.95981666666666143</v>
      </c>
      <c r="P306" s="14">
        <f>(SMA1MSFT[[#This Row],[Adj Close]]-N306)^2</f>
        <v>0.92124803361110108</v>
      </c>
      <c r="Q306" s="14">
        <f>ABS(SMA1MSFT[[#This Row],[Erorr 3]])</f>
        <v>0.95981666666666143</v>
      </c>
      <c r="R306" s="27">
        <f>SMA1MSFT[[#This Row],[Abs Erorr 3]]/SMA1MSFT[[#This Row],[Adj Close]]</f>
        <v>1.9126559643752816E-2</v>
      </c>
    </row>
    <row r="307" spans="2:18">
      <c r="B307" s="46">
        <v>44228.291666666664</v>
      </c>
      <c r="C307" s="7">
        <v>51.249200000000002</v>
      </c>
      <c r="D307" s="23">
        <f t="shared" si="21"/>
        <v>50.182400000000001</v>
      </c>
      <c r="E307" s="24">
        <f>SMA1MSFT[[#This Row],[Adj Close]]-SMA1MSFT[[#This Row],[Naive Trend ]]</f>
        <v>1.0668000000000006</v>
      </c>
      <c r="F307" s="5">
        <f t="shared" si="20"/>
        <v>1.1380622400000013</v>
      </c>
      <c r="G307" s="5">
        <f>ABS(SMA1MSFT[[#This Row],[Erorr 1]])</f>
        <v>1.0668000000000006</v>
      </c>
      <c r="H307" s="15">
        <f>SMA1MSFT[[#This Row],[Abs Erorr 1]]/SMA1MSFT[[#This Row],[Adj Close]]</f>
        <v>2.0815934687760992E-2</v>
      </c>
      <c r="I307" s="23">
        <f t="shared" si="23"/>
        <v>49.772600000000004</v>
      </c>
      <c r="J307" s="25">
        <f>(SMA1MSFT[[#This Row],[Adj Close]]-SMA1MSFT[[#This Row],[3-MA]])</f>
        <v>1.4765999999999977</v>
      </c>
      <c r="K307" s="14">
        <f t="shared" si="22"/>
        <v>2.1803475599999933</v>
      </c>
      <c r="L307" s="14">
        <f>ABS(SMA1MSFT[[#This Row],[Erorr 2]])</f>
        <v>1.4765999999999977</v>
      </c>
      <c r="M307" s="15">
        <f>SMA1MSFT[[#This Row],[Abs Erorr 2]]/SMA1MSFT[[#This Row],[Adj Close]]</f>
        <v>2.8812157067817597E-2</v>
      </c>
      <c r="N307" s="23">
        <f t="shared" si="24"/>
        <v>50.095049999999993</v>
      </c>
      <c r="O307" s="26">
        <f>SMA1MSFT[[#This Row],[Adj Close]]-SMA1MSFT[[#This Row],[6-MA]]</f>
        <v>1.1541500000000084</v>
      </c>
      <c r="P307" s="14">
        <f>(SMA1MSFT[[#This Row],[Adj Close]]-N307)^2</f>
        <v>1.3320622225000196</v>
      </c>
      <c r="Q307" s="14">
        <f>ABS(SMA1MSFT[[#This Row],[Erorr 3]])</f>
        <v>1.1541500000000084</v>
      </c>
      <c r="R307" s="27">
        <f>SMA1MSFT[[#This Row],[Abs Erorr 3]]/SMA1MSFT[[#This Row],[Adj Close]]</f>
        <v>2.252035153719489E-2</v>
      </c>
    </row>
    <row r="308" spans="2:18">
      <c r="B308" s="46">
        <v>44229.291666666664</v>
      </c>
      <c r="C308" s="7">
        <v>52.433500000000002</v>
      </c>
      <c r="D308" s="23">
        <f t="shared" si="21"/>
        <v>51.249200000000002</v>
      </c>
      <c r="E308" s="24">
        <f>SMA1MSFT[[#This Row],[Adj Close]]-SMA1MSFT[[#This Row],[Naive Trend ]]</f>
        <v>1.1843000000000004</v>
      </c>
      <c r="F308" s="5">
        <f t="shared" si="20"/>
        <v>1.4025664900000008</v>
      </c>
      <c r="G308" s="5">
        <f>ABS(SMA1MSFT[[#This Row],[Erorr 1]])</f>
        <v>1.1843000000000004</v>
      </c>
      <c r="H308" s="15">
        <f>SMA1MSFT[[#This Row],[Abs Erorr 1]]/SMA1MSFT[[#This Row],[Adj Close]]</f>
        <v>2.2586705064510292E-2</v>
      </c>
      <c r="I308" s="23">
        <f t="shared" si="23"/>
        <v>50.70676666666666</v>
      </c>
      <c r="J308" s="25">
        <f>(SMA1MSFT[[#This Row],[Adj Close]]-SMA1MSFT[[#This Row],[3-MA]])</f>
        <v>1.7267333333333426</v>
      </c>
      <c r="K308" s="14">
        <f t="shared" si="22"/>
        <v>2.9816080044444764</v>
      </c>
      <c r="L308" s="14">
        <f>ABS(SMA1MSFT[[#This Row],[Erorr 2]])</f>
        <v>1.7267333333333426</v>
      </c>
      <c r="M308" s="15">
        <f>SMA1MSFT[[#This Row],[Abs Erorr 2]]/SMA1MSFT[[#This Row],[Adj Close]]</f>
        <v>3.2931872435243544E-2</v>
      </c>
      <c r="N308" s="23">
        <f t="shared" si="24"/>
        <v>50.099566666666668</v>
      </c>
      <c r="O308" s="26">
        <f>SMA1MSFT[[#This Row],[Adj Close]]-SMA1MSFT[[#This Row],[6-MA]]</f>
        <v>2.3339333333333343</v>
      </c>
      <c r="P308" s="14">
        <f>(SMA1MSFT[[#This Row],[Adj Close]]-N308)^2</f>
        <v>5.4472448044444493</v>
      </c>
      <c r="Q308" s="14">
        <f>ABS(SMA1MSFT[[#This Row],[Erorr 3]])</f>
        <v>2.3339333333333343</v>
      </c>
      <c r="R308" s="27">
        <f>SMA1MSFT[[#This Row],[Abs Erorr 3]]/SMA1MSFT[[#This Row],[Adj Close]]</f>
        <v>4.4512255205800377E-2</v>
      </c>
    </row>
    <row r="309" spans="2:18">
      <c r="B309" s="46">
        <v>44230.291666666664</v>
      </c>
      <c r="C309" s="7">
        <v>52.144199999999998</v>
      </c>
      <c r="D309" s="23">
        <f t="shared" si="21"/>
        <v>52.433500000000002</v>
      </c>
      <c r="E309" s="24">
        <f>SMA1MSFT[[#This Row],[Adj Close]]-SMA1MSFT[[#This Row],[Naive Trend ]]</f>
        <v>-0.28930000000000433</v>
      </c>
      <c r="F309" s="5">
        <f t="shared" si="20"/>
        <v>8.3694490000002508E-2</v>
      </c>
      <c r="G309" s="5">
        <f>ABS(SMA1MSFT[[#This Row],[Erorr 1]])</f>
        <v>0.28930000000000433</v>
      </c>
      <c r="H309" s="15">
        <f>SMA1MSFT[[#This Row],[Abs Erorr 1]]/SMA1MSFT[[#This Row],[Adj Close]]</f>
        <v>5.5480762961173892E-3</v>
      </c>
      <c r="I309" s="23">
        <f t="shared" si="23"/>
        <v>51.288366666666668</v>
      </c>
      <c r="J309" s="25">
        <f>(SMA1MSFT[[#This Row],[Adj Close]]-SMA1MSFT[[#This Row],[3-MA]])</f>
        <v>0.85583333333332945</v>
      </c>
      <c r="K309" s="14">
        <f t="shared" si="22"/>
        <v>0.73245069444443778</v>
      </c>
      <c r="L309" s="14">
        <f>ABS(SMA1MSFT[[#This Row],[Erorr 2]])</f>
        <v>0.85583333333332945</v>
      </c>
      <c r="M309" s="15">
        <f>SMA1MSFT[[#This Row],[Abs Erorr 2]]/SMA1MSFT[[#This Row],[Adj Close]]</f>
        <v>1.6412819322826497E-2</v>
      </c>
      <c r="N309" s="23">
        <f t="shared" si="24"/>
        <v>50.485283333333335</v>
      </c>
      <c r="O309" s="26">
        <f>SMA1MSFT[[#This Row],[Adj Close]]-SMA1MSFT[[#This Row],[6-MA]]</f>
        <v>1.6589166666666628</v>
      </c>
      <c r="P309" s="14">
        <f>(SMA1MSFT[[#This Row],[Adj Close]]-N309)^2</f>
        <v>2.7520045069444317</v>
      </c>
      <c r="Q309" s="14">
        <f>ABS(SMA1MSFT[[#This Row],[Erorr 3]])</f>
        <v>1.6589166666666628</v>
      </c>
      <c r="R309" s="27">
        <f>SMA1MSFT[[#This Row],[Abs Erorr 3]]/SMA1MSFT[[#This Row],[Adj Close]]</f>
        <v>3.1814020862658991E-2</v>
      </c>
    </row>
    <row r="310" spans="2:18">
      <c r="B310" s="46">
        <v>44231.291666666664</v>
      </c>
      <c r="C310" s="7">
        <v>53.470199999999998</v>
      </c>
      <c r="D310" s="23">
        <f t="shared" si="21"/>
        <v>52.144199999999998</v>
      </c>
      <c r="E310" s="24">
        <f>SMA1MSFT[[#This Row],[Adj Close]]-SMA1MSFT[[#This Row],[Naive Trend ]]</f>
        <v>1.3260000000000005</v>
      </c>
      <c r="F310" s="5">
        <f t="shared" si="20"/>
        <v>1.7582760000000013</v>
      </c>
      <c r="G310" s="5">
        <f>ABS(SMA1MSFT[[#This Row],[Erorr 1]])</f>
        <v>1.3260000000000005</v>
      </c>
      <c r="H310" s="15">
        <f>SMA1MSFT[[#This Row],[Abs Erorr 1]]/SMA1MSFT[[#This Row],[Adj Close]]</f>
        <v>2.4798859925715643E-2</v>
      </c>
      <c r="I310" s="23">
        <f t="shared" si="23"/>
        <v>51.94230000000001</v>
      </c>
      <c r="J310" s="25">
        <f>(SMA1MSFT[[#This Row],[Adj Close]]-SMA1MSFT[[#This Row],[3-MA]])</f>
        <v>1.5278999999999883</v>
      </c>
      <c r="K310" s="14">
        <f t="shared" si="22"/>
        <v>2.334478409999964</v>
      </c>
      <c r="L310" s="14">
        <f>ABS(SMA1MSFT[[#This Row],[Erorr 2]])</f>
        <v>1.5278999999999883</v>
      </c>
      <c r="M310" s="15">
        <f>SMA1MSFT[[#This Row],[Abs Erorr 2]]/SMA1MSFT[[#This Row],[Adj Close]]</f>
        <v>2.8574794932504241E-2</v>
      </c>
      <c r="N310" s="23">
        <f t="shared" si="24"/>
        <v>50.85745</v>
      </c>
      <c r="O310" s="26">
        <f>SMA1MSFT[[#This Row],[Adj Close]]-SMA1MSFT[[#This Row],[6-MA]]</f>
        <v>2.6127499999999984</v>
      </c>
      <c r="P310" s="14">
        <f>(SMA1MSFT[[#This Row],[Adj Close]]-N310)^2</f>
        <v>6.8264625624999917</v>
      </c>
      <c r="Q310" s="14">
        <f>ABS(SMA1MSFT[[#This Row],[Erorr 3]])</f>
        <v>2.6127499999999984</v>
      </c>
      <c r="R310" s="27">
        <f>SMA1MSFT[[#This Row],[Abs Erorr 3]]/SMA1MSFT[[#This Row],[Adj Close]]</f>
        <v>4.8863666116827659E-2</v>
      </c>
    </row>
    <row r="311" spans="2:18">
      <c r="B311" s="46">
        <v>44232.291666666664</v>
      </c>
      <c r="C311" s="7">
        <v>52.915399999999998</v>
      </c>
      <c r="D311" s="23">
        <f t="shared" si="21"/>
        <v>53.470199999999998</v>
      </c>
      <c r="E311" s="24">
        <f>SMA1MSFT[[#This Row],[Adj Close]]-SMA1MSFT[[#This Row],[Naive Trend ]]</f>
        <v>-0.55480000000000018</v>
      </c>
      <c r="F311" s="5">
        <f t="shared" si="20"/>
        <v>0.30780304000000019</v>
      </c>
      <c r="G311" s="5">
        <f>ABS(SMA1MSFT[[#This Row],[Erorr 1]])</f>
        <v>0.55480000000000018</v>
      </c>
      <c r="H311" s="15">
        <f>SMA1MSFT[[#This Row],[Abs Erorr 1]]/SMA1MSFT[[#This Row],[Adj Close]]</f>
        <v>1.0484660420217937E-2</v>
      </c>
      <c r="I311" s="23">
        <f t="shared" si="23"/>
        <v>52.682633333333335</v>
      </c>
      <c r="J311" s="25">
        <f>(SMA1MSFT[[#This Row],[Adj Close]]-SMA1MSFT[[#This Row],[3-MA]])</f>
        <v>0.23276666666666301</v>
      </c>
      <c r="K311" s="14">
        <f t="shared" si="22"/>
        <v>5.418032111110941E-2</v>
      </c>
      <c r="L311" s="14">
        <f>ABS(SMA1MSFT[[#This Row],[Erorr 2]])</f>
        <v>0.23276666666666301</v>
      </c>
      <c r="M311" s="15">
        <f>SMA1MSFT[[#This Row],[Abs Erorr 2]]/SMA1MSFT[[#This Row],[Adj Close]]</f>
        <v>4.3988454526784834E-3</v>
      </c>
      <c r="N311" s="23">
        <f t="shared" si="24"/>
        <v>51.69469999999999</v>
      </c>
      <c r="O311" s="26">
        <f>SMA1MSFT[[#This Row],[Adj Close]]-SMA1MSFT[[#This Row],[6-MA]]</f>
        <v>1.2207000000000079</v>
      </c>
      <c r="P311" s="14">
        <f>(SMA1MSFT[[#This Row],[Adj Close]]-N311)^2</f>
        <v>1.4901084900000192</v>
      </c>
      <c r="Q311" s="14">
        <f>ABS(SMA1MSFT[[#This Row],[Erorr 3]])</f>
        <v>1.2207000000000079</v>
      </c>
      <c r="R311" s="27">
        <f>SMA1MSFT[[#This Row],[Abs Erorr 3]]/SMA1MSFT[[#This Row],[Adj Close]]</f>
        <v>2.3068898657101863E-2</v>
      </c>
    </row>
    <row r="312" spans="2:18">
      <c r="B312" s="46">
        <v>44235.291666666664</v>
      </c>
      <c r="C312" s="7">
        <v>53.806800000000003</v>
      </c>
      <c r="D312" s="23">
        <f t="shared" si="21"/>
        <v>52.915399999999998</v>
      </c>
      <c r="E312" s="24">
        <f>SMA1MSFT[[#This Row],[Adj Close]]-SMA1MSFT[[#This Row],[Naive Trend ]]</f>
        <v>0.89140000000000441</v>
      </c>
      <c r="F312" s="5">
        <f t="shared" si="20"/>
        <v>0.79459396000000782</v>
      </c>
      <c r="G312" s="5">
        <f>ABS(SMA1MSFT[[#This Row],[Erorr 1]])</f>
        <v>0.89140000000000441</v>
      </c>
      <c r="H312" s="15">
        <f>SMA1MSFT[[#This Row],[Abs Erorr 1]]/SMA1MSFT[[#This Row],[Adj Close]]</f>
        <v>1.656667930447461E-2</v>
      </c>
      <c r="I312" s="23">
        <f t="shared" si="23"/>
        <v>52.843266666666665</v>
      </c>
      <c r="J312" s="25">
        <f>(SMA1MSFT[[#This Row],[Adj Close]]-SMA1MSFT[[#This Row],[3-MA]])</f>
        <v>0.96353333333333779</v>
      </c>
      <c r="K312" s="14">
        <f t="shared" si="22"/>
        <v>0.928396484444453</v>
      </c>
      <c r="L312" s="14">
        <f>ABS(SMA1MSFT[[#This Row],[Erorr 2]])</f>
        <v>0.96353333333333779</v>
      </c>
      <c r="M312" s="15">
        <f>SMA1MSFT[[#This Row],[Abs Erorr 2]]/SMA1MSFT[[#This Row],[Adj Close]]</f>
        <v>1.7907278138327085E-2</v>
      </c>
      <c r="N312" s="23">
        <f t="shared" si="24"/>
        <v>52.065816666666656</v>
      </c>
      <c r="O312" s="26">
        <f>SMA1MSFT[[#This Row],[Adj Close]]-SMA1MSFT[[#This Row],[6-MA]]</f>
        <v>1.7409833333333466</v>
      </c>
      <c r="P312" s="14">
        <f>(SMA1MSFT[[#This Row],[Adj Close]]-N312)^2</f>
        <v>3.0310229669444908</v>
      </c>
      <c r="Q312" s="14">
        <f>ABS(SMA1MSFT[[#This Row],[Erorr 3]])</f>
        <v>1.7409833333333466</v>
      </c>
      <c r="R312" s="27">
        <f>SMA1MSFT[[#This Row],[Abs Erorr 3]]/SMA1MSFT[[#This Row],[Adj Close]]</f>
        <v>3.2356195375553773E-2</v>
      </c>
    </row>
    <row r="313" spans="2:18">
      <c r="B313" s="46">
        <v>44236.291666666664</v>
      </c>
      <c r="C313" s="7">
        <v>53.461199999999998</v>
      </c>
      <c r="D313" s="23">
        <f t="shared" si="21"/>
        <v>53.806800000000003</v>
      </c>
      <c r="E313" s="24">
        <f>SMA1MSFT[[#This Row],[Adj Close]]-SMA1MSFT[[#This Row],[Naive Trend ]]</f>
        <v>-0.34560000000000457</v>
      </c>
      <c r="F313" s="5">
        <f t="shared" si="20"/>
        <v>0.11943936000000316</v>
      </c>
      <c r="G313" s="5">
        <f>ABS(SMA1MSFT[[#This Row],[Erorr 1]])</f>
        <v>0.34560000000000457</v>
      </c>
      <c r="H313" s="15">
        <f>SMA1MSFT[[#This Row],[Abs Erorr 1]]/SMA1MSFT[[#This Row],[Adj Close]]</f>
        <v>6.4645013579942949E-3</v>
      </c>
      <c r="I313" s="23">
        <f t="shared" si="23"/>
        <v>53.397466666666666</v>
      </c>
      <c r="J313" s="25">
        <f>(SMA1MSFT[[#This Row],[Adj Close]]-SMA1MSFT[[#This Row],[3-MA]])</f>
        <v>6.3733333333331643E-2</v>
      </c>
      <c r="K313" s="14">
        <f t="shared" si="22"/>
        <v>4.0619377777775627E-3</v>
      </c>
      <c r="L313" s="14">
        <f>ABS(SMA1MSFT[[#This Row],[Erorr 2]])</f>
        <v>6.3733333333331643E-2</v>
      </c>
      <c r="M313" s="15">
        <f>SMA1MSFT[[#This Row],[Abs Erorr 2]]/SMA1MSFT[[#This Row],[Adj Close]]</f>
        <v>1.1921418399387152E-3</v>
      </c>
      <c r="N313" s="23">
        <f t="shared" si="24"/>
        <v>52.669883333333338</v>
      </c>
      <c r="O313" s="26">
        <f>SMA1MSFT[[#This Row],[Adj Close]]-SMA1MSFT[[#This Row],[6-MA]]</f>
        <v>0.79131666666665978</v>
      </c>
      <c r="P313" s="14">
        <f>(SMA1MSFT[[#This Row],[Adj Close]]-N313)^2</f>
        <v>0.62618206694443357</v>
      </c>
      <c r="Q313" s="14">
        <f>ABS(SMA1MSFT[[#This Row],[Erorr 3]])</f>
        <v>0.79131666666665978</v>
      </c>
      <c r="R313" s="27">
        <f>SMA1MSFT[[#This Row],[Abs Erorr 3]]/SMA1MSFT[[#This Row],[Adj Close]]</f>
        <v>1.4801700423235165E-2</v>
      </c>
    </row>
    <row r="314" spans="2:18">
      <c r="B314" s="46">
        <v>44237.291666666664</v>
      </c>
      <c r="C314" s="7">
        <v>53.533900000000003</v>
      </c>
      <c r="D314" s="23">
        <f t="shared" si="21"/>
        <v>53.461199999999998</v>
      </c>
      <c r="E314" s="24">
        <f>SMA1MSFT[[#This Row],[Adj Close]]-SMA1MSFT[[#This Row],[Naive Trend ]]</f>
        <v>7.270000000000465E-2</v>
      </c>
      <c r="F314" s="5">
        <f t="shared" si="20"/>
        <v>5.2852900000006763E-3</v>
      </c>
      <c r="G314" s="5">
        <f>ABS(SMA1MSFT[[#This Row],[Erorr 1]])</f>
        <v>7.270000000000465E-2</v>
      </c>
      <c r="H314" s="15">
        <f>SMA1MSFT[[#This Row],[Abs Erorr 1]]/SMA1MSFT[[#This Row],[Adj Close]]</f>
        <v>1.3580180035455039E-3</v>
      </c>
      <c r="I314" s="23">
        <f t="shared" si="23"/>
        <v>53.394466666666666</v>
      </c>
      <c r="J314" s="25">
        <f>(SMA1MSFT[[#This Row],[Adj Close]]-SMA1MSFT[[#This Row],[3-MA]])</f>
        <v>0.13943333333333641</v>
      </c>
      <c r="K314" s="14">
        <f t="shared" si="22"/>
        <v>1.9441654444445303E-2</v>
      </c>
      <c r="L314" s="14">
        <f>ABS(SMA1MSFT[[#This Row],[Erorr 2]])</f>
        <v>0.13943333333333641</v>
      </c>
      <c r="M314" s="15">
        <f>SMA1MSFT[[#This Row],[Abs Erorr 2]]/SMA1MSFT[[#This Row],[Adj Close]]</f>
        <v>2.6045801507705657E-3</v>
      </c>
      <c r="N314" s="23">
        <f t="shared" si="24"/>
        <v>53.038550000000008</v>
      </c>
      <c r="O314" s="26">
        <f>SMA1MSFT[[#This Row],[Adj Close]]-SMA1MSFT[[#This Row],[6-MA]]</f>
        <v>0.49534999999999485</v>
      </c>
      <c r="P314" s="14">
        <f>(SMA1MSFT[[#This Row],[Adj Close]]-N314)^2</f>
        <v>0.24537162249999489</v>
      </c>
      <c r="Q314" s="14">
        <f>ABS(SMA1MSFT[[#This Row],[Erorr 3]])</f>
        <v>0.49534999999999485</v>
      </c>
      <c r="R314" s="27">
        <f>SMA1MSFT[[#This Row],[Abs Erorr 3]]/SMA1MSFT[[#This Row],[Adj Close]]</f>
        <v>9.2530153790400995E-3</v>
      </c>
    </row>
    <row r="315" spans="2:18">
      <c r="B315" s="46">
        <v>44238.291666666664</v>
      </c>
      <c r="C315" s="7">
        <v>55.170999999999999</v>
      </c>
      <c r="D315" s="23">
        <f t="shared" si="21"/>
        <v>53.533900000000003</v>
      </c>
      <c r="E315" s="24">
        <f>SMA1MSFT[[#This Row],[Adj Close]]-SMA1MSFT[[#This Row],[Naive Trend ]]</f>
        <v>1.6370999999999967</v>
      </c>
      <c r="F315" s="5">
        <f t="shared" si="20"/>
        <v>2.6800964099999889</v>
      </c>
      <c r="G315" s="5">
        <f>ABS(SMA1MSFT[[#This Row],[Erorr 1]])</f>
        <v>1.6370999999999967</v>
      </c>
      <c r="H315" s="15">
        <f>SMA1MSFT[[#This Row],[Abs Erorr 1]]/SMA1MSFT[[#This Row],[Adj Close]]</f>
        <v>2.9673197875695504E-2</v>
      </c>
      <c r="I315" s="23">
        <f t="shared" si="23"/>
        <v>53.600633333333327</v>
      </c>
      <c r="J315" s="25">
        <f>(SMA1MSFT[[#This Row],[Adj Close]]-SMA1MSFT[[#This Row],[3-MA]])</f>
        <v>1.570366666666672</v>
      </c>
      <c r="K315" s="14">
        <f t="shared" si="22"/>
        <v>2.4660514677777945</v>
      </c>
      <c r="L315" s="14">
        <f>ABS(SMA1MSFT[[#This Row],[Erorr 2]])</f>
        <v>1.570366666666672</v>
      </c>
      <c r="M315" s="15">
        <f>SMA1MSFT[[#This Row],[Abs Erorr 2]]/SMA1MSFT[[#This Row],[Adj Close]]</f>
        <v>2.8463625213729533E-2</v>
      </c>
      <c r="N315" s="23">
        <f t="shared" si="24"/>
        <v>53.22195</v>
      </c>
      <c r="O315" s="26">
        <f>SMA1MSFT[[#This Row],[Adj Close]]-SMA1MSFT[[#This Row],[6-MA]]</f>
        <v>1.9490499999999997</v>
      </c>
      <c r="P315" s="14">
        <f>(SMA1MSFT[[#This Row],[Adj Close]]-N315)^2</f>
        <v>3.7987959024999989</v>
      </c>
      <c r="Q315" s="14">
        <f>ABS(SMA1MSFT[[#This Row],[Erorr 3]])</f>
        <v>1.9490499999999997</v>
      </c>
      <c r="R315" s="27">
        <f>SMA1MSFT[[#This Row],[Abs Erorr 3]]/SMA1MSFT[[#This Row],[Adj Close]]</f>
        <v>3.5327436515560709E-2</v>
      </c>
    </row>
    <row r="316" spans="2:18">
      <c r="B316" s="46">
        <v>44239.291666666664</v>
      </c>
      <c r="C316" s="7">
        <v>56.216999999999999</v>
      </c>
      <c r="D316" s="23">
        <f t="shared" si="21"/>
        <v>55.170999999999999</v>
      </c>
      <c r="E316" s="24">
        <f>SMA1MSFT[[#This Row],[Adj Close]]-SMA1MSFT[[#This Row],[Naive Trend ]]</f>
        <v>1.0459999999999994</v>
      </c>
      <c r="F316" s="5">
        <f t="shared" si="20"/>
        <v>1.0941159999999988</v>
      </c>
      <c r="G316" s="5">
        <f>ABS(SMA1MSFT[[#This Row],[Erorr 1]])</f>
        <v>1.0459999999999994</v>
      </c>
      <c r="H316" s="15">
        <f>SMA1MSFT[[#This Row],[Abs Erorr 1]]/SMA1MSFT[[#This Row],[Adj Close]]</f>
        <v>1.8606471352082099E-2</v>
      </c>
      <c r="I316" s="23">
        <f t="shared" si="23"/>
        <v>54.055366666666664</v>
      </c>
      <c r="J316" s="25">
        <f>(SMA1MSFT[[#This Row],[Adj Close]]-SMA1MSFT[[#This Row],[3-MA]])</f>
        <v>2.1616333333333344</v>
      </c>
      <c r="K316" s="14">
        <f t="shared" si="22"/>
        <v>4.6726586677777826</v>
      </c>
      <c r="L316" s="14">
        <f>ABS(SMA1MSFT[[#This Row],[Erorr 2]])</f>
        <v>2.1616333333333344</v>
      </c>
      <c r="M316" s="15">
        <f>SMA1MSFT[[#This Row],[Abs Erorr 2]]/SMA1MSFT[[#This Row],[Adj Close]]</f>
        <v>3.8451595306283406E-2</v>
      </c>
      <c r="N316" s="23">
        <f t="shared" si="24"/>
        <v>53.726416666666665</v>
      </c>
      <c r="O316" s="26">
        <f>SMA1MSFT[[#This Row],[Adj Close]]-SMA1MSFT[[#This Row],[6-MA]]</f>
        <v>2.4905833333333334</v>
      </c>
      <c r="P316" s="14">
        <f>(SMA1MSFT[[#This Row],[Adj Close]]-N316)^2</f>
        <v>6.2030053402777776</v>
      </c>
      <c r="Q316" s="14">
        <f>ABS(SMA1MSFT[[#This Row],[Erorr 3]])</f>
        <v>2.4905833333333334</v>
      </c>
      <c r="R316" s="27">
        <f>SMA1MSFT[[#This Row],[Abs Erorr 3]]/SMA1MSFT[[#This Row],[Adj Close]]</f>
        <v>4.4303028146883208E-2</v>
      </c>
    </row>
    <row r="317" spans="2:18">
      <c r="B317" s="46">
        <v>44243.291666666664</v>
      </c>
      <c r="C317" s="7">
        <v>56.817300000000003</v>
      </c>
      <c r="D317" s="23">
        <f t="shared" si="21"/>
        <v>56.216999999999999</v>
      </c>
      <c r="E317" s="24">
        <f>SMA1MSFT[[#This Row],[Adj Close]]-SMA1MSFT[[#This Row],[Naive Trend ]]</f>
        <v>0.60030000000000427</v>
      </c>
      <c r="F317" s="5">
        <f t="shared" si="20"/>
        <v>0.36036009000000513</v>
      </c>
      <c r="G317" s="5">
        <f>ABS(SMA1MSFT[[#This Row],[Erorr 1]])</f>
        <v>0.60030000000000427</v>
      </c>
      <c r="H317" s="15">
        <f>SMA1MSFT[[#This Row],[Abs Erorr 1]]/SMA1MSFT[[#This Row],[Adj Close]]</f>
        <v>1.0565443975690578E-2</v>
      </c>
      <c r="I317" s="23">
        <f t="shared" si="23"/>
        <v>54.973966666666662</v>
      </c>
      <c r="J317" s="25">
        <f>(SMA1MSFT[[#This Row],[Adj Close]]-SMA1MSFT[[#This Row],[3-MA]])</f>
        <v>1.8433333333333408</v>
      </c>
      <c r="K317" s="14">
        <f t="shared" si="22"/>
        <v>3.3978777777778055</v>
      </c>
      <c r="L317" s="14">
        <f>ABS(SMA1MSFT[[#This Row],[Erorr 2]])</f>
        <v>1.8433333333333408</v>
      </c>
      <c r="M317" s="15">
        <f>SMA1MSFT[[#This Row],[Abs Erorr 2]]/SMA1MSFT[[#This Row],[Adj Close]]</f>
        <v>3.2443170184668066E-2</v>
      </c>
      <c r="N317" s="23">
        <f t="shared" si="24"/>
        <v>54.184216666666664</v>
      </c>
      <c r="O317" s="26">
        <f>SMA1MSFT[[#This Row],[Adj Close]]-SMA1MSFT[[#This Row],[6-MA]]</f>
        <v>2.6330833333333388</v>
      </c>
      <c r="P317" s="14">
        <f>(SMA1MSFT[[#This Row],[Adj Close]]-N317)^2</f>
        <v>6.9331278402778063</v>
      </c>
      <c r="Q317" s="14">
        <f>ABS(SMA1MSFT[[#This Row],[Erorr 3]])</f>
        <v>2.6330833333333388</v>
      </c>
      <c r="R317" s="27">
        <f>SMA1MSFT[[#This Row],[Abs Erorr 3]]/SMA1MSFT[[#This Row],[Adj Close]]</f>
        <v>4.6342985909808079E-2</v>
      </c>
    </row>
    <row r="318" spans="2:18">
      <c r="B318" s="46">
        <v>44244.291666666664</v>
      </c>
      <c r="C318" s="7">
        <v>56.253399999999999</v>
      </c>
      <c r="D318" s="23">
        <f t="shared" si="21"/>
        <v>56.817300000000003</v>
      </c>
      <c r="E318" s="24">
        <f>SMA1MSFT[[#This Row],[Adj Close]]-SMA1MSFT[[#This Row],[Naive Trend ]]</f>
        <v>-0.56390000000000384</v>
      </c>
      <c r="F318" s="5">
        <f t="shared" si="20"/>
        <v>0.31798321000000435</v>
      </c>
      <c r="G318" s="5">
        <f>ABS(SMA1MSFT[[#This Row],[Erorr 1]])</f>
        <v>0.56390000000000384</v>
      </c>
      <c r="H318" s="15">
        <f>SMA1MSFT[[#This Row],[Abs Erorr 1]]/SMA1MSFT[[#This Row],[Adj Close]]</f>
        <v>1.0024282976673479E-2</v>
      </c>
      <c r="I318" s="23">
        <f t="shared" si="23"/>
        <v>56.068433333333338</v>
      </c>
      <c r="J318" s="25">
        <f>(SMA1MSFT[[#This Row],[Adj Close]]-SMA1MSFT[[#This Row],[3-MA]])</f>
        <v>0.18496666666666073</v>
      </c>
      <c r="K318" s="14">
        <f t="shared" si="22"/>
        <v>3.4212667777775582E-2</v>
      </c>
      <c r="L318" s="14">
        <f>ABS(SMA1MSFT[[#This Row],[Erorr 2]])</f>
        <v>0.18496666666666073</v>
      </c>
      <c r="M318" s="15">
        <f>SMA1MSFT[[#This Row],[Abs Erorr 2]]/SMA1MSFT[[#This Row],[Adj Close]]</f>
        <v>3.2880975490665585E-3</v>
      </c>
      <c r="N318" s="23">
        <f t="shared" si="24"/>
        <v>54.834533333333326</v>
      </c>
      <c r="O318" s="26">
        <f>SMA1MSFT[[#This Row],[Adj Close]]-SMA1MSFT[[#This Row],[6-MA]]</f>
        <v>1.4188666666666734</v>
      </c>
      <c r="P318" s="14">
        <f>(SMA1MSFT[[#This Row],[Adj Close]]-N318)^2</f>
        <v>2.0131826177777969</v>
      </c>
      <c r="Q318" s="14">
        <f>ABS(SMA1MSFT[[#This Row],[Erorr 3]])</f>
        <v>1.4188666666666734</v>
      </c>
      <c r="R318" s="27">
        <f>SMA1MSFT[[#This Row],[Abs Erorr 3]]/SMA1MSFT[[#This Row],[Adj Close]]</f>
        <v>2.5222771719872458E-2</v>
      </c>
    </row>
    <row r="319" spans="2:18">
      <c r="B319" s="46">
        <v>44245.291666666664</v>
      </c>
      <c r="C319" s="7">
        <v>56.0351</v>
      </c>
      <c r="D319" s="23">
        <f t="shared" si="21"/>
        <v>56.253399999999999</v>
      </c>
      <c r="E319" s="24">
        <f>SMA1MSFT[[#This Row],[Adj Close]]-SMA1MSFT[[#This Row],[Naive Trend ]]</f>
        <v>-0.21829999999999927</v>
      </c>
      <c r="F319" s="5">
        <f t="shared" si="20"/>
        <v>4.7654889999999679E-2</v>
      </c>
      <c r="G319" s="5">
        <f>ABS(SMA1MSFT[[#This Row],[Erorr 1]])</f>
        <v>0.21829999999999927</v>
      </c>
      <c r="H319" s="15">
        <f>SMA1MSFT[[#This Row],[Abs Erorr 1]]/SMA1MSFT[[#This Row],[Adj Close]]</f>
        <v>3.8957724711832275E-3</v>
      </c>
      <c r="I319" s="23">
        <f t="shared" si="23"/>
        <v>56.429233333333336</v>
      </c>
      <c r="J319" s="25">
        <f>(SMA1MSFT[[#This Row],[Adj Close]]-SMA1MSFT[[#This Row],[3-MA]])</f>
        <v>-0.39413333333333611</v>
      </c>
      <c r="K319" s="14">
        <f t="shared" si="22"/>
        <v>0.15534108444444664</v>
      </c>
      <c r="L319" s="14">
        <f>ABS(SMA1MSFT[[#This Row],[Erorr 2]])</f>
        <v>0.39413333333333611</v>
      </c>
      <c r="M319" s="15">
        <f>SMA1MSFT[[#This Row],[Abs Erorr 2]]/SMA1MSFT[[#This Row],[Adj Close]]</f>
        <v>7.0336866238007272E-3</v>
      </c>
      <c r="N319" s="23">
        <f t="shared" si="24"/>
        <v>55.2423</v>
      </c>
      <c r="O319" s="26">
        <f>SMA1MSFT[[#This Row],[Adj Close]]-SMA1MSFT[[#This Row],[6-MA]]</f>
        <v>0.79279999999999973</v>
      </c>
      <c r="P319" s="14">
        <f>(SMA1MSFT[[#This Row],[Adj Close]]-N319)^2</f>
        <v>0.62853183999999962</v>
      </c>
      <c r="Q319" s="14">
        <f>ABS(SMA1MSFT[[#This Row],[Erorr 3]])</f>
        <v>0.79279999999999973</v>
      </c>
      <c r="R319" s="27">
        <f>SMA1MSFT[[#This Row],[Abs Erorr 3]]/SMA1MSFT[[#This Row],[Adj Close]]</f>
        <v>1.414827492054087E-2</v>
      </c>
    </row>
    <row r="320" spans="2:18">
      <c r="B320" s="46">
        <v>44246.291666666664</v>
      </c>
      <c r="C320" s="7">
        <v>57.308399999999999</v>
      </c>
      <c r="D320" s="23">
        <f t="shared" si="21"/>
        <v>56.0351</v>
      </c>
      <c r="E320" s="24">
        <f>SMA1MSFT[[#This Row],[Adj Close]]-SMA1MSFT[[#This Row],[Naive Trend ]]</f>
        <v>1.273299999999999</v>
      </c>
      <c r="F320" s="5">
        <f t="shared" si="20"/>
        <v>1.6212928899999974</v>
      </c>
      <c r="G320" s="5">
        <f>ABS(SMA1MSFT[[#This Row],[Erorr 1]])</f>
        <v>1.273299999999999</v>
      </c>
      <c r="H320" s="15">
        <f>SMA1MSFT[[#This Row],[Abs Erorr 1]]/SMA1MSFT[[#This Row],[Adj Close]]</f>
        <v>2.2218383343453996E-2</v>
      </c>
      <c r="I320" s="23">
        <f t="shared" si="23"/>
        <v>56.368599999999994</v>
      </c>
      <c r="J320" s="25">
        <f>(SMA1MSFT[[#This Row],[Adj Close]]-SMA1MSFT[[#This Row],[3-MA]])</f>
        <v>0.9398000000000053</v>
      </c>
      <c r="K320" s="14">
        <f t="shared" si="22"/>
        <v>0.88322404000000998</v>
      </c>
      <c r="L320" s="14">
        <f>ABS(SMA1MSFT[[#This Row],[Erorr 2]])</f>
        <v>0.9398000000000053</v>
      </c>
      <c r="M320" s="15">
        <f>SMA1MSFT[[#This Row],[Abs Erorr 2]]/SMA1MSFT[[#This Row],[Adj Close]]</f>
        <v>1.639899211982895E-2</v>
      </c>
      <c r="N320" s="23">
        <f t="shared" si="24"/>
        <v>55.671283333333328</v>
      </c>
      <c r="O320" s="26">
        <f>SMA1MSFT[[#This Row],[Adj Close]]-SMA1MSFT[[#This Row],[6-MA]]</f>
        <v>1.637116666666671</v>
      </c>
      <c r="P320" s="14">
        <f>(SMA1MSFT[[#This Row],[Adj Close]]-N320)^2</f>
        <v>2.6801509802777921</v>
      </c>
      <c r="Q320" s="14">
        <f>ABS(SMA1MSFT[[#This Row],[Erorr 3]])</f>
        <v>1.637116666666671</v>
      </c>
      <c r="R320" s="27">
        <f>SMA1MSFT[[#This Row],[Abs Erorr 3]]/SMA1MSFT[[#This Row],[Adj Close]]</f>
        <v>2.8566783694304342E-2</v>
      </c>
    </row>
    <row r="321" spans="2:18">
      <c r="B321" s="46">
        <v>44249.291666666664</v>
      </c>
      <c r="C321" s="7">
        <v>55.216500000000003</v>
      </c>
      <c r="D321" s="23">
        <f t="shared" si="21"/>
        <v>57.308399999999999</v>
      </c>
      <c r="E321" s="24">
        <f>SMA1MSFT[[#This Row],[Adj Close]]-SMA1MSFT[[#This Row],[Naive Trend ]]</f>
        <v>-2.0918999999999954</v>
      </c>
      <c r="F321" s="5">
        <f t="shared" si="20"/>
        <v>4.3760456099999807</v>
      </c>
      <c r="G321" s="5">
        <f>ABS(SMA1MSFT[[#This Row],[Erorr 1]])</f>
        <v>2.0918999999999954</v>
      </c>
      <c r="H321" s="15">
        <f>SMA1MSFT[[#This Row],[Abs Erorr 1]]/SMA1MSFT[[#This Row],[Adj Close]]</f>
        <v>3.7885414685827519E-2</v>
      </c>
      <c r="I321" s="23">
        <f t="shared" si="23"/>
        <v>56.532299999999999</v>
      </c>
      <c r="J321" s="25">
        <f>(SMA1MSFT[[#This Row],[Adj Close]]-SMA1MSFT[[#This Row],[3-MA]])</f>
        <v>-1.3157999999999959</v>
      </c>
      <c r="K321" s="14">
        <f t="shared" si="22"/>
        <v>1.7313296399999891</v>
      </c>
      <c r="L321" s="14">
        <f>ABS(SMA1MSFT[[#This Row],[Erorr 2]])</f>
        <v>1.3157999999999959</v>
      </c>
      <c r="M321" s="15">
        <f>SMA1MSFT[[#This Row],[Abs Erorr 2]]/SMA1MSFT[[#This Row],[Adj Close]]</f>
        <v>2.3829833473689853E-2</v>
      </c>
      <c r="N321" s="23">
        <f t="shared" si="24"/>
        <v>56.300366666666669</v>
      </c>
      <c r="O321" s="26">
        <f>SMA1MSFT[[#This Row],[Adj Close]]-SMA1MSFT[[#This Row],[6-MA]]</f>
        <v>-1.0838666666666654</v>
      </c>
      <c r="P321" s="14">
        <f>(SMA1MSFT[[#This Row],[Adj Close]]-N321)^2</f>
        <v>1.1747669511111085</v>
      </c>
      <c r="Q321" s="14">
        <f>ABS(SMA1MSFT[[#This Row],[Erorr 3]])</f>
        <v>1.0838666666666654</v>
      </c>
      <c r="R321" s="27">
        <f>SMA1MSFT[[#This Row],[Abs Erorr 3]]/SMA1MSFT[[#This Row],[Adj Close]]</f>
        <v>1.9629398217320283E-2</v>
      </c>
    </row>
    <row r="322" spans="2:18">
      <c r="B322" s="46">
        <v>44250.291666666664</v>
      </c>
      <c r="C322" s="7">
        <v>55.589399999999998</v>
      </c>
      <c r="D322" s="23">
        <f t="shared" si="21"/>
        <v>55.216500000000003</v>
      </c>
      <c r="E322" s="24">
        <f>SMA1MSFT[[#This Row],[Adj Close]]-SMA1MSFT[[#This Row],[Naive Trend ]]</f>
        <v>0.37289999999999424</v>
      </c>
      <c r="F322" s="5">
        <f t="shared" si="20"/>
        <v>0.13905440999999572</v>
      </c>
      <c r="G322" s="5">
        <f>ABS(SMA1MSFT[[#This Row],[Erorr 1]])</f>
        <v>0.37289999999999424</v>
      </c>
      <c r="H322" s="15">
        <f>SMA1MSFT[[#This Row],[Abs Erorr 1]]/SMA1MSFT[[#This Row],[Adj Close]]</f>
        <v>6.7081134173060733E-3</v>
      </c>
      <c r="I322" s="23">
        <f t="shared" si="23"/>
        <v>56.186666666666667</v>
      </c>
      <c r="J322" s="25">
        <f>(SMA1MSFT[[#This Row],[Adj Close]]-SMA1MSFT[[#This Row],[3-MA]])</f>
        <v>-0.59726666666666972</v>
      </c>
      <c r="K322" s="14">
        <f t="shared" si="22"/>
        <v>0.35672747111111475</v>
      </c>
      <c r="L322" s="14">
        <f>ABS(SMA1MSFT[[#This Row],[Erorr 2]])</f>
        <v>0.59726666666666972</v>
      </c>
      <c r="M322" s="15">
        <f>SMA1MSFT[[#This Row],[Abs Erorr 2]]/SMA1MSFT[[#This Row],[Adj Close]]</f>
        <v>1.0744254600097676E-2</v>
      </c>
      <c r="N322" s="23">
        <f t="shared" si="24"/>
        <v>56.307949999999998</v>
      </c>
      <c r="O322" s="26">
        <f>SMA1MSFT[[#This Row],[Adj Close]]-SMA1MSFT[[#This Row],[6-MA]]</f>
        <v>-0.71855000000000047</v>
      </c>
      <c r="P322" s="14">
        <f>(SMA1MSFT[[#This Row],[Adj Close]]-N322)^2</f>
        <v>0.51631410250000065</v>
      </c>
      <c r="Q322" s="14">
        <f>ABS(SMA1MSFT[[#This Row],[Erorr 3]])</f>
        <v>0.71855000000000047</v>
      </c>
      <c r="R322" s="27">
        <f>SMA1MSFT[[#This Row],[Abs Erorr 3]]/SMA1MSFT[[#This Row],[Adj Close]]</f>
        <v>1.2926025465286557E-2</v>
      </c>
    </row>
    <row r="323" spans="2:18">
      <c r="B323" s="46">
        <v>44251.291666666664</v>
      </c>
      <c r="C323" s="7">
        <v>57.472099999999998</v>
      </c>
      <c r="D323" s="23">
        <f t="shared" si="21"/>
        <v>55.589399999999998</v>
      </c>
      <c r="E323" s="24">
        <f>SMA1MSFT[[#This Row],[Adj Close]]-SMA1MSFT[[#This Row],[Naive Trend ]]</f>
        <v>1.8826999999999998</v>
      </c>
      <c r="F323" s="5">
        <f t="shared" si="20"/>
        <v>3.5445592899999991</v>
      </c>
      <c r="G323" s="5">
        <f>ABS(SMA1MSFT[[#This Row],[Erorr 1]])</f>
        <v>1.8826999999999998</v>
      </c>
      <c r="H323" s="15">
        <f>SMA1MSFT[[#This Row],[Abs Erorr 1]]/SMA1MSFT[[#This Row],[Adj Close]]</f>
        <v>3.2758503691356328E-2</v>
      </c>
      <c r="I323" s="23">
        <f t="shared" si="23"/>
        <v>56.038100000000007</v>
      </c>
      <c r="J323" s="25">
        <f>(SMA1MSFT[[#This Row],[Adj Close]]-SMA1MSFT[[#This Row],[3-MA]])</f>
        <v>1.4339999999999904</v>
      </c>
      <c r="K323" s="14">
        <f t="shared" si="22"/>
        <v>2.0563559999999725</v>
      </c>
      <c r="L323" s="14">
        <f>ABS(SMA1MSFT[[#This Row],[Erorr 2]])</f>
        <v>1.4339999999999904</v>
      </c>
      <c r="M323" s="15">
        <f>SMA1MSFT[[#This Row],[Abs Erorr 2]]/SMA1MSFT[[#This Row],[Adj Close]]</f>
        <v>2.4951237209010813E-2</v>
      </c>
      <c r="N323" s="23">
        <f t="shared" si="24"/>
        <v>56.20335</v>
      </c>
      <c r="O323" s="26">
        <f>SMA1MSFT[[#This Row],[Adj Close]]-SMA1MSFT[[#This Row],[6-MA]]</f>
        <v>1.2687499999999972</v>
      </c>
      <c r="P323" s="14">
        <f>(SMA1MSFT[[#This Row],[Adj Close]]-N323)^2</f>
        <v>1.6097265624999928</v>
      </c>
      <c r="Q323" s="14">
        <f>ABS(SMA1MSFT[[#This Row],[Erorr 3]])</f>
        <v>1.2687499999999972</v>
      </c>
      <c r="R323" s="27">
        <f>SMA1MSFT[[#This Row],[Abs Erorr 3]]/SMA1MSFT[[#This Row],[Adj Close]]</f>
        <v>2.2075929015992059E-2</v>
      </c>
    </row>
    <row r="324" spans="2:18">
      <c r="B324" s="46">
        <v>44252.291666666664</v>
      </c>
      <c r="C324" s="7">
        <v>54.934600000000003</v>
      </c>
      <c r="D324" s="23">
        <f t="shared" si="21"/>
        <v>57.472099999999998</v>
      </c>
      <c r="E324" s="24">
        <f>SMA1MSFT[[#This Row],[Adj Close]]-SMA1MSFT[[#This Row],[Naive Trend ]]</f>
        <v>-2.5374999999999943</v>
      </c>
      <c r="F324" s="5">
        <f t="shared" ref="F324:F387" si="25">(C324-D324)^2</f>
        <v>6.4389062499999712</v>
      </c>
      <c r="G324" s="5">
        <f>ABS(SMA1MSFT[[#This Row],[Erorr 1]])</f>
        <v>2.5374999999999943</v>
      </c>
      <c r="H324" s="15">
        <f>SMA1MSFT[[#This Row],[Abs Erorr 1]]/SMA1MSFT[[#This Row],[Adj Close]]</f>
        <v>4.6191289278523812E-2</v>
      </c>
      <c r="I324" s="23">
        <f t="shared" si="23"/>
        <v>56.092666666666673</v>
      </c>
      <c r="J324" s="25">
        <f>(SMA1MSFT[[#This Row],[Adj Close]]-SMA1MSFT[[#This Row],[3-MA]])</f>
        <v>-1.1580666666666701</v>
      </c>
      <c r="K324" s="14">
        <f t="shared" si="22"/>
        <v>1.3411184044444524</v>
      </c>
      <c r="L324" s="14">
        <f>ABS(SMA1MSFT[[#This Row],[Erorr 2]])</f>
        <v>1.1580666666666701</v>
      </c>
      <c r="M324" s="15">
        <f>SMA1MSFT[[#This Row],[Abs Erorr 2]]/SMA1MSFT[[#This Row],[Adj Close]]</f>
        <v>2.1080824592636882E-2</v>
      </c>
      <c r="N324" s="23">
        <f t="shared" si="24"/>
        <v>56.31248333333334</v>
      </c>
      <c r="O324" s="26">
        <f>SMA1MSFT[[#This Row],[Adj Close]]-SMA1MSFT[[#This Row],[6-MA]]</f>
        <v>-1.3778833333333367</v>
      </c>
      <c r="P324" s="14">
        <f>(SMA1MSFT[[#This Row],[Adj Close]]-N324)^2</f>
        <v>1.898562480277787</v>
      </c>
      <c r="Q324" s="14">
        <f>ABS(SMA1MSFT[[#This Row],[Erorr 3]])</f>
        <v>1.3778833333333367</v>
      </c>
      <c r="R324" s="27">
        <f>SMA1MSFT[[#This Row],[Abs Erorr 3]]/SMA1MSFT[[#This Row],[Adj Close]]</f>
        <v>2.5082249317066777E-2</v>
      </c>
    </row>
    <row r="325" spans="2:18">
      <c r="B325" s="46">
        <v>44253.291666666664</v>
      </c>
      <c r="C325" s="7">
        <v>55.280200000000001</v>
      </c>
      <c r="D325" s="23">
        <f t="shared" ref="D325:D388" si="26">C324</f>
        <v>54.934600000000003</v>
      </c>
      <c r="E325" s="24">
        <f>SMA1MSFT[[#This Row],[Adj Close]]-SMA1MSFT[[#This Row],[Naive Trend ]]</f>
        <v>0.34559999999999746</v>
      </c>
      <c r="F325" s="5">
        <f t="shared" si="25"/>
        <v>0.11943935999999825</v>
      </c>
      <c r="G325" s="5">
        <f>ABS(SMA1MSFT[[#This Row],[Erorr 1]])</f>
        <v>0.34559999999999746</v>
      </c>
      <c r="H325" s="15">
        <f>SMA1MSFT[[#This Row],[Abs Erorr 1]]/SMA1MSFT[[#This Row],[Adj Close]]</f>
        <v>6.2517863538843468E-3</v>
      </c>
      <c r="I325" s="23">
        <f t="shared" si="23"/>
        <v>55.998700000000007</v>
      </c>
      <c r="J325" s="25">
        <f>(SMA1MSFT[[#This Row],[Adj Close]]-SMA1MSFT[[#This Row],[3-MA]])</f>
        <v>-0.71850000000000591</v>
      </c>
      <c r="K325" s="14">
        <f t="shared" si="22"/>
        <v>0.51624225000000845</v>
      </c>
      <c r="L325" s="14">
        <f>ABS(SMA1MSFT[[#This Row],[Erorr 2]])</f>
        <v>0.71850000000000591</v>
      </c>
      <c r="M325" s="15">
        <f>SMA1MSFT[[#This Row],[Abs Erorr 2]]/SMA1MSFT[[#This Row],[Adj Close]]</f>
        <v>1.2997420414542746E-2</v>
      </c>
      <c r="N325" s="23">
        <f t="shared" si="24"/>
        <v>56.092683333333333</v>
      </c>
      <c r="O325" s="26">
        <f>SMA1MSFT[[#This Row],[Adj Close]]-SMA1MSFT[[#This Row],[6-MA]]</f>
        <v>-0.81248333333333278</v>
      </c>
      <c r="P325" s="14">
        <f>(SMA1MSFT[[#This Row],[Adj Close]]-N325)^2</f>
        <v>0.66012916694444357</v>
      </c>
      <c r="Q325" s="14">
        <f>ABS(SMA1MSFT[[#This Row],[Erorr 3]])</f>
        <v>0.81248333333333278</v>
      </c>
      <c r="R325" s="27">
        <f>SMA1MSFT[[#This Row],[Abs Erorr 3]]/SMA1MSFT[[#This Row],[Adj Close]]</f>
        <v>1.469754692156202E-2</v>
      </c>
    </row>
    <row r="326" spans="2:18">
      <c r="B326" s="46">
        <v>44256.291666666664</v>
      </c>
      <c r="C326" s="7">
        <v>57.190199999999997</v>
      </c>
      <c r="D326" s="23">
        <f t="shared" si="26"/>
        <v>55.280200000000001</v>
      </c>
      <c r="E326" s="24">
        <f>SMA1MSFT[[#This Row],[Adj Close]]-SMA1MSFT[[#This Row],[Naive Trend ]]</f>
        <v>1.9099999999999966</v>
      </c>
      <c r="F326" s="5">
        <f t="shared" si="25"/>
        <v>3.648099999999987</v>
      </c>
      <c r="G326" s="5">
        <f>ABS(SMA1MSFT[[#This Row],[Erorr 1]])</f>
        <v>1.9099999999999966</v>
      </c>
      <c r="H326" s="15">
        <f>SMA1MSFT[[#This Row],[Abs Erorr 1]]/SMA1MSFT[[#This Row],[Adj Close]]</f>
        <v>3.3397330311836587E-2</v>
      </c>
      <c r="I326" s="23">
        <f t="shared" si="23"/>
        <v>55.895633333333336</v>
      </c>
      <c r="J326" s="25">
        <f>(SMA1MSFT[[#This Row],[Adj Close]]-SMA1MSFT[[#This Row],[3-MA]])</f>
        <v>1.2945666666666611</v>
      </c>
      <c r="K326" s="14">
        <f t="shared" ref="K326:K389" si="27">(C326-I326)^2</f>
        <v>1.6759028544444301</v>
      </c>
      <c r="L326" s="14">
        <f>ABS(SMA1MSFT[[#This Row],[Erorr 2]])</f>
        <v>1.2945666666666611</v>
      </c>
      <c r="M326" s="15">
        <f>SMA1MSFT[[#This Row],[Abs Erorr 2]]/SMA1MSFT[[#This Row],[Adj Close]]</f>
        <v>2.2636162605947543E-2</v>
      </c>
      <c r="N326" s="23">
        <f t="shared" si="24"/>
        <v>55.966866666666668</v>
      </c>
      <c r="O326" s="26">
        <f>SMA1MSFT[[#This Row],[Adj Close]]-SMA1MSFT[[#This Row],[6-MA]]</f>
        <v>1.2233333333333292</v>
      </c>
      <c r="P326" s="14">
        <f>(SMA1MSFT[[#This Row],[Adj Close]]-N326)^2</f>
        <v>1.4965444444444342</v>
      </c>
      <c r="Q326" s="14">
        <f>ABS(SMA1MSFT[[#This Row],[Erorr 3]])</f>
        <v>1.2233333333333292</v>
      </c>
      <c r="R326" s="27">
        <f>SMA1MSFT[[#This Row],[Abs Erorr 3]]/SMA1MSFT[[#This Row],[Adj Close]]</f>
        <v>2.1390611211944164E-2</v>
      </c>
    </row>
    <row r="327" spans="2:18">
      <c r="B327" s="46">
        <v>44257.291666666664</v>
      </c>
      <c r="C327" s="7">
        <v>55.698599999999999</v>
      </c>
      <c r="D327" s="23">
        <f t="shared" si="26"/>
        <v>57.190199999999997</v>
      </c>
      <c r="E327" s="24">
        <f>SMA1MSFT[[#This Row],[Adj Close]]-SMA1MSFT[[#This Row],[Naive Trend ]]</f>
        <v>-1.4915999999999983</v>
      </c>
      <c r="F327" s="5">
        <f t="shared" si="25"/>
        <v>2.2248705599999949</v>
      </c>
      <c r="G327" s="5">
        <f>ABS(SMA1MSFT[[#This Row],[Erorr 1]])</f>
        <v>1.4915999999999983</v>
      </c>
      <c r="H327" s="15">
        <f>SMA1MSFT[[#This Row],[Abs Erorr 1]]/SMA1MSFT[[#This Row],[Adj Close]]</f>
        <v>2.6779847249302467E-2</v>
      </c>
      <c r="I327" s="23">
        <f t="shared" ref="I327:I390" si="28">AVERAGE(C324:C326)</f>
        <v>55.801666666666669</v>
      </c>
      <c r="J327" s="25">
        <f>(SMA1MSFT[[#This Row],[Adj Close]]-SMA1MSFT[[#This Row],[3-MA]])</f>
        <v>-0.10306666666667041</v>
      </c>
      <c r="K327" s="14">
        <f t="shared" si="27"/>
        <v>1.062273777777855E-2</v>
      </c>
      <c r="L327" s="14">
        <f>ABS(SMA1MSFT[[#This Row],[Erorr 2]])</f>
        <v>0.10306666666667041</v>
      </c>
      <c r="M327" s="15">
        <f>SMA1MSFT[[#This Row],[Abs Erorr 2]]/SMA1MSFT[[#This Row],[Adj Close]]</f>
        <v>1.8504354986780712E-3</v>
      </c>
      <c r="N327" s="23">
        <f t="shared" si="24"/>
        <v>55.947166666666668</v>
      </c>
      <c r="O327" s="26">
        <f>SMA1MSFT[[#This Row],[Adj Close]]-SMA1MSFT[[#This Row],[6-MA]]</f>
        <v>-0.24856666666666882</v>
      </c>
      <c r="P327" s="14">
        <f>(SMA1MSFT[[#This Row],[Adj Close]]-N327)^2</f>
        <v>6.1785387777778852E-2</v>
      </c>
      <c r="Q327" s="14">
        <f>ABS(SMA1MSFT[[#This Row],[Erorr 3]])</f>
        <v>0.24856666666666882</v>
      </c>
      <c r="R327" s="27">
        <f>SMA1MSFT[[#This Row],[Abs Erorr 3]]/SMA1MSFT[[#This Row],[Adj Close]]</f>
        <v>4.4627094157962469E-3</v>
      </c>
    </row>
    <row r="328" spans="2:18">
      <c r="B328" s="46">
        <v>44258.291666666664</v>
      </c>
      <c r="C328" s="7">
        <v>54.479799999999997</v>
      </c>
      <c r="D328" s="23">
        <f t="shared" si="26"/>
        <v>55.698599999999999</v>
      </c>
      <c r="E328" s="24">
        <f>SMA1MSFT[[#This Row],[Adj Close]]-SMA1MSFT[[#This Row],[Naive Trend ]]</f>
        <v>-1.2188000000000017</v>
      </c>
      <c r="F328" s="5">
        <f t="shared" si="25"/>
        <v>1.485473440000004</v>
      </c>
      <c r="G328" s="5">
        <f>ABS(SMA1MSFT[[#This Row],[Erorr 1]])</f>
        <v>1.2188000000000017</v>
      </c>
      <c r="H328" s="15">
        <f>SMA1MSFT[[#This Row],[Abs Erorr 1]]/SMA1MSFT[[#This Row],[Adj Close]]</f>
        <v>2.2371594609378185E-2</v>
      </c>
      <c r="I328" s="23">
        <f t="shared" si="28"/>
        <v>56.056333333333328</v>
      </c>
      <c r="J328" s="25">
        <f>(SMA1MSFT[[#This Row],[Adj Close]]-SMA1MSFT[[#This Row],[3-MA]])</f>
        <v>-1.5765333333333302</v>
      </c>
      <c r="K328" s="14">
        <f t="shared" si="27"/>
        <v>2.4854573511111013</v>
      </c>
      <c r="L328" s="14">
        <f>ABS(SMA1MSFT[[#This Row],[Erorr 2]])</f>
        <v>1.5765333333333302</v>
      </c>
      <c r="M328" s="15">
        <f>SMA1MSFT[[#This Row],[Abs Erorr 2]]/SMA1MSFT[[#This Row],[Adj Close]]</f>
        <v>2.8937942748198973E-2</v>
      </c>
      <c r="N328" s="23">
        <f t="shared" si="24"/>
        <v>56.027516666666664</v>
      </c>
      <c r="O328" s="26">
        <f>SMA1MSFT[[#This Row],[Adj Close]]-SMA1MSFT[[#This Row],[6-MA]]</f>
        <v>-1.5477166666666662</v>
      </c>
      <c r="P328" s="14">
        <f>(SMA1MSFT[[#This Row],[Adj Close]]-N328)^2</f>
        <v>2.3954268802777765</v>
      </c>
      <c r="Q328" s="14">
        <f>ABS(SMA1MSFT[[#This Row],[Erorr 3]])</f>
        <v>1.5477166666666662</v>
      </c>
      <c r="R328" s="27">
        <f>SMA1MSFT[[#This Row],[Abs Erorr 3]]/SMA1MSFT[[#This Row],[Adj Close]]</f>
        <v>2.8409000522517817E-2</v>
      </c>
    </row>
    <row r="329" spans="2:18">
      <c r="B329" s="46">
        <v>44259.291666666664</v>
      </c>
      <c r="C329" s="7">
        <v>53.051900000000003</v>
      </c>
      <c r="D329" s="23">
        <f t="shared" si="26"/>
        <v>54.479799999999997</v>
      </c>
      <c r="E329" s="24">
        <f>SMA1MSFT[[#This Row],[Adj Close]]-SMA1MSFT[[#This Row],[Naive Trend ]]</f>
        <v>-1.427899999999994</v>
      </c>
      <c r="F329" s="5">
        <f t="shared" si="25"/>
        <v>2.0388984099999825</v>
      </c>
      <c r="G329" s="5">
        <f>ABS(SMA1MSFT[[#This Row],[Erorr 1]])</f>
        <v>1.427899999999994</v>
      </c>
      <c r="H329" s="15">
        <f>SMA1MSFT[[#This Row],[Abs Erorr 1]]/SMA1MSFT[[#This Row],[Adj Close]]</f>
        <v>2.6915152897445595E-2</v>
      </c>
      <c r="I329" s="23">
        <f t="shared" si="28"/>
        <v>55.789533333333338</v>
      </c>
      <c r="J329" s="25">
        <f>(SMA1MSFT[[#This Row],[Adj Close]]-SMA1MSFT[[#This Row],[3-MA]])</f>
        <v>-2.7376333333333349</v>
      </c>
      <c r="K329" s="14">
        <f t="shared" si="27"/>
        <v>7.4946362677777865</v>
      </c>
      <c r="L329" s="14">
        <f>ABS(SMA1MSFT[[#This Row],[Erorr 2]])</f>
        <v>2.7376333333333349</v>
      </c>
      <c r="M329" s="15">
        <f>SMA1MSFT[[#This Row],[Abs Erorr 2]]/SMA1MSFT[[#This Row],[Adj Close]]</f>
        <v>5.1602927196449794E-2</v>
      </c>
      <c r="N329" s="23">
        <f t="shared" si="24"/>
        <v>55.84258333333333</v>
      </c>
      <c r="O329" s="26">
        <f>SMA1MSFT[[#This Row],[Adj Close]]-SMA1MSFT[[#This Row],[6-MA]]</f>
        <v>-2.7906833333333267</v>
      </c>
      <c r="P329" s="14">
        <f>(SMA1MSFT[[#This Row],[Adj Close]]-N329)^2</f>
        <v>7.7879134669444072</v>
      </c>
      <c r="Q329" s="14">
        <f>ABS(SMA1MSFT[[#This Row],[Erorr 3]])</f>
        <v>2.7906833333333267</v>
      </c>
      <c r="R329" s="27">
        <f>SMA1MSFT[[#This Row],[Abs Erorr 3]]/SMA1MSFT[[#This Row],[Adj Close]]</f>
        <v>5.2602891382463712E-2</v>
      </c>
    </row>
    <row r="330" spans="2:18">
      <c r="B330" s="46">
        <v>44260.291666666664</v>
      </c>
      <c r="C330" s="7">
        <v>55.2438</v>
      </c>
      <c r="D330" s="23">
        <f t="shared" si="26"/>
        <v>53.051900000000003</v>
      </c>
      <c r="E330" s="24">
        <f>SMA1MSFT[[#This Row],[Adj Close]]-SMA1MSFT[[#This Row],[Naive Trend ]]</f>
        <v>2.1918999999999969</v>
      </c>
      <c r="F330" s="5">
        <f t="shared" si="25"/>
        <v>4.8044256099999858</v>
      </c>
      <c r="G330" s="5">
        <f>ABS(SMA1MSFT[[#This Row],[Erorr 1]])</f>
        <v>2.1918999999999969</v>
      </c>
      <c r="H330" s="15">
        <f>SMA1MSFT[[#This Row],[Abs Erorr 1]]/SMA1MSFT[[#This Row],[Adj Close]]</f>
        <v>3.9676850614910573E-2</v>
      </c>
      <c r="I330" s="23">
        <f t="shared" si="28"/>
        <v>54.4101</v>
      </c>
      <c r="J330" s="25">
        <f>(SMA1MSFT[[#This Row],[Adj Close]]-SMA1MSFT[[#This Row],[3-MA]])</f>
        <v>0.83370000000000033</v>
      </c>
      <c r="K330" s="14">
        <f t="shared" si="27"/>
        <v>0.69505569000000056</v>
      </c>
      <c r="L330" s="14">
        <f>ABS(SMA1MSFT[[#This Row],[Erorr 2]])</f>
        <v>0.83370000000000033</v>
      </c>
      <c r="M330" s="15">
        <f>SMA1MSFT[[#This Row],[Abs Erorr 2]]/SMA1MSFT[[#This Row],[Adj Close]]</f>
        <v>1.5091286261987776E-2</v>
      </c>
      <c r="N330" s="23">
        <f t="shared" ref="N330:N393" si="29">AVERAGE(C324:C329)</f>
        <v>55.105883333333331</v>
      </c>
      <c r="O330" s="26">
        <f>SMA1MSFT[[#This Row],[Adj Close]]-SMA1MSFT[[#This Row],[6-MA]]</f>
        <v>0.13791666666666913</v>
      </c>
      <c r="P330" s="14">
        <f>(SMA1MSFT[[#This Row],[Adj Close]]-N330)^2</f>
        <v>1.9021006944445123E-2</v>
      </c>
      <c r="Q330" s="14">
        <f>ABS(SMA1MSFT[[#This Row],[Erorr 3]])</f>
        <v>0.13791666666666913</v>
      </c>
      <c r="R330" s="27">
        <f>SMA1MSFT[[#This Row],[Abs Erorr 3]]/SMA1MSFT[[#This Row],[Adj Close]]</f>
        <v>2.4965094122176451E-3</v>
      </c>
    </row>
    <row r="331" spans="2:18">
      <c r="B331" s="46">
        <v>44263.291666666664</v>
      </c>
      <c r="C331" s="7">
        <v>54.4343</v>
      </c>
      <c r="D331" s="23">
        <f t="shared" si="26"/>
        <v>55.2438</v>
      </c>
      <c r="E331" s="24">
        <f>SMA1MSFT[[#This Row],[Adj Close]]-SMA1MSFT[[#This Row],[Naive Trend ]]</f>
        <v>-0.80949999999999989</v>
      </c>
      <c r="F331" s="5">
        <f t="shared" si="25"/>
        <v>0.65529024999999985</v>
      </c>
      <c r="G331" s="5">
        <f>ABS(SMA1MSFT[[#This Row],[Erorr 1]])</f>
        <v>0.80949999999999989</v>
      </c>
      <c r="H331" s="15">
        <f>SMA1MSFT[[#This Row],[Abs Erorr 1]]/SMA1MSFT[[#This Row],[Adj Close]]</f>
        <v>1.4871138234532269E-2</v>
      </c>
      <c r="I331" s="23">
        <f t="shared" si="28"/>
        <v>54.258499999999998</v>
      </c>
      <c r="J331" s="25">
        <f>(SMA1MSFT[[#This Row],[Adj Close]]-SMA1MSFT[[#This Row],[3-MA]])</f>
        <v>0.1758000000000024</v>
      </c>
      <c r="K331" s="14">
        <f t="shared" si="27"/>
        <v>3.0905640000000845E-2</v>
      </c>
      <c r="L331" s="14">
        <f>ABS(SMA1MSFT[[#This Row],[Erorr 2]])</f>
        <v>0.1758000000000024</v>
      </c>
      <c r="M331" s="15">
        <f>SMA1MSFT[[#This Row],[Abs Erorr 2]]/SMA1MSFT[[#This Row],[Adj Close]]</f>
        <v>3.2295813485247794E-3</v>
      </c>
      <c r="N331" s="23">
        <f t="shared" si="29"/>
        <v>55.15741666666667</v>
      </c>
      <c r="O331" s="26">
        <f>SMA1MSFT[[#This Row],[Adj Close]]-SMA1MSFT[[#This Row],[6-MA]]</f>
        <v>-0.72311666666666952</v>
      </c>
      <c r="P331" s="14">
        <f>(SMA1MSFT[[#This Row],[Adj Close]]-N331)^2</f>
        <v>0.52289771361111526</v>
      </c>
      <c r="Q331" s="14">
        <f>ABS(SMA1MSFT[[#This Row],[Erorr 3]])</f>
        <v>0.72311666666666952</v>
      </c>
      <c r="R331" s="27">
        <f>SMA1MSFT[[#This Row],[Abs Erorr 3]]/SMA1MSFT[[#This Row],[Adj Close]]</f>
        <v>1.3284209894619193E-2</v>
      </c>
    </row>
    <row r="332" spans="2:18">
      <c r="B332" s="46">
        <v>44264.291666666664</v>
      </c>
      <c r="C332" s="7">
        <v>56.999200000000002</v>
      </c>
      <c r="D332" s="23">
        <f t="shared" si="26"/>
        <v>54.4343</v>
      </c>
      <c r="E332" s="24">
        <f>SMA1MSFT[[#This Row],[Adj Close]]-SMA1MSFT[[#This Row],[Naive Trend ]]</f>
        <v>2.5649000000000015</v>
      </c>
      <c r="F332" s="5">
        <f t="shared" si="25"/>
        <v>6.5787120100000074</v>
      </c>
      <c r="G332" s="5">
        <f>ABS(SMA1MSFT[[#This Row],[Erorr 1]])</f>
        <v>2.5649000000000015</v>
      </c>
      <c r="H332" s="15">
        <f>SMA1MSFT[[#This Row],[Abs Erorr 1]]/SMA1MSFT[[#This Row],[Adj Close]]</f>
        <v>4.4998877177223562E-2</v>
      </c>
      <c r="I332" s="23">
        <f t="shared" si="28"/>
        <v>54.243333333333339</v>
      </c>
      <c r="J332" s="25">
        <f>(SMA1MSFT[[#This Row],[Adj Close]]-SMA1MSFT[[#This Row],[3-MA]])</f>
        <v>2.7558666666666625</v>
      </c>
      <c r="K332" s="14">
        <f t="shared" si="27"/>
        <v>7.5948010844444216</v>
      </c>
      <c r="L332" s="14">
        <f>ABS(SMA1MSFT[[#This Row],[Erorr 2]])</f>
        <v>2.7558666666666625</v>
      </c>
      <c r="M332" s="15">
        <f>SMA1MSFT[[#This Row],[Abs Erorr 2]]/SMA1MSFT[[#This Row],[Adj Close]]</f>
        <v>4.8349216597191935E-2</v>
      </c>
      <c r="N332" s="23">
        <f t="shared" si="29"/>
        <v>55.016433333333339</v>
      </c>
      <c r="O332" s="26">
        <f>SMA1MSFT[[#This Row],[Adj Close]]-SMA1MSFT[[#This Row],[6-MA]]</f>
        <v>1.982766666666663</v>
      </c>
      <c r="P332" s="14">
        <f>(SMA1MSFT[[#This Row],[Adj Close]]-N332)^2</f>
        <v>3.9313636544444299</v>
      </c>
      <c r="Q332" s="14">
        <f>ABS(SMA1MSFT[[#This Row],[Erorr 3]])</f>
        <v>1.982766666666663</v>
      </c>
      <c r="R332" s="27">
        <f>SMA1MSFT[[#This Row],[Abs Erorr 3]]/SMA1MSFT[[#This Row],[Adj Close]]</f>
        <v>3.4785868339672538E-2</v>
      </c>
    </row>
    <row r="333" spans="2:18">
      <c r="B333" s="46">
        <v>44265.291666666664</v>
      </c>
      <c r="C333" s="7">
        <v>56.617199999999997</v>
      </c>
      <c r="D333" s="23">
        <f t="shared" si="26"/>
        <v>56.999200000000002</v>
      </c>
      <c r="E333" s="24">
        <f>SMA1MSFT[[#This Row],[Adj Close]]-SMA1MSFT[[#This Row],[Naive Trend ]]</f>
        <v>-0.382000000000005</v>
      </c>
      <c r="F333" s="5">
        <f t="shared" si="25"/>
        <v>0.14592400000000383</v>
      </c>
      <c r="G333" s="5">
        <f>ABS(SMA1MSFT[[#This Row],[Erorr 1]])</f>
        <v>0.382000000000005</v>
      </c>
      <c r="H333" s="15">
        <f>SMA1MSFT[[#This Row],[Abs Erorr 1]]/SMA1MSFT[[#This Row],[Adj Close]]</f>
        <v>6.7470662625492787E-3</v>
      </c>
      <c r="I333" s="23">
        <f t="shared" si="28"/>
        <v>55.559100000000001</v>
      </c>
      <c r="J333" s="25">
        <f>(SMA1MSFT[[#This Row],[Adj Close]]-SMA1MSFT[[#This Row],[3-MA]])</f>
        <v>1.058099999999996</v>
      </c>
      <c r="K333" s="14">
        <f t="shared" si="27"/>
        <v>1.1195756099999916</v>
      </c>
      <c r="L333" s="14">
        <f>ABS(SMA1MSFT[[#This Row],[Erorr 2]])</f>
        <v>1.058099999999996</v>
      </c>
      <c r="M333" s="15">
        <f>SMA1MSFT[[#This Row],[Abs Erorr 2]]/SMA1MSFT[[#This Row],[Adj Close]]</f>
        <v>1.8688667048176105E-2</v>
      </c>
      <c r="N333" s="23">
        <f t="shared" si="29"/>
        <v>54.9846</v>
      </c>
      <c r="O333" s="26">
        <f>SMA1MSFT[[#This Row],[Adj Close]]-SMA1MSFT[[#This Row],[6-MA]]</f>
        <v>1.6325999999999965</v>
      </c>
      <c r="P333" s="14">
        <f>(SMA1MSFT[[#This Row],[Adj Close]]-N333)^2</f>
        <v>2.6653827599999884</v>
      </c>
      <c r="Q333" s="14">
        <f>ABS(SMA1MSFT[[#This Row],[Erorr 3]])</f>
        <v>1.6325999999999965</v>
      </c>
      <c r="R333" s="27">
        <f>SMA1MSFT[[#This Row],[Abs Erorr 3]]/SMA1MSFT[[#This Row],[Adj Close]]</f>
        <v>2.8835760157690536E-2</v>
      </c>
    </row>
    <row r="334" spans="2:18">
      <c r="B334" s="46">
        <v>44266.291666666664</v>
      </c>
      <c r="C334" s="7">
        <v>57.581200000000003</v>
      </c>
      <c r="D334" s="23">
        <f t="shared" si="26"/>
        <v>56.617199999999997</v>
      </c>
      <c r="E334" s="24">
        <f>SMA1MSFT[[#This Row],[Adj Close]]-SMA1MSFT[[#This Row],[Naive Trend ]]</f>
        <v>0.96400000000000574</v>
      </c>
      <c r="F334" s="5">
        <f t="shared" si="25"/>
        <v>0.92929600000001111</v>
      </c>
      <c r="G334" s="5">
        <f>ABS(SMA1MSFT[[#This Row],[Erorr 1]])</f>
        <v>0.96400000000000574</v>
      </c>
      <c r="H334" s="15">
        <f>SMA1MSFT[[#This Row],[Abs Erorr 1]]/SMA1MSFT[[#This Row],[Adj Close]]</f>
        <v>1.6741575375296202E-2</v>
      </c>
      <c r="I334" s="23">
        <f t="shared" si="28"/>
        <v>56.0169</v>
      </c>
      <c r="J334" s="25">
        <f>(SMA1MSFT[[#This Row],[Adj Close]]-SMA1MSFT[[#This Row],[3-MA]])</f>
        <v>1.5643000000000029</v>
      </c>
      <c r="K334" s="14">
        <f t="shared" si="27"/>
        <v>2.4470344900000089</v>
      </c>
      <c r="L334" s="14">
        <f>ABS(SMA1MSFT[[#This Row],[Erorr 2]])</f>
        <v>1.5643000000000029</v>
      </c>
      <c r="M334" s="15">
        <f>SMA1MSFT[[#This Row],[Abs Erorr 2]]/SMA1MSFT[[#This Row],[Adj Close]]</f>
        <v>2.7166853070099316E-2</v>
      </c>
      <c r="N334" s="23">
        <f t="shared" si="29"/>
        <v>55.137699999999995</v>
      </c>
      <c r="O334" s="26">
        <f>SMA1MSFT[[#This Row],[Adj Close]]-SMA1MSFT[[#This Row],[6-MA]]</f>
        <v>2.4435000000000073</v>
      </c>
      <c r="P334" s="14">
        <f>(SMA1MSFT[[#This Row],[Adj Close]]-N334)^2</f>
        <v>5.9706922500000355</v>
      </c>
      <c r="Q334" s="14">
        <f>ABS(SMA1MSFT[[#This Row],[Erorr 3]])</f>
        <v>2.4435000000000073</v>
      </c>
      <c r="R334" s="27">
        <f>SMA1MSFT[[#This Row],[Abs Erorr 3]]/SMA1MSFT[[#This Row],[Adj Close]]</f>
        <v>4.2435725549311361E-2</v>
      </c>
    </row>
    <row r="335" spans="2:18">
      <c r="B335" s="46">
        <v>44267.291666666664</v>
      </c>
      <c r="C335" s="7">
        <v>57.208300000000001</v>
      </c>
      <c r="D335" s="23">
        <f t="shared" si="26"/>
        <v>57.581200000000003</v>
      </c>
      <c r="E335" s="24">
        <f>SMA1MSFT[[#This Row],[Adj Close]]-SMA1MSFT[[#This Row],[Naive Trend ]]</f>
        <v>-0.37290000000000134</v>
      </c>
      <c r="F335" s="5">
        <f t="shared" si="25"/>
        <v>0.13905441000000099</v>
      </c>
      <c r="G335" s="5">
        <f>ABS(SMA1MSFT[[#This Row],[Erorr 1]])</f>
        <v>0.37290000000000134</v>
      </c>
      <c r="H335" s="15">
        <f>SMA1MSFT[[#This Row],[Abs Erorr 1]]/SMA1MSFT[[#This Row],[Adj Close]]</f>
        <v>6.5182849341791542E-3</v>
      </c>
      <c r="I335" s="23">
        <f t="shared" si="28"/>
        <v>57.065866666666665</v>
      </c>
      <c r="J335" s="25">
        <f>(SMA1MSFT[[#This Row],[Adj Close]]-SMA1MSFT[[#This Row],[3-MA]])</f>
        <v>0.14243333333333652</v>
      </c>
      <c r="K335" s="14">
        <f t="shared" si="27"/>
        <v>2.0287254444445353E-2</v>
      </c>
      <c r="L335" s="14">
        <f>ABS(SMA1MSFT[[#This Row],[Erorr 2]])</f>
        <v>0.14243333333333652</v>
      </c>
      <c r="M335" s="15">
        <f>SMA1MSFT[[#This Row],[Abs Erorr 2]]/SMA1MSFT[[#This Row],[Adj Close]]</f>
        <v>2.4897319677972692E-3</v>
      </c>
      <c r="N335" s="23">
        <f t="shared" si="29"/>
        <v>55.654600000000009</v>
      </c>
      <c r="O335" s="26">
        <f>SMA1MSFT[[#This Row],[Adj Close]]-SMA1MSFT[[#This Row],[6-MA]]</f>
        <v>1.5536999999999921</v>
      </c>
      <c r="P335" s="14">
        <f>(SMA1MSFT[[#This Row],[Adj Close]]-N335)^2</f>
        <v>2.4139836899999754</v>
      </c>
      <c r="Q335" s="14">
        <f>ABS(SMA1MSFT[[#This Row],[Erorr 3]])</f>
        <v>1.5536999999999921</v>
      </c>
      <c r="R335" s="27">
        <f>SMA1MSFT[[#This Row],[Abs Erorr 3]]/SMA1MSFT[[#This Row],[Adj Close]]</f>
        <v>2.7158646560026992E-2</v>
      </c>
    </row>
    <row r="336" spans="2:18">
      <c r="B336" s="46">
        <v>44270.291666666664</v>
      </c>
      <c r="C336" s="7">
        <v>58.017800000000001</v>
      </c>
      <c r="D336" s="23">
        <f t="shared" si="26"/>
        <v>57.208300000000001</v>
      </c>
      <c r="E336" s="24">
        <f>SMA1MSFT[[#This Row],[Adj Close]]-SMA1MSFT[[#This Row],[Naive Trend ]]</f>
        <v>0.80949999999999989</v>
      </c>
      <c r="F336" s="5">
        <f t="shared" si="25"/>
        <v>0.65529024999999985</v>
      </c>
      <c r="G336" s="5">
        <f>ABS(SMA1MSFT[[#This Row],[Erorr 1]])</f>
        <v>0.80949999999999989</v>
      </c>
      <c r="H336" s="15">
        <f>SMA1MSFT[[#This Row],[Abs Erorr 1]]/SMA1MSFT[[#This Row],[Adj Close]]</f>
        <v>1.3952614542433527E-2</v>
      </c>
      <c r="I336" s="23">
        <f t="shared" si="28"/>
        <v>57.135566666666669</v>
      </c>
      <c r="J336" s="25">
        <f>(SMA1MSFT[[#This Row],[Adj Close]]-SMA1MSFT[[#This Row],[3-MA]])</f>
        <v>0.88223333333333187</v>
      </c>
      <c r="K336" s="14">
        <f t="shared" si="27"/>
        <v>0.77833565444444186</v>
      </c>
      <c r="L336" s="14">
        <f>ABS(SMA1MSFT[[#This Row],[Erorr 2]])</f>
        <v>0.88223333333333187</v>
      </c>
      <c r="M336" s="15">
        <f>SMA1MSFT[[#This Row],[Abs Erorr 2]]/SMA1MSFT[[#This Row],[Adj Close]]</f>
        <v>1.5206252793682833E-2</v>
      </c>
      <c r="N336" s="23">
        <f t="shared" si="29"/>
        <v>56.347333333333331</v>
      </c>
      <c r="O336" s="26">
        <f>SMA1MSFT[[#This Row],[Adj Close]]-SMA1MSFT[[#This Row],[6-MA]]</f>
        <v>1.6704666666666697</v>
      </c>
      <c r="P336" s="14">
        <f>(SMA1MSFT[[#This Row],[Adj Close]]-N336)^2</f>
        <v>2.7904588844444542</v>
      </c>
      <c r="Q336" s="14">
        <f>ABS(SMA1MSFT[[#This Row],[Erorr 3]])</f>
        <v>1.6704666666666697</v>
      </c>
      <c r="R336" s="27">
        <f>SMA1MSFT[[#This Row],[Abs Erorr 3]]/SMA1MSFT[[#This Row],[Adj Close]]</f>
        <v>2.8792313163661317E-2</v>
      </c>
    </row>
    <row r="337" spans="2:18">
      <c r="B337" s="46">
        <v>44271.291666666664</v>
      </c>
      <c r="C337" s="7">
        <v>58.918199999999999</v>
      </c>
      <c r="D337" s="23">
        <f t="shared" si="26"/>
        <v>58.017800000000001</v>
      </c>
      <c r="E337" s="24">
        <f>SMA1MSFT[[#This Row],[Adj Close]]-SMA1MSFT[[#This Row],[Naive Trend ]]</f>
        <v>0.90039999999999765</v>
      </c>
      <c r="F337" s="5">
        <f t="shared" si="25"/>
        <v>0.8107201599999958</v>
      </c>
      <c r="G337" s="5">
        <f>ABS(SMA1MSFT[[#This Row],[Erorr 1]])</f>
        <v>0.90039999999999765</v>
      </c>
      <c r="H337" s="15">
        <f>SMA1MSFT[[#This Row],[Abs Erorr 1]]/SMA1MSFT[[#This Row],[Adj Close]]</f>
        <v>1.5282204819563355E-2</v>
      </c>
      <c r="I337" s="23">
        <f t="shared" si="28"/>
        <v>57.60243333333333</v>
      </c>
      <c r="J337" s="25">
        <f>(SMA1MSFT[[#This Row],[Adj Close]]-SMA1MSFT[[#This Row],[3-MA]])</f>
        <v>1.3157666666666685</v>
      </c>
      <c r="K337" s="14">
        <f t="shared" si="27"/>
        <v>1.7312419211111161</v>
      </c>
      <c r="L337" s="14">
        <f>ABS(SMA1MSFT[[#This Row],[Erorr 2]])</f>
        <v>1.3157666666666685</v>
      </c>
      <c r="M337" s="15">
        <f>SMA1MSFT[[#This Row],[Abs Erorr 2]]/SMA1MSFT[[#This Row],[Adj Close]]</f>
        <v>2.2332092064364976E-2</v>
      </c>
      <c r="N337" s="23">
        <f t="shared" si="29"/>
        <v>56.809666666666665</v>
      </c>
      <c r="O337" s="26">
        <f>SMA1MSFT[[#This Row],[Adj Close]]-SMA1MSFT[[#This Row],[6-MA]]</f>
        <v>2.1085333333333338</v>
      </c>
      <c r="P337" s="14">
        <f>(SMA1MSFT[[#This Row],[Adj Close]]-N337)^2</f>
        <v>4.4459128177777796</v>
      </c>
      <c r="Q337" s="14">
        <f>ABS(SMA1MSFT[[#This Row],[Erorr 3]])</f>
        <v>2.1085333333333338</v>
      </c>
      <c r="R337" s="27">
        <f>SMA1MSFT[[#This Row],[Abs Erorr 3]]/SMA1MSFT[[#This Row],[Adj Close]]</f>
        <v>3.578747031194663E-2</v>
      </c>
    </row>
    <row r="338" spans="2:18">
      <c r="B338" s="46">
        <v>44272.291666666664</v>
      </c>
      <c r="C338" s="7">
        <v>59.8277</v>
      </c>
      <c r="D338" s="23">
        <f t="shared" si="26"/>
        <v>58.918199999999999</v>
      </c>
      <c r="E338" s="24">
        <f>SMA1MSFT[[#This Row],[Adj Close]]-SMA1MSFT[[#This Row],[Naive Trend ]]</f>
        <v>0.90950000000000131</v>
      </c>
      <c r="F338" s="5">
        <f t="shared" si="25"/>
        <v>0.82719025000000235</v>
      </c>
      <c r="G338" s="5">
        <f>ABS(SMA1MSFT[[#This Row],[Erorr 1]])</f>
        <v>0.90950000000000131</v>
      </c>
      <c r="H338" s="15">
        <f>SMA1MSFT[[#This Row],[Abs Erorr 1]]/SMA1MSFT[[#This Row],[Adj Close]]</f>
        <v>1.5201988376621553E-2</v>
      </c>
      <c r="I338" s="23">
        <f t="shared" si="28"/>
        <v>58.048099999999998</v>
      </c>
      <c r="J338" s="25">
        <f>(SMA1MSFT[[#This Row],[Adj Close]]-SMA1MSFT[[#This Row],[3-MA]])</f>
        <v>1.7796000000000021</v>
      </c>
      <c r="K338" s="14">
        <f t="shared" si="27"/>
        <v>3.1669761600000075</v>
      </c>
      <c r="L338" s="14">
        <f>ABS(SMA1MSFT[[#This Row],[Erorr 2]])</f>
        <v>1.7796000000000021</v>
      </c>
      <c r="M338" s="15">
        <f>SMA1MSFT[[#This Row],[Abs Erorr 2]]/SMA1MSFT[[#This Row],[Adj Close]]</f>
        <v>2.9745418928021669E-2</v>
      </c>
      <c r="N338" s="23">
        <f t="shared" si="29"/>
        <v>57.556983333333335</v>
      </c>
      <c r="O338" s="26">
        <f>SMA1MSFT[[#This Row],[Adj Close]]-SMA1MSFT[[#This Row],[6-MA]]</f>
        <v>2.2707166666666652</v>
      </c>
      <c r="P338" s="14">
        <f>(SMA1MSFT[[#This Row],[Adj Close]]-N338)^2</f>
        <v>5.1561541802777713</v>
      </c>
      <c r="Q338" s="14">
        <f>ABS(SMA1MSFT[[#This Row],[Erorr 3]])</f>
        <v>2.2707166666666652</v>
      </c>
      <c r="R338" s="27">
        <f>SMA1MSFT[[#This Row],[Abs Erorr 3]]/SMA1MSFT[[#This Row],[Adj Close]]</f>
        <v>3.7954269789189039E-2</v>
      </c>
    </row>
    <row r="339" spans="2:18">
      <c r="B339" s="46">
        <v>44273.291666666664</v>
      </c>
      <c r="C339" s="7">
        <v>57.963200000000001</v>
      </c>
      <c r="D339" s="23">
        <f t="shared" si="26"/>
        <v>59.8277</v>
      </c>
      <c r="E339" s="24">
        <f>SMA1MSFT[[#This Row],[Adj Close]]-SMA1MSFT[[#This Row],[Naive Trend ]]</f>
        <v>-1.8644999999999996</v>
      </c>
      <c r="F339" s="5">
        <f t="shared" si="25"/>
        <v>3.4763602499999986</v>
      </c>
      <c r="G339" s="5">
        <f>ABS(SMA1MSFT[[#This Row],[Erorr 1]])</f>
        <v>1.8644999999999996</v>
      </c>
      <c r="H339" s="15">
        <f>SMA1MSFT[[#This Row],[Abs Erorr 1]]/SMA1MSFT[[#This Row],[Adj Close]]</f>
        <v>3.2166961106357132E-2</v>
      </c>
      <c r="I339" s="23">
        <f t="shared" si="28"/>
        <v>58.921233333333333</v>
      </c>
      <c r="J339" s="25">
        <f>(SMA1MSFT[[#This Row],[Adj Close]]-SMA1MSFT[[#This Row],[3-MA]])</f>
        <v>-0.95803333333333285</v>
      </c>
      <c r="K339" s="14">
        <f t="shared" si="27"/>
        <v>0.91782786777777681</v>
      </c>
      <c r="L339" s="14">
        <f>ABS(SMA1MSFT[[#This Row],[Erorr 2]])</f>
        <v>0.95803333333333285</v>
      </c>
      <c r="M339" s="15">
        <f>SMA1MSFT[[#This Row],[Abs Erorr 2]]/SMA1MSFT[[#This Row],[Adj Close]]</f>
        <v>1.6528303015246448E-2</v>
      </c>
      <c r="N339" s="23">
        <f t="shared" si="29"/>
        <v>58.028399999999998</v>
      </c>
      <c r="O339" s="26">
        <f>SMA1MSFT[[#This Row],[Adj Close]]-SMA1MSFT[[#This Row],[6-MA]]</f>
        <v>-6.519999999999726E-2</v>
      </c>
      <c r="P339" s="14">
        <f>(SMA1MSFT[[#This Row],[Adj Close]]-N339)^2</f>
        <v>4.2510399999996428E-3</v>
      </c>
      <c r="Q339" s="14">
        <f>ABS(SMA1MSFT[[#This Row],[Erorr 3]])</f>
        <v>6.519999999999726E-2</v>
      </c>
      <c r="R339" s="27">
        <f>SMA1MSFT[[#This Row],[Abs Erorr 3]]/SMA1MSFT[[#This Row],[Adj Close]]</f>
        <v>1.1248516299996766E-3</v>
      </c>
    </row>
    <row r="340" spans="2:18">
      <c r="B340" s="46">
        <v>44274.291666666664</v>
      </c>
      <c r="C340" s="7">
        <v>57.990499999999997</v>
      </c>
      <c r="D340" s="23">
        <f t="shared" si="26"/>
        <v>57.963200000000001</v>
      </c>
      <c r="E340" s="24">
        <f>SMA1MSFT[[#This Row],[Adj Close]]-SMA1MSFT[[#This Row],[Naive Trend ]]</f>
        <v>2.7299999999996771E-2</v>
      </c>
      <c r="F340" s="5">
        <f t="shared" si="25"/>
        <v>7.4528999999982372E-4</v>
      </c>
      <c r="G340" s="5">
        <f>ABS(SMA1MSFT[[#This Row],[Erorr 1]])</f>
        <v>2.7299999999996771E-2</v>
      </c>
      <c r="H340" s="15">
        <f>SMA1MSFT[[#This Row],[Abs Erorr 1]]/SMA1MSFT[[#This Row],[Adj Close]]</f>
        <v>4.7076676352155567E-4</v>
      </c>
      <c r="I340" s="23">
        <f t="shared" si="28"/>
        <v>58.903033333333333</v>
      </c>
      <c r="J340" s="25">
        <f>(SMA1MSFT[[#This Row],[Adj Close]]-SMA1MSFT[[#This Row],[3-MA]])</f>
        <v>-0.91253333333333586</v>
      </c>
      <c r="K340" s="14">
        <f t="shared" si="27"/>
        <v>0.83271708444444903</v>
      </c>
      <c r="L340" s="14">
        <f>ABS(SMA1MSFT[[#This Row],[Erorr 2]])</f>
        <v>0.91253333333333586</v>
      </c>
      <c r="M340" s="15">
        <f>SMA1MSFT[[#This Row],[Abs Erorr 2]]/SMA1MSFT[[#This Row],[Adj Close]]</f>
        <v>1.5735910766993488E-2</v>
      </c>
      <c r="N340" s="23">
        <f t="shared" si="29"/>
        <v>58.252733333333332</v>
      </c>
      <c r="O340" s="26">
        <f>SMA1MSFT[[#This Row],[Adj Close]]-SMA1MSFT[[#This Row],[6-MA]]</f>
        <v>-0.26223333333333443</v>
      </c>
      <c r="P340" s="14">
        <f>(SMA1MSFT[[#This Row],[Adj Close]]-N340)^2</f>
        <v>6.8766321111111681E-2</v>
      </c>
      <c r="Q340" s="14">
        <f>ABS(SMA1MSFT[[#This Row],[Erorr 3]])</f>
        <v>0.26223333333333443</v>
      </c>
      <c r="R340" s="27">
        <f>SMA1MSFT[[#This Row],[Abs Erorr 3]]/SMA1MSFT[[#This Row],[Adj Close]]</f>
        <v>4.5220050410555946E-3</v>
      </c>
    </row>
    <row r="341" spans="2:18">
      <c r="B341" s="46">
        <v>44277.291666666664</v>
      </c>
      <c r="C341" s="7">
        <v>59.691299999999998</v>
      </c>
      <c r="D341" s="23">
        <f t="shared" si="26"/>
        <v>57.990499999999997</v>
      </c>
      <c r="E341" s="24">
        <f>SMA1MSFT[[#This Row],[Adj Close]]-SMA1MSFT[[#This Row],[Naive Trend ]]</f>
        <v>1.700800000000001</v>
      </c>
      <c r="F341" s="5">
        <f t="shared" si="25"/>
        <v>2.8927206400000034</v>
      </c>
      <c r="G341" s="5">
        <f>ABS(SMA1MSFT[[#This Row],[Erorr 1]])</f>
        <v>1.700800000000001</v>
      </c>
      <c r="H341" s="15">
        <f>SMA1MSFT[[#This Row],[Abs Erorr 1]]/SMA1MSFT[[#This Row],[Adj Close]]</f>
        <v>2.8493264512583927E-2</v>
      </c>
      <c r="I341" s="23">
        <f t="shared" si="28"/>
        <v>58.593799999999995</v>
      </c>
      <c r="J341" s="25">
        <f>(SMA1MSFT[[#This Row],[Adj Close]]-SMA1MSFT[[#This Row],[3-MA]])</f>
        <v>1.0975000000000037</v>
      </c>
      <c r="K341" s="14">
        <f t="shared" si="27"/>
        <v>1.2045062500000081</v>
      </c>
      <c r="L341" s="14">
        <f>ABS(SMA1MSFT[[#This Row],[Erorr 2]])</f>
        <v>1.0975000000000037</v>
      </c>
      <c r="M341" s="15">
        <f>SMA1MSFT[[#This Row],[Abs Erorr 2]]/SMA1MSFT[[#This Row],[Adj Close]]</f>
        <v>1.8386263994920594E-2</v>
      </c>
      <c r="N341" s="23">
        <f t="shared" si="29"/>
        <v>58.320950000000003</v>
      </c>
      <c r="O341" s="26">
        <f>SMA1MSFT[[#This Row],[Adj Close]]-SMA1MSFT[[#This Row],[6-MA]]</f>
        <v>1.3703499999999948</v>
      </c>
      <c r="P341" s="14">
        <f>(SMA1MSFT[[#This Row],[Adj Close]]-N341)^2</f>
        <v>1.8778591224999859</v>
      </c>
      <c r="Q341" s="14">
        <f>ABS(SMA1MSFT[[#This Row],[Erorr 3]])</f>
        <v>1.3703499999999948</v>
      </c>
      <c r="R341" s="27">
        <f>SMA1MSFT[[#This Row],[Abs Erorr 3]]/SMA1MSFT[[#This Row],[Adj Close]]</f>
        <v>2.2957281881949211E-2</v>
      </c>
    </row>
    <row r="342" spans="2:18">
      <c r="B342" s="46">
        <v>44278.291666666664</v>
      </c>
      <c r="C342" s="7">
        <v>57.735900000000001</v>
      </c>
      <c r="D342" s="23">
        <f t="shared" si="26"/>
        <v>59.691299999999998</v>
      </c>
      <c r="E342" s="24">
        <f>SMA1MSFT[[#This Row],[Adj Close]]-SMA1MSFT[[#This Row],[Naive Trend ]]</f>
        <v>-1.9553999999999974</v>
      </c>
      <c r="F342" s="5">
        <f t="shared" si="25"/>
        <v>3.8235891599999898</v>
      </c>
      <c r="G342" s="5">
        <f>ABS(SMA1MSFT[[#This Row],[Erorr 1]])</f>
        <v>1.9553999999999974</v>
      </c>
      <c r="H342" s="15">
        <f>SMA1MSFT[[#This Row],[Abs Erorr 1]]/SMA1MSFT[[#This Row],[Adj Close]]</f>
        <v>3.3868009332148584E-2</v>
      </c>
      <c r="I342" s="23">
        <f t="shared" si="28"/>
        <v>58.548333333333325</v>
      </c>
      <c r="J342" s="25">
        <f>(SMA1MSFT[[#This Row],[Adj Close]]-SMA1MSFT[[#This Row],[3-MA]])</f>
        <v>-0.81243333333332401</v>
      </c>
      <c r="K342" s="14">
        <f t="shared" si="27"/>
        <v>0.660047921111096</v>
      </c>
      <c r="L342" s="14">
        <f>ABS(SMA1MSFT[[#This Row],[Erorr 2]])</f>
        <v>0.81243333333332401</v>
      </c>
      <c r="M342" s="15">
        <f>SMA1MSFT[[#This Row],[Abs Erorr 2]]/SMA1MSFT[[#This Row],[Adj Close]]</f>
        <v>1.4071545318135233E-2</v>
      </c>
      <c r="N342" s="23">
        <f t="shared" si="29"/>
        <v>58.734783333333333</v>
      </c>
      <c r="O342" s="26">
        <f>SMA1MSFT[[#This Row],[Adj Close]]-SMA1MSFT[[#This Row],[6-MA]]</f>
        <v>-0.99888333333333179</v>
      </c>
      <c r="P342" s="14">
        <f>(SMA1MSFT[[#This Row],[Adj Close]]-N342)^2</f>
        <v>0.99776791361110806</v>
      </c>
      <c r="Q342" s="14">
        <f>ABS(SMA1MSFT[[#This Row],[Erorr 3]])</f>
        <v>0.99888333333333179</v>
      </c>
      <c r="R342" s="27">
        <f>SMA1MSFT[[#This Row],[Abs Erorr 3]]/SMA1MSFT[[#This Row],[Adj Close]]</f>
        <v>1.7300905213798203E-2</v>
      </c>
    </row>
    <row r="343" spans="2:18">
      <c r="B343" s="46">
        <v>44279.291666666664</v>
      </c>
      <c r="C343" s="7">
        <v>56.426200000000001</v>
      </c>
      <c r="D343" s="23">
        <f t="shared" si="26"/>
        <v>57.735900000000001</v>
      </c>
      <c r="E343" s="24">
        <f>SMA1MSFT[[#This Row],[Adj Close]]-SMA1MSFT[[#This Row],[Naive Trend ]]</f>
        <v>-1.3096999999999994</v>
      </c>
      <c r="F343" s="5">
        <f t="shared" si="25"/>
        <v>1.7153140899999986</v>
      </c>
      <c r="G343" s="5">
        <f>ABS(SMA1MSFT[[#This Row],[Erorr 1]])</f>
        <v>1.3096999999999994</v>
      </c>
      <c r="H343" s="15">
        <f>SMA1MSFT[[#This Row],[Abs Erorr 1]]/SMA1MSFT[[#This Row],[Adj Close]]</f>
        <v>2.3210848860990098E-2</v>
      </c>
      <c r="I343" s="23">
        <f t="shared" si="28"/>
        <v>58.472566666666665</v>
      </c>
      <c r="J343" s="25">
        <f>(SMA1MSFT[[#This Row],[Adj Close]]-SMA1MSFT[[#This Row],[3-MA]])</f>
        <v>-2.046366666666664</v>
      </c>
      <c r="K343" s="14">
        <f t="shared" si="27"/>
        <v>4.1876165344444338</v>
      </c>
      <c r="L343" s="14">
        <f>ABS(SMA1MSFT[[#This Row],[Erorr 2]])</f>
        <v>2.046366666666664</v>
      </c>
      <c r="M343" s="15">
        <f>SMA1MSFT[[#This Row],[Abs Erorr 2]]/SMA1MSFT[[#This Row],[Adj Close]]</f>
        <v>3.626624983902272E-2</v>
      </c>
      <c r="N343" s="23">
        <f t="shared" si="29"/>
        <v>58.687800000000003</v>
      </c>
      <c r="O343" s="26">
        <f>SMA1MSFT[[#This Row],[Adj Close]]-SMA1MSFT[[#This Row],[6-MA]]</f>
        <v>-2.2616000000000014</v>
      </c>
      <c r="P343" s="14">
        <f>(SMA1MSFT[[#This Row],[Adj Close]]-N343)^2</f>
        <v>5.1148345600000065</v>
      </c>
      <c r="Q343" s="14">
        <f>ABS(SMA1MSFT[[#This Row],[Erorr 3]])</f>
        <v>2.2616000000000014</v>
      </c>
      <c r="R343" s="27">
        <f>SMA1MSFT[[#This Row],[Abs Erorr 3]]/SMA1MSFT[[#This Row],[Adj Close]]</f>
        <v>4.0080671744686006E-2</v>
      </c>
    </row>
    <row r="344" spans="2:18">
      <c r="B344" s="46">
        <v>44280.291666666664</v>
      </c>
      <c r="C344" s="7">
        <v>56.408000000000001</v>
      </c>
      <c r="D344" s="23">
        <f t="shared" si="26"/>
        <v>56.426200000000001</v>
      </c>
      <c r="E344" s="24">
        <f>SMA1MSFT[[#This Row],[Adj Close]]-SMA1MSFT[[#This Row],[Naive Trend ]]</f>
        <v>-1.8200000000000216E-2</v>
      </c>
      <c r="F344" s="5">
        <f t="shared" si="25"/>
        <v>3.3124000000000787E-4</v>
      </c>
      <c r="G344" s="5">
        <f>ABS(SMA1MSFT[[#This Row],[Erorr 1]])</f>
        <v>1.8200000000000216E-2</v>
      </c>
      <c r="H344" s="15">
        <f>SMA1MSFT[[#This Row],[Abs Erorr 1]]/SMA1MSFT[[#This Row],[Adj Close]]</f>
        <v>3.2264926960715176E-4</v>
      </c>
      <c r="I344" s="23">
        <f t="shared" si="28"/>
        <v>57.951133333333331</v>
      </c>
      <c r="J344" s="25">
        <f>(SMA1MSFT[[#This Row],[Adj Close]]-SMA1MSFT[[#This Row],[3-MA]])</f>
        <v>-1.5431333333333299</v>
      </c>
      <c r="K344" s="14">
        <f t="shared" si="27"/>
        <v>2.3812604844444341</v>
      </c>
      <c r="L344" s="14">
        <f>ABS(SMA1MSFT[[#This Row],[Erorr 2]])</f>
        <v>1.5431333333333299</v>
      </c>
      <c r="M344" s="15">
        <f>SMA1MSFT[[#This Row],[Abs Erorr 2]]/SMA1MSFT[[#This Row],[Adj Close]]</f>
        <v>2.7356639720134197E-2</v>
      </c>
      <c r="N344" s="23">
        <f t="shared" si="29"/>
        <v>58.272466666666666</v>
      </c>
      <c r="O344" s="26">
        <f>SMA1MSFT[[#This Row],[Adj Close]]-SMA1MSFT[[#This Row],[6-MA]]</f>
        <v>-1.8644666666666652</v>
      </c>
      <c r="P344" s="14">
        <f>(SMA1MSFT[[#This Row],[Adj Close]]-N344)^2</f>
        <v>3.4762359511111054</v>
      </c>
      <c r="Q344" s="14">
        <f>ABS(SMA1MSFT[[#This Row],[Erorr 3]])</f>
        <v>1.8644666666666652</v>
      </c>
      <c r="R344" s="27">
        <f>SMA1MSFT[[#This Row],[Abs Erorr 3]]/SMA1MSFT[[#This Row],[Adj Close]]</f>
        <v>3.3053231220157867E-2</v>
      </c>
    </row>
    <row r="345" spans="2:18">
      <c r="B345" s="46">
        <v>44281.291666666664</v>
      </c>
      <c r="C345" s="7">
        <v>59.000100000000003</v>
      </c>
      <c r="D345" s="23">
        <f t="shared" si="26"/>
        <v>56.408000000000001</v>
      </c>
      <c r="E345" s="24">
        <f>SMA1MSFT[[#This Row],[Adj Close]]-SMA1MSFT[[#This Row],[Naive Trend ]]</f>
        <v>2.5921000000000021</v>
      </c>
      <c r="F345" s="5">
        <f t="shared" si="25"/>
        <v>6.7189824100000104</v>
      </c>
      <c r="G345" s="5">
        <f>ABS(SMA1MSFT[[#This Row],[Erorr 1]])</f>
        <v>2.5921000000000021</v>
      </c>
      <c r="H345" s="15">
        <f>SMA1MSFT[[#This Row],[Abs Erorr 1]]/SMA1MSFT[[#This Row],[Adj Close]]</f>
        <v>4.393382384097657E-2</v>
      </c>
      <c r="I345" s="23">
        <f t="shared" si="28"/>
        <v>56.856700000000011</v>
      </c>
      <c r="J345" s="25">
        <f>(SMA1MSFT[[#This Row],[Adj Close]]-SMA1MSFT[[#This Row],[3-MA]])</f>
        <v>2.1433999999999926</v>
      </c>
      <c r="K345" s="14">
        <f t="shared" si="27"/>
        <v>4.5941635599999682</v>
      </c>
      <c r="L345" s="14">
        <f>ABS(SMA1MSFT[[#This Row],[Erorr 2]])</f>
        <v>2.1433999999999926</v>
      </c>
      <c r="M345" s="15">
        <f>SMA1MSFT[[#This Row],[Abs Erorr 2]]/SMA1MSFT[[#This Row],[Adj Close]]</f>
        <v>3.6328751985165997E-2</v>
      </c>
      <c r="N345" s="23">
        <f t="shared" si="29"/>
        <v>57.702516666666668</v>
      </c>
      <c r="O345" s="26">
        <f>SMA1MSFT[[#This Row],[Adj Close]]-SMA1MSFT[[#This Row],[6-MA]]</f>
        <v>1.2975833333333355</v>
      </c>
      <c r="P345" s="14">
        <f>(SMA1MSFT[[#This Row],[Adj Close]]-N345)^2</f>
        <v>1.6837225069444501</v>
      </c>
      <c r="Q345" s="14">
        <f>ABS(SMA1MSFT[[#This Row],[Erorr 3]])</f>
        <v>1.2975833333333355</v>
      </c>
      <c r="R345" s="27">
        <f>SMA1MSFT[[#This Row],[Abs Erorr 3]]/SMA1MSFT[[#This Row],[Adj Close]]</f>
        <v>2.1992900577004707E-2</v>
      </c>
    </row>
    <row r="346" spans="2:18">
      <c r="B346" s="46">
        <v>44284.291666666664</v>
      </c>
      <c r="C346" s="7">
        <v>58.663600000000002</v>
      </c>
      <c r="D346" s="23">
        <f t="shared" si="26"/>
        <v>59.000100000000003</v>
      </c>
      <c r="E346" s="24">
        <f>SMA1MSFT[[#This Row],[Adj Close]]-SMA1MSFT[[#This Row],[Naive Trend ]]</f>
        <v>-0.33650000000000091</v>
      </c>
      <c r="F346" s="5">
        <f t="shared" si="25"/>
        <v>0.11323225000000062</v>
      </c>
      <c r="G346" s="5">
        <f>ABS(SMA1MSFT[[#This Row],[Erorr 1]])</f>
        <v>0.33650000000000091</v>
      </c>
      <c r="H346" s="15">
        <f>SMA1MSFT[[#This Row],[Abs Erorr 1]]/SMA1MSFT[[#This Row],[Adj Close]]</f>
        <v>5.7360952958904823E-3</v>
      </c>
      <c r="I346" s="23">
        <f t="shared" si="28"/>
        <v>57.278100000000002</v>
      </c>
      <c r="J346" s="25">
        <f>(SMA1MSFT[[#This Row],[Adj Close]]-SMA1MSFT[[#This Row],[3-MA]])</f>
        <v>1.3855000000000004</v>
      </c>
      <c r="K346" s="14">
        <f t="shared" si="27"/>
        <v>1.9196102500000012</v>
      </c>
      <c r="L346" s="14">
        <f>ABS(SMA1MSFT[[#This Row],[Erorr 2]])</f>
        <v>1.3855000000000004</v>
      </c>
      <c r="M346" s="15">
        <f>SMA1MSFT[[#This Row],[Abs Erorr 2]]/SMA1MSFT[[#This Row],[Adj Close]]</f>
        <v>2.3617711834936831E-2</v>
      </c>
      <c r="N346" s="23">
        <f t="shared" si="29"/>
        <v>57.875333333333323</v>
      </c>
      <c r="O346" s="26">
        <f>SMA1MSFT[[#This Row],[Adj Close]]-SMA1MSFT[[#This Row],[6-MA]]</f>
        <v>0.78826666666667933</v>
      </c>
      <c r="P346" s="14">
        <f>(SMA1MSFT[[#This Row],[Adj Close]]-N346)^2</f>
        <v>0.62136433777779776</v>
      </c>
      <c r="Q346" s="14">
        <f>ABS(SMA1MSFT[[#This Row],[Erorr 3]])</f>
        <v>0.78826666666667933</v>
      </c>
      <c r="R346" s="27">
        <f>SMA1MSFT[[#This Row],[Abs Erorr 3]]/SMA1MSFT[[#This Row],[Adj Close]]</f>
        <v>1.3437066028451702E-2</v>
      </c>
    </row>
    <row r="347" spans="2:18">
      <c r="B347" s="46">
        <v>44285.291666666664</v>
      </c>
      <c r="C347" s="7">
        <v>57.999600000000001</v>
      </c>
      <c r="D347" s="23">
        <f t="shared" si="26"/>
        <v>58.663600000000002</v>
      </c>
      <c r="E347" s="24">
        <f>SMA1MSFT[[#This Row],[Adj Close]]-SMA1MSFT[[#This Row],[Naive Trend ]]</f>
        <v>-0.66400000000000148</v>
      </c>
      <c r="F347" s="5">
        <f t="shared" si="25"/>
        <v>0.44089600000000195</v>
      </c>
      <c r="G347" s="5">
        <f>ABS(SMA1MSFT[[#This Row],[Erorr 1]])</f>
        <v>0.66400000000000148</v>
      </c>
      <c r="H347" s="15">
        <f>SMA1MSFT[[#This Row],[Abs Erorr 1]]/SMA1MSFT[[#This Row],[Adj Close]]</f>
        <v>1.1448354816240137E-2</v>
      </c>
      <c r="I347" s="23">
        <f t="shared" si="28"/>
        <v>58.023900000000005</v>
      </c>
      <c r="J347" s="25">
        <f>(SMA1MSFT[[#This Row],[Adj Close]]-SMA1MSFT[[#This Row],[3-MA]])</f>
        <v>-2.4300000000003763E-2</v>
      </c>
      <c r="K347" s="14">
        <f t="shared" si="27"/>
        <v>5.9049000000018284E-4</v>
      </c>
      <c r="L347" s="14">
        <f>ABS(SMA1MSFT[[#This Row],[Erorr 2]])</f>
        <v>2.4300000000003763E-2</v>
      </c>
      <c r="M347" s="15">
        <f>SMA1MSFT[[#This Row],[Abs Erorr 2]]/SMA1MSFT[[#This Row],[Adj Close]]</f>
        <v>4.1896840667873163E-4</v>
      </c>
      <c r="N347" s="23">
        <f t="shared" si="29"/>
        <v>57.987516666666657</v>
      </c>
      <c r="O347" s="26">
        <f>SMA1MSFT[[#This Row],[Adj Close]]-SMA1MSFT[[#This Row],[6-MA]]</f>
        <v>1.208333333334366E-2</v>
      </c>
      <c r="P347" s="14">
        <f>(SMA1MSFT[[#This Row],[Adj Close]]-N347)^2</f>
        <v>1.4600694444469401E-4</v>
      </c>
      <c r="Q347" s="14">
        <f>ABS(SMA1MSFT[[#This Row],[Erorr 3]])</f>
        <v>1.208333333334366E-2</v>
      </c>
      <c r="R347" s="27">
        <f>SMA1MSFT[[#This Row],[Abs Erorr 3]]/SMA1MSFT[[#This Row],[Adj Close]]</f>
        <v>2.0833477012502949E-4</v>
      </c>
    </row>
    <row r="348" spans="2:18">
      <c r="B348" s="46">
        <v>44286.291666666664</v>
      </c>
      <c r="C348" s="7">
        <v>58.208799999999997</v>
      </c>
      <c r="D348" s="23">
        <f t="shared" si="26"/>
        <v>57.999600000000001</v>
      </c>
      <c r="E348" s="24">
        <f>SMA1MSFT[[#This Row],[Adj Close]]-SMA1MSFT[[#This Row],[Naive Trend ]]</f>
        <v>0.20919999999999561</v>
      </c>
      <c r="F348" s="5">
        <f t="shared" si="25"/>
        <v>4.3764639999998162E-2</v>
      </c>
      <c r="G348" s="5">
        <f>ABS(SMA1MSFT[[#This Row],[Erorr 1]])</f>
        <v>0.20919999999999561</v>
      </c>
      <c r="H348" s="15">
        <f>SMA1MSFT[[#This Row],[Abs Erorr 1]]/SMA1MSFT[[#This Row],[Adj Close]]</f>
        <v>3.5939583018374478E-3</v>
      </c>
      <c r="I348" s="23">
        <f t="shared" si="28"/>
        <v>58.554433333333328</v>
      </c>
      <c r="J348" s="25">
        <f>(SMA1MSFT[[#This Row],[Adj Close]]-SMA1MSFT[[#This Row],[3-MA]])</f>
        <v>-0.3456333333333319</v>
      </c>
      <c r="K348" s="14">
        <f t="shared" si="27"/>
        <v>0.11946240111111012</v>
      </c>
      <c r="L348" s="14">
        <f>ABS(SMA1MSFT[[#This Row],[Erorr 2]])</f>
        <v>0.3456333333333319</v>
      </c>
      <c r="M348" s="15">
        <f>SMA1MSFT[[#This Row],[Abs Erorr 2]]/SMA1MSFT[[#This Row],[Adj Close]]</f>
        <v>5.9378192529880693E-3</v>
      </c>
      <c r="N348" s="23">
        <f t="shared" si="29"/>
        <v>57.70556666666667</v>
      </c>
      <c r="O348" s="26">
        <f>SMA1MSFT[[#This Row],[Adj Close]]-SMA1MSFT[[#This Row],[6-MA]]</f>
        <v>0.50323333333332698</v>
      </c>
      <c r="P348" s="14">
        <f>(SMA1MSFT[[#This Row],[Adj Close]]-N348)^2</f>
        <v>0.2532437877777714</v>
      </c>
      <c r="Q348" s="14">
        <f>ABS(SMA1MSFT[[#This Row],[Erorr 3]])</f>
        <v>0.50323333333332698</v>
      </c>
      <c r="R348" s="27">
        <f>SMA1MSFT[[#This Row],[Abs Erorr 3]]/SMA1MSFT[[#This Row],[Adj Close]]</f>
        <v>8.6453136524602299E-3</v>
      </c>
    </row>
    <row r="349" spans="2:18">
      <c r="B349" s="46">
        <v>44287.291666666664</v>
      </c>
      <c r="C349" s="7">
        <v>58.709000000000003</v>
      </c>
      <c r="D349" s="23">
        <f t="shared" si="26"/>
        <v>58.208799999999997</v>
      </c>
      <c r="E349" s="24">
        <f>SMA1MSFT[[#This Row],[Adj Close]]-SMA1MSFT[[#This Row],[Naive Trend ]]</f>
        <v>0.50020000000000664</v>
      </c>
      <c r="F349" s="5">
        <f t="shared" si="25"/>
        <v>0.25020004000000662</v>
      </c>
      <c r="G349" s="5">
        <f>ABS(SMA1MSFT[[#This Row],[Erorr 1]])</f>
        <v>0.50020000000000664</v>
      </c>
      <c r="H349" s="15">
        <f>SMA1MSFT[[#This Row],[Abs Erorr 1]]/SMA1MSFT[[#This Row],[Adj Close]]</f>
        <v>8.5199884174488854E-3</v>
      </c>
      <c r="I349" s="23">
        <f t="shared" si="28"/>
        <v>58.290666666666674</v>
      </c>
      <c r="J349" s="25">
        <f>(SMA1MSFT[[#This Row],[Adj Close]]-SMA1MSFT[[#This Row],[3-MA]])</f>
        <v>0.41833333333332945</v>
      </c>
      <c r="K349" s="14">
        <f t="shared" si="27"/>
        <v>0.17500277777777454</v>
      </c>
      <c r="L349" s="14">
        <f>ABS(SMA1MSFT[[#This Row],[Erorr 2]])</f>
        <v>0.41833333333332945</v>
      </c>
      <c r="M349" s="15">
        <f>SMA1MSFT[[#This Row],[Abs Erorr 2]]/SMA1MSFT[[#This Row],[Adj Close]]</f>
        <v>7.125540093228115E-3</v>
      </c>
      <c r="N349" s="23">
        <f t="shared" si="29"/>
        <v>57.784383333333331</v>
      </c>
      <c r="O349" s="26">
        <f>SMA1MSFT[[#This Row],[Adj Close]]-SMA1MSFT[[#This Row],[6-MA]]</f>
        <v>0.92461666666667242</v>
      </c>
      <c r="P349" s="14">
        <f>(SMA1MSFT[[#This Row],[Adj Close]]-N349)^2</f>
        <v>0.85491598027778837</v>
      </c>
      <c r="Q349" s="14">
        <f>ABS(SMA1MSFT[[#This Row],[Erorr 3]])</f>
        <v>0.92461666666667242</v>
      </c>
      <c r="R349" s="27">
        <f>SMA1MSFT[[#This Row],[Abs Erorr 3]]/SMA1MSFT[[#This Row],[Adj Close]]</f>
        <v>1.5749146922391325E-2</v>
      </c>
    </row>
    <row r="350" spans="2:18">
      <c r="B350" s="46">
        <v>44291.291666666664</v>
      </c>
      <c r="C350" s="7">
        <v>60.518999999999998</v>
      </c>
      <c r="D350" s="23">
        <f t="shared" si="26"/>
        <v>58.709000000000003</v>
      </c>
      <c r="E350" s="24">
        <f>SMA1MSFT[[#This Row],[Adj Close]]-SMA1MSFT[[#This Row],[Naive Trend ]]</f>
        <v>1.8099999999999952</v>
      </c>
      <c r="F350" s="5">
        <f t="shared" si="25"/>
        <v>3.2760999999999827</v>
      </c>
      <c r="G350" s="5">
        <f>ABS(SMA1MSFT[[#This Row],[Erorr 1]])</f>
        <v>1.8099999999999952</v>
      </c>
      <c r="H350" s="15">
        <f>SMA1MSFT[[#This Row],[Abs Erorr 1]]/SMA1MSFT[[#This Row],[Adj Close]]</f>
        <v>2.9907962788545666E-2</v>
      </c>
      <c r="I350" s="23">
        <f t="shared" si="28"/>
        <v>58.305799999999998</v>
      </c>
      <c r="J350" s="25">
        <f>(SMA1MSFT[[#This Row],[Adj Close]]-SMA1MSFT[[#This Row],[3-MA]])</f>
        <v>2.2132000000000005</v>
      </c>
      <c r="K350" s="14">
        <f t="shared" si="27"/>
        <v>4.8982542400000026</v>
      </c>
      <c r="L350" s="14">
        <f>ABS(SMA1MSFT[[#This Row],[Erorr 2]])</f>
        <v>2.2132000000000005</v>
      </c>
      <c r="M350" s="15">
        <f>SMA1MSFT[[#This Row],[Abs Erorr 2]]/SMA1MSFT[[#This Row],[Adj Close]]</f>
        <v>3.6570333283762135E-2</v>
      </c>
      <c r="N350" s="23">
        <f t="shared" si="29"/>
        <v>58.164850000000001</v>
      </c>
      <c r="O350" s="26">
        <f>SMA1MSFT[[#This Row],[Adj Close]]-SMA1MSFT[[#This Row],[6-MA]]</f>
        <v>2.3541499999999971</v>
      </c>
      <c r="P350" s="14">
        <f>(SMA1MSFT[[#This Row],[Adj Close]]-N350)^2</f>
        <v>5.5420222224999867</v>
      </c>
      <c r="Q350" s="14">
        <f>ABS(SMA1MSFT[[#This Row],[Erorr 3]])</f>
        <v>2.3541499999999971</v>
      </c>
      <c r="R350" s="27">
        <f>SMA1MSFT[[#This Row],[Abs Erorr 3]]/SMA1MSFT[[#This Row],[Adj Close]]</f>
        <v>3.8899353921908776E-2</v>
      </c>
    </row>
    <row r="351" spans="2:18">
      <c r="B351" s="46">
        <v>44292.291666666664</v>
      </c>
      <c r="C351" s="7">
        <v>59.627699999999997</v>
      </c>
      <c r="D351" s="23">
        <f t="shared" si="26"/>
        <v>60.518999999999998</v>
      </c>
      <c r="E351" s="24">
        <f>SMA1MSFT[[#This Row],[Adj Close]]-SMA1MSFT[[#This Row],[Naive Trend ]]</f>
        <v>-0.89130000000000109</v>
      </c>
      <c r="F351" s="5">
        <f t="shared" si="25"/>
        <v>0.7944156900000019</v>
      </c>
      <c r="G351" s="5">
        <f>ABS(SMA1MSFT[[#This Row],[Erorr 1]])</f>
        <v>0.89130000000000109</v>
      </c>
      <c r="H351" s="15">
        <f>SMA1MSFT[[#This Row],[Abs Erorr 1]]/SMA1MSFT[[#This Row],[Adj Close]]</f>
        <v>1.4947750793674771E-2</v>
      </c>
      <c r="I351" s="23">
        <f t="shared" si="28"/>
        <v>59.145600000000002</v>
      </c>
      <c r="J351" s="25">
        <f>(SMA1MSFT[[#This Row],[Adj Close]]-SMA1MSFT[[#This Row],[3-MA]])</f>
        <v>0.48209999999999553</v>
      </c>
      <c r="K351" s="14">
        <f t="shared" si="27"/>
        <v>0.23242040999999569</v>
      </c>
      <c r="L351" s="14">
        <f>ABS(SMA1MSFT[[#This Row],[Erorr 2]])</f>
        <v>0.48209999999999553</v>
      </c>
      <c r="M351" s="15">
        <f>SMA1MSFT[[#This Row],[Abs Erorr 2]]/SMA1MSFT[[#This Row],[Adj Close]]</f>
        <v>8.0851684703585006E-3</v>
      </c>
      <c r="N351" s="23">
        <f t="shared" si="29"/>
        <v>58.850016666666669</v>
      </c>
      <c r="O351" s="26">
        <f>SMA1MSFT[[#This Row],[Adj Close]]-SMA1MSFT[[#This Row],[6-MA]]</f>
        <v>0.77768333333332862</v>
      </c>
      <c r="P351" s="14">
        <f>(SMA1MSFT[[#This Row],[Adj Close]]-N351)^2</f>
        <v>0.60479136694443714</v>
      </c>
      <c r="Q351" s="14">
        <f>ABS(SMA1MSFT[[#This Row],[Erorr 3]])</f>
        <v>0.77768333333332862</v>
      </c>
      <c r="R351" s="27">
        <f>SMA1MSFT[[#This Row],[Abs Erorr 3]]/SMA1MSFT[[#This Row],[Adj Close]]</f>
        <v>1.3042316462538865E-2</v>
      </c>
    </row>
    <row r="352" spans="2:18">
      <c r="B352" s="46">
        <v>44293.291666666664</v>
      </c>
      <c r="C352" s="7">
        <v>60.255200000000002</v>
      </c>
      <c r="D352" s="23">
        <f t="shared" si="26"/>
        <v>59.627699999999997</v>
      </c>
      <c r="E352" s="24">
        <f>SMA1MSFT[[#This Row],[Adj Close]]-SMA1MSFT[[#This Row],[Naive Trend ]]</f>
        <v>0.62750000000000483</v>
      </c>
      <c r="F352" s="5">
        <f t="shared" si="25"/>
        <v>0.39375625000000608</v>
      </c>
      <c r="G352" s="5">
        <f>ABS(SMA1MSFT[[#This Row],[Erorr 1]])</f>
        <v>0.62750000000000483</v>
      </c>
      <c r="H352" s="15">
        <f>SMA1MSFT[[#This Row],[Abs Erorr 1]]/SMA1MSFT[[#This Row],[Adj Close]]</f>
        <v>1.0414038954314397E-2</v>
      </c>
      <c r="I352" s="23">
        <f t="shared" si="28"/>
        <v>59.618566666666673</v>
      </c>
      <c r="J352" s="25">
        <f>(SMA1MSFT[[#This Row],[Adj Close]]-SMA1MSFT[[#This Row],[3-MA]])</f>
        <v>0.63663333333332872</v>
      </c>
      <c r="K352" s="14">
        <f t="shared" si="27"/>
        <v>0.40530200111110526</v>
      </c>
      <c r="L352" s="14">
        <f>ABS(SMA1MSFT[[#This Row],[Erorr 2]])</f>
        <v>0.63663333333332872</v>
      </c>
      <c r="M352" s="15">
        <f>SMA1MSFT[[#This Row],[Abs Erorr 2]]/SMA1MSFT[[#This Row],[Adj Close]]</f>
        <v>1.056561646684981E-2</v>
      </c>
      <c r="N352" s="23">
        <f t="shared" si="29"/>
        <v>58.954616666666674</v>
      </c>
      <c r="O352" s="26">
        <f>SMA1MSFT[[#This Row],[Adj Close]]-SMA1MSFT[[#This Row],[6-MA]]</f>
        <v>1.3005833333333285</v>
      </c>
      <c r="P352" s="14">
        <f>(SMA1MSFT[[#This Row],[Adj Close]]-N352)^2</f>
        <v>1.6915170069444321</v>
      </c>
      <c r="Q352" s="14">
        <f>ABS(SMA1MSFT[[#This Row],[Erorr 3]])</f>
        <v>1.3005833333333285</v>
      </c>
      <c r="R352" s="27">
        <f>SMA1MSFT[[#This Row],[Abs Erorr 3]]/SMA1MSFT[[#This Row],[Adj Close]]</f>
        <v>2.1584582464805172E-2</v>
      </c>
    </row>
    <row r="353" spans="2:18">
      <c r="B353" s="46">
        <v>44294.291666666664</v>
      </c>
      <c r="C353" s="7">
        <v>60.982799999999997</v>
      </c>
      <c r="D353" s="23">
        <f t="shared" si="26"/>
        <v>60.255200000000002</v>
      </c>
      <c r="E353" s="24">
        <f>SMA1MSFT[[#This Row],[Adj Close]]-SMA1MSFT[[#This Row],[Naive Trend ]]</f>
        <v>0.72759999999999536</v>
      </c>
      <c r="F353" s="5">
        <f t="shared" si="25"/>
        <v>0.52940175999999328</v>
      </c>
      <c r="G353" s="5">
        <f>ABS(SMA1MSFT[[#This Row],[Erorr 1]])</f>
        <v>0.72759999999999536</v>
      </c>
      <c r="H353" s="15">
        <f>SMA1MSFT[[#This Row],[Abs Erorr 1]]/SMA1MSFT[[#This Row],[Adj Close]]</f>
        <v>1.1931233068996428E-2</v>
      </c>
      <c r="I353" s="23">
        <f t="shared" si="28"/>
        <v>60.133966666666673</v>
      </c>
      <c r="J353" s="25">
        <f>(SMA1MSFT[[#This Row],[Adj Close]]-SMA1MSFT[[#This Row],[3-MA]])</f>
        <v>0.84883333333332445</v>
      </c>
      <c r="K353" s="14">
        <f t="shared" si="27"/>
        <v>0.72051802777776264</v>
      </c>
      <c r="L353" s="14">
        <f>ABS(SMA1MSFT[[#This Row],[Erorr 2]])</f>
        <v>0.84883333333332445</v>
      </c>
      <c r="M353" s="15">
        <f>SMA1MSFT[[#This Row],[Abs Erorr 2]]/SMA1MSFT[[#This Row],[Adj Close]]</f>
        <v>1.3919225311617775E-2</v>
      </c>
      <c r="N353" s="23">
        <f t="shared" si="29"/>
        <v>59.219883333333335</v>
      </c>
      <c r="O353" s="26">
        <f>SMA1MSFT[[#This Row],[Adj Close]]-SMA1MSFT[[#This Row],[6-MA]]</f>
        <v>1.762916666666662</v>
      </c>
      <c r="P353" s="14">
        <f>(SMA1MSFT[[#This Row],[Adj Close]]-N353)^2</f>
        <v>3.1078751736110948</v>
      </c>
      <c r="Q353" s="14">
        <f>ABS(SMA1MSFT[[#This Row],[Erorr 3]])</f>
        <v>1.762916666666662</v>
      </c>
      <c r="R353" s="27">
        <f>SMA1MSFT[[#This Row],[Abs Erorr 3]]/SMA1MSFT[[#This Row],[Adj Close]]</f>
        <v>2.8908424451921887E-2</v>
      </c>
    </row>
    <row r="354" spans="2:18">
      <c r="B354" s="46">
        <v>44295.291666666664</v>
      </c>
      <c r="C354" s="7">
        <v>62.083300000000001</v>
      </c>
      <c r="D354" s="23">
        <f t="shared" si="26"/>
        <v>60.982799999999997</v>
      </c>
      <c r="E354" s="24">
        <f>SMA1MSFT[[#This Row],[Adj Close]]-SMA1MSFT[[#This Row],[Naive Trend ]]</f>
        <v>1.1005000000000038</v>
      </c>
      <c r="F354" s="5">
        <f t="shared" si="25"/>
        <v>1.2111002500000083</v>
      </c>
      <c r="G354" s="5">
        <f>ABS(SMA1MSFT[[#This Row],[Erorr 1]])</f>
        <v>1.1005000000000038</v>
      </c>
      <c r="H354" s="15">
        <f>SMA1MSFT[[#This Row],[Abs Erorr 1]]/SMA1MSFT[[#This Row],[Adj Close]]</f>
        <v>1.7726184014058594E-2</v>
      </c>
      <c r="I354" s="23">
        <f t="shared" si="28"/>
        <v>60.288566666666668</v>
      </c>
      <c r="J354" s="25">
        <f>(SMA1MSFT[[#This Row],[Adj Close]]-SMA1MSFT[[#This Row],[3-MA]])</f>
        <v>1.7947333333333333</v>
      </c>
      <c r="K354" s="14">
        <f t="shared" si="27"/>
        <v>3.2210677377777777</v>
      </c>
      <c r="L354" s="14">
        <f>ABS(SMA1MSFT[[#This Row],[Erorr 2]])</f>
        <v>1.7947333333333333</v>
      </c>
      <c r="M354" s="15">
        <f>SMA1MSFT[[#This Row],[Abs Erorr 2]]/SMA1MSFT[[#This Row],[Adj Close]]</f>
        <v>2.8908471897166117E-2</v>
      </c>
      <c r="N354" s="23">
        <f t="shared" si="29"/>
        <v>59.717083333333335</v>
      </c>
      <c r="O354" s="26">
        <f>SMA1MSFT[[#This Row],[Adj Close]]-SMA1MSFT[[#This Row],[6-MA]]</f>
        <v>2.3662166666666664</v>
      </c>
      <c r="P354" s="14">
        <f>(SMA1MSFT[[#This Row],[Adj Close]]-N354)^2</f>
        <v>5.5989813136111097</v>
      </c>
      <c r="Q354" s="14">
        <f>ABS(SMA1MSFT[[#This Row],[Erorr 3]])</f>
        <v>2.3662166666666664</v>
      </c>
      <c r="R354" s="27">
        <f>SMA1MSFT[[#This Row],[Abs Erorr 3]]/SMA1MSFT[[#This Row],[Adj Close]]</f>
        <v>3.811357751064564E-2</v>
      </c>
    </row>
    <row r="355" spans="2:18">
      <c r="B355" s="46">
        <v>44298.291666666664</v>
      </c>
      <c r="C355" s="7">
        <v>59.491199999999999</v>
      </c>
      <c r="D355" s="23">
        <f t="shared" si="26"/>
        <v>62.083300000000001</v>
      </c>
      <c r="E355" s="24">
        <f>SMA1MSFT[[#This Row],[Adj Close]]-SMA1MSFT[[#This Row],[Naive Trend ]]</f>
        <v>-2.5921000000000021</v>
      </c>
      <c r="F355" s="5">
        <f t="shared" si="25"/>
        <v>6.7189824100000104</v>
      </c>
      <c r="G355" s="5">
        <f>ABS(SMA1MSFT[[#This Row],[Erorr 1]])</f>
        <v>2.5921000000000021</v>
      </c>
      <c r="H355" s="15">
        <f>SMA1MSFT[[#This Row],[Abs Erorr 1]]/SMA1MSFT[[#This Row],[Adj Close]]</f>
        <v>4.3571150018826346E-2</v>
      </c>
      <c r="I355" s="23">
        <f t="shared" si="28"/>
        <v>61.107100000000003</v>
      </c>
      <c r="J355" s="25">
        <f>(SMA1MSFT[[#This Row],[Adj Close]]-SMA1MSFT[[#This Row],[3-MA]])</f>
        <v>-1.6159000000000034</v>
      </c>
      <c r="K355" s="14">
        <f t="shared" si="27"/>
        <v>2.6111328100000111</v>
      </c>
      <c r="L355" s="14">
        <f>ABS(SMA1MSFT[[#This Row],[Erorr 2]])</f>
        <v>1.6159000000000034</v>
      </c>
      <c r="M355" s="15">
        <f>SMA1MSFT[[#This Row],[Abs Erorr 2]]/SMA1MSFT[[#This Row],[Adj Close]]</f>
        <v>2.7162000430315802E-2</v>
      </c>
      <c r="N355" s="23">
        <f t="shared" si="29"/>
        <v>60.362833333333334</v>
      </c>
      <c r="O355" s="26">
        <f>SMA1MSFT[[#This Row],[Adj Close]]-SMA1MSFT[[#This Row],[6-MA]]</f>
        <v>-0.87163333333333526</v>
      </c>
      <c r="P355" s="14">
        <f>(SMA1MSFT[[#This Row],[Adj Close]]-N355)^2</f>
        <v>0.75974466777778116</v>
      </c>
      <c r="Q355" s="14">
        <f>ABS(SMA1MSFT[[#This Row],[Erorr 3]])</f>
        <v>0.87163333333333526</v>
      </c>
      <c r="R355" s="27">
        <f>SMA1MSFT[[#This Row],[Abs Erorr 3]]/SMA1MSFT[[#This Row],[Adj Close]]</f>
        <v>1.465146665949477E-2</v>
      </c>
    </row>
    <row r="356" spans="2:18">
      <c r="B356" s="46">
        <v>44299.291666666664</v>
      </c>
      <c r="C356" s="7">
        <v>59.318399999999997</v>
      </c>
      <c r="D356" s="23">
        <f t="shared" si="26"/>
        <v>59.491199999999999</v>
      </c>
      <c r="E356" s="24">
        <f>SMA1MSFT[[#This Row],[Adj Close]]-SMA1MSFT[[#This Row],[Naive Trend ]]</f>
        <v>-0.17280000000000229</v>
      </c>
      <c r="F356" s="5">
        <f t="shared" si="25"/>
        <v>2.985984000000079E-2</v>
      </c>
      <c r="G356" s="5">
        <f>ABS(SMA1MSFT[[#This Row],[Erorr 1]])</f>
        <v>0.17280000000000229</v>
      </c>
      <c r="H356" s="15">
        <f>SMA1MSFT[[#This Row],[Abs Erorr 1]]/SMA1MSFT[[#This Row],[Adj Close]]</f>
        <v>2.9130927334520534E-3</v>
      </c>
      <c r="I356" s="23">
        <f t="shared" si="28"/>
        <v>60.85243333333333</v>
      </c>
      <c r="J356" s="25">
        <f>(SMA1MSFT[[#This Row],[Adj Close]]-SMA1MSFT[[#This Row],[3-MA]])</f>
        <v>-1.5340333333333334</v>
      </c>
      <c r="K356" s="14">
        <f t="shared" si="27"/>
        <v>2.353258267777778</v>
      </c>
      <c r="L356" s="14">
        <f>ABS(SMA1MSFT[[#This Row],[Erorr 2]])</f>
        <v>1.5340333333333334</v>
      </c>
      <c r="M356" s="15">
        <f>SMA1MSFT[[#This Row],[Abs Erorr 2]]/SMA1MSFT[[#This Row],[Adj Close]]</f>
        <v>2.5861003218787652E-2</v>
      </c>
      <c r="N356" s="23">
        <f t="shared" si="29"/>
        <v>60.493200000000002</v>
      </c>
      <c r="O356" s="26">
        <f>SMA1MSFT[[#This Row],[Adj Close]]-SMA1MSFT[[#This Row],[6-MA]]</f>
        <v>-1.1748000000000047</v>
      </c>
      <c r="P356" s="14">
        <f>(SMA1MSFT[[#This Row],[Adj Close]]-N356)^2</f>
        <v>1.3801550400000111</v>
      </c>
      <c r="Q356" s="14">
        <f>ABS(SMA1MSFT[[#This Row],[Erorr 3]])</f>
        <v>1.1748000000000047</v>
      </c>
      <c r="R356" s="27">
        <f>SMA1MSFT[[#This Row],[Abs Erorr 3]]/SMA1MSFT[[#This Row],[Adj Close]]</f>
        <v>1.9804984625343986E-2</v>
      </c>
    </row>
    <row r="357" spans="2:18">
      <c r="B357" s="46">
        <v>44300.291666666664</v>
      </c>
      <c r="C357" s="7">
        <v>58.381599999999999</v>
      </c>
      <c r="D357" s="23">
        <f t="shared" si="26"/>
        <v>59.318399999999997</v>
      </c>
      <c r="E357" s="24">
        <f>SMA1MSFT[[#This Row],[Adj Close]]-SMA1MSFT[[#This Row],[Naive Trend ]]</f>
        <v>-0.93679999999999808</v>
      </c>
      <c r="F357" s="5">
        <f t="shared" si="25"/>
        <v>0.87759423999999642</v>
      </c>
      <c r="G357" s="5">
        <f>ABS(SMA1MSFT[[#This Row],[Erorr 1]])</f>
        <v>0.93679999999999808</v>
      </c>
      <c r="H357" s="15">
        <f>SMA1MSFT[[#This Row],[Abs Erorr 1]]/SMA1MSFT[[#This Row],[Adj Close]]</f>
        <v>1.6046151527193468E-2</v>
      </c>
      <c r="I357" s="23">
        <f t="shared" si="28"/>
        <v>60.29763333333333</v>
      </c>
      <c r="J357" s="25">
        <f>(SMA1MSFT[[#This Row],[Adj Close]]-SMA1MSFT[[#This Row],[3-MA]])</f>
        <v>-1.9160333333333313</v>
      </c>
      <c r="K357" s="14">
        <f t="shared" si="27"/>
        <v>3.6711837344444365</v>
      </c>
      <c r="L357" s="14">
        <f>ABS(SMA1MSFT[[#This Row],[Erorr 2]])</f>
        <v>1.9160333333333313</v>
      </c>
      <c r="M357" s="15">
        <f>SMA1MSFT[[#This Row],[Abs Erorr 2]]/SMA1MSFT[[#This Row],[Adj Close]]</f>
        <v>3.2819130228245397E-2</v>
      </c>
      <c r="N357" s="23">
        <f t="shared" si="29"/>
        <v>60.293100000000003</v>
      </c>
      <c r="O357" s="26">
        <f>SMA1MSFT[[#This Row],[Adj Close]]-SMA1MSFT[[#This Row],[6-MA]]</f>
        <v>-1.9115000000000038</v>
      </c>
      <c r="P357" s="14">
        <f>(SMA1MSFT[[#This Row],[Adj Close]]-N357)^2</f>
        <v>3.6538322500000144</v>
      </c>
      <c r="Q357" s="14">
        <f>ABS(SMA1MSFT[[#This Row],[Erorr 3]])</f>
        <v>1.9115000000000038</v>
      </c>
      <c r="R357" s="27">
        <f>SMA1MSFT[[#This Row],[Abs Erorr 3]]/SMA1MSFT[[#This Row],[Adj Close]]</f>
        <v>3.2741480192389448E-2</v>
      </c>
    </row>
    <row r="358" spans="2:18">
      <c r="B358" s="46">
        <v>44301.291666666664</v>
      </c>
      <c r="C358" s="7">
        <v>59.136499999999998</v>
      </c>
      <c r="D358" s="23">
        <f t="shared" si="26"/>
        <v>58.381599999999999</v>
      </c>
      <c r="E358" s="24">
        <f>SMA1MSFT[[#This Row],[Adj Close]]-SMA1MSFT[[#This Row],[Naive Trend ]]</f>
        <v>0.75489999999999924</v>
      </c>
      <c r="F358" s="5">
        <f t="shared" si="25"/>
        <v>0.56987400999999882</v>
      </c>
      <c r="G358" s="5">
        <f>ABS(SMA1MSFT[[#This Row],[Erorr 1]])</f>
        <v>0.75489999999999924</v>
      </c>
      <c r="H358" s="15">
        <f>SMA1MSFT[[#This Row],[Abs Erorr 1]]/SMA1MSFT[[#This Row],[Adj Close]]</f>
        <v>1.2765381786206476E-2</v>
      </c>
      <c r="I358" s="23">
        <f t="shared" si="28"/>
        <v>59.063733333333325</v>
      </c>
      <c r="J358" s="25">
        <f>(SMA1MSFT[[#This Row],[Adj Close]]-SMA1MSFT[[#This Row],[3-MA]])</f>
        <v>7.276666666667353E-2</v>
      </c>
      <c r="K358" s="14">
        <f t="shared" si="27"/>
        <v>5.2949877777787764E-3</v>
      </c>
      <c r="L358" s="14">
        <f>ABS(SMA1MSFT[[#This Row],[Erorr 2]])</f>
        <v>7.276666666667353E-2</v>
      </c>
      <c r="M358" s="15">
        <f>SMA1MSFT[[#This Row],[Abs Erorr 2]]/SMA1MSFT[[#This Row],[Adj Close]]</f>
        <v>1.2304865297519051E-3</v>
      </c>
      <c r="N358" s="23">
        <f t="shared" si="29"/>
        <v>60.085416666666667</v>
      </c>
      <c r="O358" s="26">
        <f>SMA1MSFT[[#This Row],[Adj Close]]-SMA1MSFT[[#This Row],[6-MA]]</f>
        <v>-0.94891666666666907</v>
      </c>
      <c r="P358" s="14">
        <f>(SMA1MSFT[[#This Row],[Adj Close]]-N358)^2</f>
        <v>0.90044284027778232</v>
      </c>
      <c r="Q358" s="14">
        <f>ABS(SMA1MSFT[[#This Row],[Erorr 3]])</f>
        <v>0.94891666666666907</v>
      </c>
      <c r="R358" s="27">
        <f>SMA1MSFT[[#This Row],[Abs Erorr 3]]/SMA1MSFT[[#This Row],[Adj Close]]</f>
        <v>1.6046209475817291E-2</v>
      </c>
    </row>
    <row r="359" spans="2:18">
      <c r="B359" s="46">
        <v>44302.291666666664</v>
      </c>
      <c r="C359" s="7">
        <v>58.890900000000002</v>
      </c>
      <c r="D359" s="23">
        <f t="shared" si="26"/>
        <v>59.136499999999998</v>
      </c>
      <c r="E359" s="24">
        <f>SMA1MSFT[[#This Row],[Adj Close]]-SMA1MSFT[[#This Row],[Naive Trend ]]</f>
        <v>-0.24559999999999604</v>
      </c>
      <c r="F359" s="5">
        <f t="shared" si="25"/>
        <v>6.031935999999806E-2</v>
      </c>
      <c r="G359" s="5">
        <f>ABS(SMA1MSFT[[#This Row],[Erorr 1]])</f>
        <v>0.24559999999999604</v>
      </c>
      <c r="H359" s="15">
        <f>SMA1MSFT[[#This Row],[Abs Erorr 1]]/SMA1MSFT[[#This Row],[Adj Close]]</f>
        <v>4.1704236138350075E-3</v>
      </c>
      <c r="I359" s="23">
        <f t="shared" si="28"/>
        <v>58.945500000000003</v>
      </c>
      <c r="J359" s="25">
        <f>(SMA1MSFT[[#This Row],[Adj Close]]-SMA1MSFT[[#This Row],[3-MA]])</f>
        <v>-5.4600000000000648E-2</v>
      </c>
      <c r="K359" s="14">
        <f t="shared" si="27"/>
        <v>2.9811600000000707E-3</v>
      </c>
      <c r="L359" s="14">
        <f>ABS(SMA1MSFT[[#This Row],[Erorr 2]])</f>
        <v>5.4600000000000648E-2</v>
      </c>
      <c r="M359" s="15">
        <f>SMA1MSFT[[#This Row],[Abs Erorr 2]]/SMA1MSFT[[#This Row],[Adj Close]]</f>
        <v>9.2713814867832972E-4</v>
      </c>
      <c r="N359" s="23">
        <f t="shared" si="29"/>
        <v>59.898966666666666</v>
      </c>
      <c r="O359" s="26">
        <f>SMA1MSFT[[#This Row],[Adj Close]]-SMA1MSFT[[#This Row],[6-MA]]</f>
        <v>-1.0080666666666644</v>
      </c>
      <c r="P359" s="14">
        <f>(SMA1MSFT[[#This Row],[Adj Close]]-N359)^2</f>
        <v>1.0161984044444399</v>
      </c>
      <c r="Q359" s="14">
        <f>ABS(SMA1MSFT[[#This Row],[Erorr 3]])</f>
        <v>1.0080666666666644</v>
      </c>
      <c r="R359" s="27">
        <f>SMA1MSFT[[#This Row],[Abs Erorr 3]]/SMA1MSFT[[#This Row],[Adj Close]]</f>
        <v>1.7117528627795881E-2</v>
      </c>
    </row>
    <row r="360" spans="2:18">
      <c r="B360" s="46">
        <v>44305.291666666664</v>
      </c>
      <c r="C360" s="7">
        <v>57.872300000000003</v>
      </c>
      <c r="D360" s="23">
        <f t="shared" si="26"/>
        <v>58.890900000000002</v>
      </c>
      <c r="E360" s="24">
        <f>SMA1MSFT[[#This Row],[Adj Close]]-SMA1MSFT[[#This Row],[Naive Trend ]]</f>
        <v>-1.0185999999999993</v>
      </c>
      <c r="F360" s="5">
        <f t="shared" si="25"/>
        <v>1.0375459599999985</v>
      </c>
      <c r="G360" s="5">
        <f>ABS(SMA1MSFT[[#This Row],[Erorr 1]])</f>
        <v>1.0185999999999993</v>
      </c>
      <c r="H360" s="15">
        <f>SMA1MSFT[[#This Row],[Abs Erorr 1]]/SMA1MSFT[[#This Row],[Adj Close]]</f>
        <v>1.760082111822062E-2</v>
      </c>
      <c r="I360" s="23">
        <f t="shared" si="28"/>
        <v>58.802999999999997</v>
      </c>
      <c r="J360" s="25">
        <f>(SMA1MSFT[[#This Row],[Adj Close]]-SMA1MSFT[[#This Row],[3-MA]])</f>
        <v>-0.93069999999999453</v>
      </c>
      <c r="K360" s="14">
        <f t="shared" si="27"/>
        <v>0.86620248999998983</v>
      </c>
      <c r="L360" s="14">
        <f>ABS(SMA1MSFT[[#This Row],[Erorr 2]])</f>
        <v>0.93069999999999453</v>
      </c>
      <c r="M360" s="15">
        <f>SMA1MSFT[[#This Row],[Abs Erorr 2]]/SMA1MSFT[[#This Row],[Adj Close]]</f>
        <v>1.6081959763133563E-2</v>
      </c>
      <c r="N360" s="23">
        <f t="shared" si="29"/>
        <v>59.550316666666667</v>
      </c>
      <c r="O360" s="26">
        <f>SMA1MSFT[[#This Row],[Adj Close]]-SMA1MSFT[[#This Row],[6-MA]]</f>
        <v>-1.6780166666666645</v>
      </c>
      <c r="P360" s="14">
        <f>(SMA1MSFT[[#This Row],[Adj Close]]-N360)^2</f>
        <v>2.8157399336111038</v>
      </c>
      <c r="Q360" s="14">
        <f>ABS(SMA1MSFT[[#This Row],[Erorr 3]])</f>
        <v>1.6780166666666645</v>
      </c>
      <c r="R360" s="27">
        <f>SMA1MSFT[[#This Row],[Abs Erorr 3]]/SMA1MSFT[[#This Row],[Adj Close]]</f>
        <v>2.8995161185345397E-2</v>
      </c>
    </row>
    <row r="361" spans="2:18">
      <c r="B361" s="46">
        <v>44306.291666666664</v>
      </c>
      <c r="C361" s="7">
        <v>57.026400000000002</v>
      </c>
      <c r="D361" s="23">
        <f t="shared" si="26"/>
        <v>57.872300000000003</v>
      </c>
      <c r="E361" s="24">
        <f>SMA1MSFT[[#This Row],[Adj Close]]-SMA1MSFT[[#This Row],[Naive Trend ]]</f>
        <v>-0.84590000000000032</v>
      </c>
      <c r="F361" s="5">
        <f t="shared" si="25"/>
        <v>0.71554681000000053</v>
      </c>
      <c r="G361" s="5">
        <f>ABS(SMA1MSFT[[#This Row],[Erorr 1]])</f>
        <v>0.84590000000000032</v>
      </c>
      <c r="H361" s="15">
        <f>SMA1MSFT[[#This Row],[Abs Erorr 1]]/SMA1MSFT[[#This Row],[Adj Close]]</f>
        <v>1.4833480633531142E-2</v>
      </c>
      <c r="I361" s="23">
        <f t="shared" si="28"/>
        <v>58.63323333333333</v>
      </c>
      <c r="J361" s="25">
        <f>(SMA1MSFT[[#This Row],[Adj Close]]-SMA1MSFT[[#This Row],[3-MA]])</f>
        <v>-1.6068333333333271</v>
      </c>
      <c r="K361" s="14">
        <f t="shared" si="27"/>
        <v>2.5819133611110909</v>
      </c>
      <c r="L361" s="14">
        <f>ABS(SMA1MSFT[[#This Row],[Erorr 2]])</f>
        <v>1.6068333333333271</v>
      </c>
      <c r="M361" s="15">
        <f>SMA1MSFT[[#This Row],[Abs Erorr 2]]/SMA1MSFT[[#This Row],[Adj Close]]</f>
        <v>2.8177008075791685E-2</v>
      </c>
      <c r="N361" s="23">
        <f t="shared" si="29"/>
        <v>58.848483333333327</v>
      </c>
      <c r="O361" s="26">
        <f>SMA1MSFT[[#This Row],[Adj Close]]-SMA1MSFT[[#This Row],[6-MA]]</f>
        <v>-1.8220833333333246</v>
      </c>
      <c r="P361" s="14">
        <f>(SMA1MSFT[[#This Row],[Adj Close]]-N361)^2</f>
        <v>3.3199876736110792</v>
      </c>
      <c r="Q361" s="14">
        <f>ABS(SMA1MSFT[[#This Row],[Erorr 3]])</f>
        <v>1.8220833333333246</v>
      </c>
      <c r="R361" s="27">
        <f>SMA1MSFT[[#This Row],[Abs Erorr 3]]/SMA1MSFT[[#This Row],[Adj Close]]</f>
        <v>3.195157564449666E-2</v>
      </c>
    </row>
    <row r="362" spans="2:18">
      <c r="B362" s="46">
        <v>44307.291666666664</v>
      </c>
      <c r="C362" s="7">
        <v>57.936</v>
      </c>
      <c r="D362" s="23">
        <f t="shared" si="26"/>
        <v>57.026400000000002</v>
      </c>
      <c r="E362" s="24">
        <f>SMA1MSFT[[#This Row],[Adj Close]]-SMA1MSFT[[#This Row],[Naive Trend ]]</f>
        <v>0.90959999999999752</v>
      </c>
      <c r="F362" s="5">
        <f t="shared" si="25"/>
        <v>0.82737215999999547</v>
      </c>
      <c r="G362" s="5">
        <f>ABS(SMA1MSFT[[#This Row],[Erorr 1]])</f>
        <v>0.90959999999999752</v>
      </c>
      <c r="H362" s="15">
        <f>SMA1MSFT[[#This Row],[Abs Erorr 1]]/SMA1MSFT[[#This Row],[Adj Close]]</f>
        <v>1.5700082850041382E-2</v>
      </c>
      <c r="I362" s="23">
        <f t="shared" si="28"/>
        <v>57.929866666666669</v>
      </c>
      <c r="J362" s="25">
        <f>(SMA1MSFT[[#This Row],[Adj Close]]-SMA1MSFT[[#This Row],[3-MA]])</f>
        <v>6.1333333333308815E-3</v>
      </c>
      <c r="K362" s="14">
        <f t="shared" si="27"/>
        <v>3.76177777777477E-5</v>
      </c>
      <c r="L362" s="14">
        <f>ABS(SMA1MSFT[[#This Row],[Erorr 2]])</f>
        <v>6.1333333333308815E-3</v>
      </c>
      <c r="M362" s="15">
        <f>SMA1MSFT[[#This Row],[Abs Erorr 2]]/SMA1MSFT[[#This Row],[Adj Close]]</f>
        <v>1.0586394182081747E-4</v>
      </c>
      <c r="N362" s="23">
        <f t="shared" si="29"/>
        <v>58.437683333333332</v>
      </c>
      <c r="O362" s="26">
        <f>SMA1MSFT[[#This Row],[Adj Close]]-SMA1MSFT[[#This Row],[6-MA]]</f>
        <v>-0.50168333333333237</v>
      </c>
      <c r="P362" s="14">
        <f>(SMA1MSFT[[#This Row],[Adj Close]]-N362)^2</f>
        <v>0.25168616694444346</v>
      </c>
      <c r="Q362" s="14">
        <f>ABS(SMA1MSFT[[#This Row],[Erorr 3]])</f>
        <v>0.50168333333333237</v>
      </c>
      <c r="R362" s="27">
        <f>SMA1MSFT[[#This Row],[Abs Erorr 3]]/SMA1MSFT[[#This Row],[Adj Close]]</f>
        <v>8.6592676976893872E-3</v>
      </c>
    </row>
    <row r="363" spans="2:18">
      <c r="B363" s="46">
        <v>44308.291666666664</v>
      </c>
      <c r="C363" s="7">
        <v>56.908200000000001</v>
      </c>
      <c r="D363" s="23">
        <f t="shared" si="26"/>
        <v>57.936</v>
      </c>
      <c r="E363" s="24">
        <f>SMA1MSFT[[#This Row],[Adj Close]]-SMA1MSFT[[#This Row],[Naive Trend ]]</f>
        <v>-1.0277999999999992</v>
      </c>
      <c r="F363" s="5">
        <f t="shared" si="25"/>
        <v>1.0563728399999983</v>
      </c>
      <c r="G363" s="5">
        <f>ABS(SMA1MSFT[[#This Row],[Erorr 1]])</f>
        <v>1.0277999999999992</v>
      </c>
      <c r="H363" s="15">
        <f>SMA1MSFT[[#This Row],[Abs Erorr 1]]/SMA1MSFT[[#This Row],[Adj Close]]</f>
        <v>1.806066612544412E-2</v>
      </c>
      <c r="I363" s="23">
        <f t="shared" si="28"/>
        <v>57.611566666666668</v>
      </c>
      <c r="J363" s="25">
        <f>(SMA1MSFT[[#This Row],[Adj Close]]-SMA1MSFT[[#This Row],[3-MA]])</f>
        <v>-0.70336666666666758</v>
      </c>
      <c r="K363" s="14">
        <f t="shared" si="27"/>
        <v>0.49472466777777907</v>
      </c>
      <c r="L363" s="14">
        <f>ABS(SMA1MSFT[[#This Row],[Erorr 2]])</f>
        <v>0.70336666666666758</v>
      </c>
      <c r="M363" s="15">
        <f>SMA1MSFT[[#This Row],[Abs Erorr 2]]/SMA1MSFT[[#This Row],[Adj Close]]</f>
        <v>1.2359671658331621E-2</v>
      </c>
      <c r="N363" s="23">
        <f t="shared" si="29"/>
        <v>58.207283333333329</v>
      </c>
      <c r="O363" s="26">
        <f>SMA1MSFT[[#This Row],[Adj Close]]-SMA1MSFT[[#This Row],[6-MA]]</f>
        <v>-1.2990833333333285</v>
      </c>
      <c r="P363" s="14">
        <f>(SMA1MSFT[[#This Row],[Adj Close]]-N363)^2</f>
        <v>1.6876175069444319</v>
      </c>
      <c r="Q363" s="14">
        <f>ABS(SMA1MSFT[[#This Row],[Erorr 3]])</f>
        <v>1.2990833333333285</v>
      </c>
      <c r="R363" s="27">
        <f>SMA1MSFT[[#This Row],[Abs Erorr 3]]/SMA1MSFT[[#This Row],[Adj Close]]</f>
        <v>2.282770028455176E-2</v>
      </c>
    </row>
    <row r="364" spans="2:18">
      <c r="B364" s="46">
        <v>44309.291666666664</v>
      </c>
      <c r="C364" s="7">
        <v>53.8795</v>
      </c>
      <c r="D364" s="23">
        <f t="shared" si="26"/>
        <v>56.908200000000001</v>
      </c>
      <c r="E364" s="24">
        <f>SMA1MSFT[[#This Row],[Adj Close]]-SMA1MSFT[[#This Row],[Naive Trend ]]</f>
        <v>-3.0287000000000006</v>
      </c>
      <c r="F364" s="5">
        <f t="shared" si="25"/>
        <v>9.1730236900000044</v>
      </c>
      <c r="G364" s="5">
        <f>ABS(SMA1MSFT[[#This Row],[Erorr 1]])</f>
        <v>3.0287000000000006</v>
      </c>
      <c r="H364" s="15">
        <f>SMA1MSFT[[#This Row],[Abs Erorr 1]]/SMA1MSFT[[#This Row],[Adj Close]]</f>
        <v>5.6212474132091066E-2</v>
      </c>
      <c r="I364" s="23">
        <f t="shared" si="28"/>
        <v>57.290199999999999</v>
      </c>
      <c r="J364" s="25">
        <f>(SMA1MSFT[[#This Row],[Adj Close]]-SMA1MSFT[[#This Row],[3-MA]])</f>
        <v>-3.4106999999999985</v>
      </c>
      <c r="K364" s="14">
        <f t="shared" si="27"/>
        <v>11.63287448999999</v>
      </c>
      <c r="L364" s="14">
        <f>ABS(SMA1MSFT[[#This Row],[Erorr 2]])</f>
        <v>3.4106999999999985</v>
      </c>
      <c r="M364" s="15">
        <f>SMA1MSFT[[#This Row],[Abs Erorr 2]]/SMA1MSFT[[#This Row],[Adj Close]]</f>
        <v>6.330236917566047E-2</v>
      </c>
      <c r="N364" s="23">
        <f t="shared" si="29"/>
        <v>57.961716666666668</v>
      </c>
      <c r="O364" s="26">
        <f>SMA1MSFT[[#This Row],[Adj Close]]-SMA1MSFT[[#This Row],[6-MA]]</f>
        <v>-4.0822166666666675</v>
      </c>
      <c r="P364" s="14">
        <f>(SMA1MSFT[[#This Row],[Adj Close]]-N364)^2</f>
        <v>16.664492913611117</v>
      </c>
      <c r="Q364" s="14">
        <f>ABS(SMA1MSFT[[#This Row],[Erorr 3]])</f>
        <v>4.0822166666666675</v>
      </c>
      <c r="R364" s="27">
        <f>SMA1MSFT[[#This Row],[Abs Erorr 3]]/SMA1MSFT[[#This Row],[Adj Close]]</f>
        <v>7.5765674638158628E-2</v>
      </c>
    </row>
    <row r="365" spans="2:18">
      <c r="B365" s="46">
        <v>44312.291666666664</v>
      </c>
      <c r="C365" s="7">
        <v>53.442999999999998</v>
      </c>
      <c r="D365" s="23">
        <f t="shared" si="26"/>
        <v>53.8795</v>
      </c>
      <c r="E365" s="24">
        <f>SMA1MSFT[[#This Row],[Adj Close]]-SMA1MSFT[[#This Row],[Naive Trend ]]</f>
        <v>-0.43650000000000233</v>
      </c>
      <c r="F365" s="5">
        <f t="shared" si="25"/>
        <v>0.19053225000000204</v>
      </c>
      <c r="G365" s="5">
        <f>ABS(SMA1MSFT[[#This Row],[Erorr 1]])</f>
        <v>0.43650000000000233</v>
      </c>
      <c r="H365" s="15">
        <f>SMA1MSFT[[#This Row],[Abs Erorr 1]]/SMA1MSFT[[#This Row],[Adj Close]]</f>
        <v>8.1675804127762722E-3</v>
      </c>
      <c r="I365" s="23">
        <f t="shared" si="28"/>
        <v>56.241233333333334</v>
      </c>
      <c r="J365" s="25">
        <f>(SMA1MSFT[[#This Row],[Adj Close]]-SMA1MSFT[[#This Row],[3-MA]])</f>
        <v>-2.7982333333333358</v>
      </c>
      <c r="K365" s="14">
        <f t="shared" si="27"/>
        <v>7.8301097877777917</v>
      </c>
      <c r="L365" s="14">
        <f>ABS(SMA1MSFT[[#This Row],[Erorr 2]])</f>
        <v>2.7982333333333358</v>
      </c>
      <c r="M365" s="15">
        <f>SMA1MSFT[[#This Row],[Abs Erorr 2]]/SMA1MSFT[[#This Row],[Adj Close]]</f>
        <v>5.2359211371617163E-2</v>
      </c>
      <c r="N365" s="23">
        <f t="shared" si="29"/>
        <v>57.085550000000005</v>
      </c>
      <c r="O365" s="26">
        <f>SMA1MSFT[[#This Row],[Adj Close]]-SMA1MSFT[[#This Row],[6-MA]]</f>
        <v>-3.6425500000000071</v>
      </c>
      <c r="P365" s="14">
        <f>(SMA1MSFT[[#This Row],[Adj Close]]-N365)^2</f>
        <v>13.268170502500052</v>
      </c>
      <c r="Q365" s="14">
        <f>ABS(SMA1MSFT[[#This Row],[Erorr 3]])</f>
        <v>3.6425500000000071</v>
      </c>
      <c r="R365" s="27">
        <f>SMA1MSFT[[#This Row],[Abs Erorr 3]]/SMA1MSFT[[#This Row],[Adj Close]]</f>
        <v>6.8157663304829585E-2</v>
      </c>
    </row>
    <row r="366" spans="2:18">
      <c r="B366" s="46">
        <v>44313.291666666664</v>
      </c>
      <c r="C366" s="7">
        <v>52.724499999999999</v>
      </c>
      <c r="D366" s="23">
        <f t="shared" si="26"/>
        <v>53.442999999999998</v>
      </c>
      <c r="E366" s="24">
        <f>SMA1MSFT[[#This Row],[Adj Close]]-SMA1MSFT[[#This Row],[Naive Trend ]]</f>
        <v>-0.71849999999999881</v>
      </c>
      <c r="F366" s="5">
        <f t="shared" si="25"/>
        <v>0.51624224999999824</v>
      </c>
      <c r="G366" s="5">
        <f>ABS(SMA1MSFT[[#This Row],[Erorr 1]])</f>
        <v>0.71849999999999881</v>
      </c>
      <c r="H366" s="15">
        <f>SMA1MSFT[[#This Row],[Abs Erorr 1]]/SMA1MSFT[[#This Row],[Adj Close]]</f>
        <v>1.3627440753349939E-2</v>
      </c>
      <c r="I366" s="23">
        <f t="shared" si="28"/>
        <v>54.743566666666673</v>
      </c>
      <c r="J366" s="25">
        <f>(SMA1MSFT[[#This Row],[Adj Close]]-SMA1MSFT[[#This Row],[3-MA]])</f>
        <v>-2.0190666666666743</v>
      </c>
      <c r="K366" s="14">
        <f t="shared" si="27"/>
        <v>4.0766302044444753</v>
      </c>
      <c r="L366" s="14">
        <f>ABS(SMA1MSFT[[#This Row],[Erorr 2]])</f>
        <v>2.0190666666666743</v>
      </c>
      <c r="M366" s="15">
        <f>SMA1MSFT[[#This Row],[Abs Erorr 2]]/SMA1MSFT[[#This Row],[Adj Close]]</f>
        <v>3.8294657448940707E-2</v>
      </c>
      <c r="N366" s="23">
        <f t="shared" si="29"/>
        <v>56.177566666666657</v>
      </c>
      <c r="O366" s="26">
        <f>SMA1MSFT[[#This Row],[Adj Close]]-SMA1MSFT[[#This Row],[6-MA]]</f>
        <v>-3.4530666666666576</v>
      </c>
      <c r="P366" s="14">
        <f>(SMA1MSFT[[#This Row],[Adj Close]]-N366)^2</f>
        <v>11.923669404444382</v>
      </c>
      <c r="Q366" s="14">
        <f>ABS(SMA1MSFT[[#This Row],[Erorr 3]])</f>
        <v>3.4530666666666576</v>
      </c>
      <c r="R366" s="27">
        <f>SMA1MSFT[[#This Row],[Abs Erorr 3]]/SMA1MSFT[[#This Row],[Adj Close]]</f>
        <v>6.5492639411784986E-2</v>
      </c>
    </row>
    <row r="367" spans="2:18">
      <c r="B367" s="46">
        <v>44314.291666666664</v>
      </c>
      <c r="C367" s="7">
        <v>52.406100000000002</v>
      </c>
      <c r="D367" s="23">
        <f t="shared" si="26"/>
        <v>52.724499999999999</v>
      </c>
      <c r="E367" s="24">
        <f>SMA1MSFT[[#This Row],[Adj Close]]-SMA1MSFT[[#This Row],[Naive Trend ]]</f>
        <v>-0.31839999999999691</v>
      </c>
      <c r="F367" s="5">
        <f t="shared" si="25"/>
        <v>0.10137855999999804</v>
      </c>
      <c r="G367" s="5">
        <f>ABS(SMA1MSFT[[#This Row],[Erorr 1]])</f>
        <v>0.31839999999999691</v>
      </c>
      <c r="H367" s="15">
        <f>SMA1MSFT[[#This Row],[Abs Erorr 1]]/SMA1MSFT[[#This Row],[Adj Close]]</f>
        <v>6.0756286004872888E-3</v>
      </c>
      <c r="I367" s="23">
        <f t="shared" si="28"/>
        <v>53.348999999999997</v>
      </c>
      <c r="J367" s="25">
        <f>(SMA1MSFT[[#This Row],[Adj Close]]-SMA1MSFT[[#This Row],[3-MA]])</f>
        <v>-0.94289999999999452</v>
      </c>
      <c r="K367" s="14">
        <f t="shared" si="27"/>
        <v>0.8890604099999897</v>
      </c>
      <c r="L367" s="14">
        <f>ABS(SMA1MSFT[[#This Row],[Erorr 2]])</f>
        <v>0.94289999999999452</v>
      </c>
      <c r="M367" s="15">
        <f>SMA1MSFT[[#This Row],[Abs Erorr 2]]/SMA1MSFT[[#This Row],[Adj Close]]</f>
        <v>1.7992180299621505E-2</v>
      </c>
      <c r="N367" s="23">
        <f t="shared" si="29"/>
        <v>55.319600000000001</v>
      </c>
      <c r="O367" s="26">
        <f>SMA1MSFT[[#This Row],[Adj Close]]-SMA1MSFT[[#This Row],[6-MA]]</f>
        <v>-2.9134999999999991</v>
      </c>
      <c r="P367" s="14">
        <f>(SMA1MSFT[[#This Row],[Adj Close]]-N367)^2</f>
        <v>8.4884822499999952</v>
      </c>
      <c r="Q367" s="14">
        <f>ABS(SMA1MSFT[[#This Row],[Erorr 3]])</f>
        <v>2.9134999999999991</v>
      </c>
      <c r="R367" s="27">
        <f>SMA1MSFT[[#This Row],[Abs Erorr 3]]/SMA1MSFT[[#This Row],[Adj Close]]</f>
        <v>5.5594673139195611E-2</v>
      </c>
    </row>
    <row r="368" spans="2:18">
      <c r="B368" s="46">
        <v>44315.291666666664</v>
      </c>
      <c r="C368" s="7">
        <v>53.006399999999999</v>
      </c>
      <c r="D368" s="23">
        <f t="shared" si="26"/>
        <v>52.406100000000002</v>
      </c>
      <c r="E368" s="24">
        <f>SMA1MSFT[[#This Row],[Adj Close]]-SMA1MSFT[[#This Row],[Naive Trend ]]</f>
        <v>0.60029999999999717</v>
      </c>
      <c r="F368" s="5">
        <f t="shared" si="25"/>
        <v>0.36036008999999658</v>
      </c>
      <c r="G368" s="5">
        <f>ABS(SMA1MSFT[[#This Row],[Erorr 1]])</f>
        <v>0.60029999999999717</v>
      </c>
      <c r="H368" s="15">
        <f>SMA1MSFT[[#This Row],[Abs Erorr 1]]/SMA1MSFT[[#This Row],[Adj Close]]</f>
        <v>1.1325047541428906E-2</v>
      </c>
      <c r="I368" s="23">
        <f t="shared" si="28"/>
        <v>52.857866666666666</v>
      </c>
      <c r="J368" s="25">
        <f>(SMA1MSFT[[#This Row],[Adj Close]]-SMA1MSFT[[#This Row],[3-MA]])</f>
        <v>0.14853333333333296</v>
      </c>
      <c r="K368" s="14">
        <f t="shared" si="27"/>
        <v>2.2062151111111001E-2</v>
      </c>
      <c r="L368" s="14">
        <f>ABS(SMA1MSFT[[#This Row],[Erorr 2]])</f>
        <v>0.14853333333333296</v>
      </c>
      <c r="M368" s="15">
        <f>SMA1MSFT[[#This Row],[Abs Erorr 2]]/SMA1MSFT[[#This Row],[Adj Close]]</f>
        <v>2.8021773471379489E-3</v>
      </c>
      <c r="N368" s="23">
        <f t="shared" si="29"/>
        <v>54.549549999999989</v>
      </c>
      <c r="O368" s="26">
        <f>SMA1MSFT[[#This Row],[Adj Close]]-SMA1MSFT[[#This Row],[6-MA]]</f>
        <v>-1.54314999999999</v>
      </c>
      <c r="P368" s="14">
        <f>(SMA1MSFT[[#This Row],[Adj Close]]-N368)^2</f>
        <v>2.381311922499969</v>
      </c>
      <c r="Q368" s="14">
        <f>ABS(SMA1MSFT[[#This Row],[Erorr 3]])</f>
        <v>1.54314999999999</v>
      </c>
      <c r="R368" s="27">
        <f>SMA1MSFT[[#This Row],[Abs Erorr 3]]/SMA1MSFT[[#This Row],[Adj Close]]</f>
        <v>2.9112522261462579E-2</v>
      </c>
    </row>
    <row r="369" spans="2:18">
      <c r="B369" s="46">
        <v>44316.291666666664</v>
      </c>
      <c r="C369" s="7">
        <v>52.324300000000001</v>
      </c>
      <c r="D369" s="23">
        <f t="shared" si="26"/>
        <v>53.006399999999999</v>
      </c>
      <c r="E369" s="24">
        <f>SMA1MSFT[[#This Row],[Adj Close]]-SMA1MSFT[[#This Row],[Naive Trend ]]</f>
        <v>-0.68209999999999837</v>
      </c>
      <c r="F369" s="5">
        <f t="shared" si="25"/>
        <v>0.46526040999999779</v>
      </c>
      <c r="G369" s="5">
        <f>ABS(SMA1MSFT[[#This Row],[Erorr 1]])</f>
        <v>0.68209999999999837</v>
      </c>
      <c r="H369" s="15">
        <f>SMA1MSFT[[#This Row],[Abs Erorr 1]]/SMA1MSFT[[#This Row],[Adj Close]]</f>
        <v>1.3036008126243415E-2</v>
      </c>
      <c r="I369" s="23">
        <f t="shared" si="28"/>
        <v>52.712333333333333</v>
      </c>
      <c r="J369" s="25">
        <f>(SMA1MSFT[[#This Row],[Adj Close]]-SMA1MSFT[[#This Row],[3-MA]])</f>
        <v>-0.38803333333333256</v>
      </c>
      <c r="K369" s="14">
        <f t="shared" si="27"/>
        <v>0.15056986777777717</v>
      </c>
      <c r="L369" s="14">
        <f>ABS(SMA1MSFT[[#This Row],[Erorr 2]])</f>
        <v>0.38803333333333256</v>
      </c>
      <c r="M369" s="15">
        <f>SMA1MSFT[[#This Row],[Abs Erorr 2]]/SMA1MSFT[[#This Row],[Adj Close]]</f>
        <v>7.4159297560279364E-3</v>
      </c>
      <c r="N369" s="23">
        <f t="shared" si="29"/>
        <v>53.72795</v>
      </c>
      <c r="O369" s="26">
        <f>SMA1MSFT[[#This Row],[Adj Close]]-SMA1MSFT[[#This Row],[6-MA]]</f>
        <v>-1.403649999999999</v>
      </c>
      <c r="P369" s="14">
        <f>(SMA1MSFT[[#This Row],[Adj Close]]-N369)^2</f>
        <v>1.9702333224999971</v>
      </c>
      <c r="Q369" s="14">
        <f>ABS(SMA1MSFT[[#This Row],[Erorr 3]])</f>
        <v>1.403649999999999</v>
      </c>
      <c r="R369" s="27">
        <f>SMA1MSFT[[#This Row],[Abs Erorr 3]]/SMA1MSFT[[#This Row],[Adj Close]]</f>
        <v>2.6825968049261985E-2</v>
      </c>
    </row>
    <row r="370" spans="2:18">
      <c r="B370" s="46">
        <v>44319.291666666664</v>
      </c>
      <c r="C370" s="7">
        <v>52.078699999999998</v>
      </c>
      <c r="D370" s="23">
        <f t="shared" si="26"/>
        <v>52.324300000000001</v>
      </c>
      <c r="E370" s="24">
        <f>SMA1MSFT[[#This Row],[Adj Close]]-SMA1MSFT[[#This Row],[Naive Trend ]]</f>
        <v>-0.24560000000000315</v>
      </c>
      <c r="F370" s="5">
        <f t="shared" si="25"/>
        <v>6.031936000000155E-2</v>
      </c>
      <c r="G370" s="5">
        <f>ABS(SMA1MSFT[[#This Row],[Erorr 1]])</f>
        <v>0.24560000000000315</v>
      </c>
      <c r="H370" s="15">
        <f>SMA1MSFT[[#This Row],[Abs Erorr 1]]/SMA1MSFT[[#This Row],[Adj Close]]</f>
        <v>4.7159395299806476E-3</v>
      </c>
      <c r="I370" s="23">
        <f t="shared" si="28"/>
        <v>52.578933333333332</v>
      </c>
      <c r="J370" s="25">
        <f>(SMA1MSFT[[#This Row],[Adj Close]]-SMA1MSFT[[#This Row],[3-MA]])</f>
        <v>-0.50023333333333397</v>
      </c>
      <c r="K370" s="14">
        <f t="shared" si="27"/>
        <v>0.25023338777777843</v>
      </c>
      <c r="L370" s="14">
        <f>ABS(SMA1MSFT[[#This Row],[Erorr 2]])</f>
        <v>0.50023333333333397</v>
      </c>
      <c r="M370" s="15">
        <f>SMA1MSFT[[#This Row],[Abs Erorr 2]]/SMA1MSFT[[#This Row],[Adj Close]]</f>
        <v>9.6053344905562919E-3</v>
      </c>
      <c r="N370" s="23">
        <f t="shared" si="29"/>
        <v>52.963966666666664</v>
      </c>
      <c r="O370" s="26">
        <f>SMA1MSFT[[#This Row],[Adj Close]]-SMA1MSFT[[#This Row],[6-MA]]</f>
        <v>-0.88526666666666642</v>
      </c>
      <c r="P370" s="14">
        <f>(SMA1MSFT[[#This Row],[Adj Close]]-N370)^2</f>
        <v>0.78369707111111064</v>
      </c>
      <c r="Q370" s="14">
        <f>ABS(SMA1MSFT[[#This Row],[Erorr 3]])</f>
        <v>0.88526666666666642</v>
      </c>
      <c r="R370" s="27">
        <f>SMA1MSFT[[#This Row],[Abs Erorr 3]]/SMA1MSFT[[#This Row],[Adj Close]]</f>
        <v>1.699863219832036E-2</v>
      </c>
    </row>
    <row r="371" spans="2:18">
      <c r="B371" s="46">
        <v>44320.291666666664</v>
      </c>
      <c r="C371" s="7">
        <v>51.751300000000001</v>
      </c>
      <c r="D371" s="23">
        <f t="shared" si="26"/>
        <v>52.078699999999998</v>
      </c>
      <c r="E371" s="24">
        <f>SMA1MSFT[[#This Row],[Adj Close]]-SMA1MSFT[[#This Row],[Naive Trend ]]</f>
        <v>-0.32739999999999725</v>
      </c>
      <c r="F371" s="5">
        <f t="shared" si="25"/>
        <v>0.10719075999999819</v>
      </c>
      <c r="G371" s="5">
        <f>ABS(SMA1MSFT[[#This Row],[Erorr 1]])</f>
        <v>0.32739999999999725</v>
      </c>
      <c r="H371" s="15">
        <f>SMA1MSFT[[#This Row],[Abs Erorr 1]]/SMA1MSFT[[#This Row],[Adj Close]]</f>
        <v>6.3264111239717119E-3</v>
      </c>
      <c r="I371" s="23">
        <f t="shared" si="28"/>
        <v>52.469799999999999</v>
      </c>
      <c r="J371" s="25">
        <f>(SMA1MSFT[[#This Row],[Adj Close]]-SMA1MSFT[[#This Row],[3-MA]])</f>
        <v>-0.71849999999999881</v>
      </c>
      <c r="K371" s="14">
        <f t="shared" si="27"/>
        <v>0.51624224999999824</v>
      </c>
      <c r="L371" s="14">
        <f>ABS(SMA1MSFT[[#This Row],[Erorr 2]])</f>
        <v>0.71849999999999881</v>
      </c>
      <c r="M371" s="15">
        <f>SMA1MSFT[[#This Row],[Abs Erorr 2]]/SMA1MSFT[[#This Row],[Adj Close]]</f>
        <v>1.3883709201507959E-2</v>
      </c>
      <c r="N371" s="23">
        <f t="shared" si="29"/>
        <v>52.663833333333322</v>
      </c>
      <c r="O371" s="26">
        <f>SMA1MSFT[[#This Row],[Adj Close]]-SMA1MSFT[[#This Row],[6-MA]]</f>
        <v>-0.91253333333332165</v>
      </c>
      <c r="P371" s="14">
        <f>(SMA1MSFT[[#This Row],[Adj Close]]-N371)^2</f>
        <v>0.83271708444442316</v>
      </c>
      <c r="Q371" s="14">
        <f>ABS(SMA1MSFT[[#This Row],[Erorr 3]])</f>
        <v>0.91253333333332165</v>
      </c>
      <c r="R371" s="27">
        <f>SMA1MSFT[[#This Row],[Abs Erorr 3]]/SMA1MSFT[[#This Row],[Adj Close]]</f>
        <v>1.7633051408048137E-2</v>
      </c>
    </row>
    <row r="372" spans="2:18">
      <c r="B372" s="46">
        <v>44321.291666666664</v>
      </c>
      <c r="C372" s="7">
        <v>51.705800000000004</v>
      </c>
      <c r="D372" s="23">
        <f t="shared" si="26"/>
        <v>51.751300000000001</v>
      </c>
      <c r="E372" s="24">
        <f>SMA1MSFT[[#This Row],[Adj Close]]-SMA1MSFT[[#This Row],[Naive Trend ]]</f>
        <v>-4.5499999999996987E-2</v>
      </c>
      <c r="F372" s="5">
        <f t="shared" si="25"/>
        <v>2.070249999999726E-3</v>
      </c>
      <c r="G372" s="5">
        <f>ABS(SMA1MSFT[[#This Row],[Erorr 1]])</f>
        <v>4.5499999999996987E-2</v>
      </c>
      <c r="H372" s="15">
        <f>SMA1MSFT[[#This Row],[Abs Erorr 1]]/SMA1MSFT[[#This Row],[Adj Close]]</f>
        <v>8.7997864843009847E-4</v>
      </c>
      <c r="I372" s="23">
        <f t="shared" si="28"/>
        <v>52.051433333333328</v>
      </c>
      <c r="J372" s="25">
        <f>(SMA1MSFT[[#This Row],[Adj Close]]-SMA1MSFT[[#This Row],[3-MA]])</f>
        <v>-0.3456333333333248</v>
      </c>
      <c r="K372" s="14">
        <f t="shared" si="27"/>
        <v>0.11946240111110522</v>
      </c>
      <c r="L372" s="14">
        <f>ABS(SMA1MSFT[[#This Row],[Erorr 2]])</f>
        <v>0.3456333333333248</v>
      </c>
      <c r="M372" s="15">
        <f>SMA1MSFT[[#This Row],[Abs Erorr 2]]/SMA1MSFT[[#This Row],[Adj Close]]</f>
        <v>6.6846143630564609E-3</v>
      </c>
      <c r="N372" s="23">
        <f t="shared" si="29"/>
        <v>52.381883333333327</v>
      </c>
      <c r="O372" s="26">
        <f>SMA1MSFT[[#This Row],[Adj Close]]-SMA1MSFT[[#This Row],[6-MA]]</f>
        <v>-0.67608333333332382</v>
      </c>
      <c r="P372" s="14">
        <f>(SMA1MSFT[[#This Row],[Adj Close]]-N372)^2</f>
        <v>0.45708867361109823</v>
      </c>
      <c r="Q372" s="14">
        <f>ABS(SMA1MSFT[[#This Row],[Erorr 3]])</f>
        <v>0.67608333333332382</v>
      </c>
      <c r="R372" s="27">
        <f>SMA1MSFT[[#This Row],[Abs Erorr 3]]/SMA1MSFT[[#This Row],[Adj Close]]</f>
        <v>1.3075580173468427E-2</v>
      </c>
    </row>
    <row r="373" spans="2:18">
      <c r="B373" s="46">
        <v>44322.291666666664</v>
      </c>
      <c r="C373" s="7">
        <v>52.3354</v>
      </c>
      <c r="D373" s="23">
        <f t="shared" si="26"/>
        <v>51.705800000000004</v>
      </c>
      <c r="E373" s="24">
        <f>SMA1MSFT[[#This Row],[Adj Close]]-SMA1MSFT[[#This Row],[Naive Trend ]]</f>
        <v>0.62959999999999638</v>
      </c>
      <c r="F373" s="5">
        <f t="shared" si="25"/>
        <v>0.39639615999999545</v>
      </c>
      <c r="G373" s="5">
        <f>ABS(SMA1MSFT[[#This Row],[Erorr 1]])</f>
        <v>0.62959999999999638</v>
      </c>
      <c r="H373" s="15">
        <f>SMA1MSFT[[#This Row],[Abs Erorr 1]]/SMA1MSFT[[#This Row],[Adj Close]]</f>
        <v>1.2030098174466927E-2</v>
      </c>
      <c r="I373" s="23">
        <f t="shared" si="28"/>
        <v>51.845266666666667</v>
      </c>
      <c r="J373" s="25">
        <f>(SMA1MSFT[[#This Row],[Adj Close]]-SMA1MSFT[[#This Row],[3-MA]])</f>
        <v>0.49013333333333264</v>
      </c>
      <c r="K373" s="14">
        <f t="shared" si="27"/>
        <v>0.24023068444444376</v>
      </c>
      <c r="L373" s="14">
        <f>ABS(SMA1MSFT[[#This Row],[Erorr 2]])</f>
        <v>0.49013333333333264</v>
      </c>
      <c r="M373" s="15">
        <f>SMA1MSFT[[#This Row],[Abs Erorr 2]]/SMA1MSFT[[#This Row],[Adj Close]]</f>
        <v>9.3652352582254579E-3</v>
      </c>
      <c r="N373" s="23">
        <f t="shared" si="29"/>
        <v>52.2121</v>
      </c>
      <c r="O373" s="26">
        <f>SMA1MSFT[[#This Row],[Adj Close]]-SMA1MSFT[[#This Row],[6-MA]]</f>
        <v>0.12330000000000041</v>
      </c>
      <c r="P373" s="14">
        <f>(SMA1MSFT[[#This Row],[Adj Close]]-N373)^2</f>
        <v>1.5202890000000101E-2</v>
      </c>
      <c r="Q373" s="14">
        <f>ABS(SMA1MSFT[[#This Row],[Erorr 3]])</f>
        <v>0.12330000000000041</v>
      </c>
      <c r="R373" s="27">
        <f>SMA1MSFT[[#This Row],[Abs Erorr 3]]/SMA1MSFT[[#This Row],[Adj Close]]</f>
        <v>2.3559579175854279E-3</v>
      </c>
    </row>
    <row r="374" spans="2:18">
      <c r="B374" s="46">
        <v>44323.291666666664</v>
      </c>
      <c r="C374" s="7">
        <v>52.774700000000003</v>
      </c>
      <c r="D374" s="23">
        <f t="shared" si="26"/>
        <v>52.3354</v>
      </c>
      <c r="E374" s="24">
        <f>SMA1MSFT[[#This Row],[Adj Close]]-SMA1MSFT[[#This Row],[Naive Trend ]]</f>
        <v>0.43930000000000291</v>
      </c>
      <c r="F374" s="5">
        <f t="shared" si="25"/>
        <v>0.19298449000000256</v>
      </c>
      <c r="G374" s="5">
        <f>ABS(SMA1MSFT[[#This Row],[Erorr 1]])</f>
        <v>0.43930000000000291</v>
      </c>
      <c r="H374" s="15">
        <f>SMA1MSFT[[#This Row],[Abs Erorr 1]]/SMA1MSFT[[#This Row],[Adj Close]]</f>
        <v>8.3240643717539444E-3</v>
      </c>
      <c r="I374" s="23">
        <f t="shared" si="28"/>
        <v>51.930833333333332</v>
      </c>
      <c r="J374" s="25">
        <f>(SMA1MSFT[[#This Row],[Adj Close]]-SMA1MSFT[[#This Row],[3-MA]])</f>
        <v>0.84386666666667054</v>
      </c>
      <c r="K374" s="14">
        <f t="shared" si="27"/>
        <v>0.71211095111111766</v>
      </c>
      <c r="L374" s="14">
        <f>ABS(SMA1MSFT[[#This Row],[Erorr 2]])</f>
        <v>0.84386666666667054</v>
      </c>
      <c r="M374" s="15">
        <f>SMA1MSFT[[#This Row],[Abs Erorr 2]]/SMA1MSFT[[#This Row],[Adj Close]]</f>
        <v>1.5989985100183811E-2</v>
      </c>
      <c r="N374" s="23">
        <f t="shared" si="29"/>
        <v>52.200316666666673</v>
      </c>
      <c r="O374" s="26">
        <f>SMA1MSFT[[#This Row],[Adj Close]]-SMA1MSFT[[#This Row],[6-MA]]</f>
        <v>0.57438333333332992</v>
      </c>
      <c r="P374" s="14">
        <f>(SMA1MSFT[[#This Row],[Adj Close]]-N374)^2</f>
        <v>0.32991621361110718</v>
      </c>
      <c r="Q374" s="14">
        <f>ABS(SMA1MSFT[[#This Row],[Erorr 3]])</f>
        <v>0.57438333333332992</v>
      </c>
      <c r="R374" s="27">
        <f>SMA1MSFT[[#This Row],[Abs Erorr 3]]/SMA1MSFT[[#This Row],[Adj Close]]</f>
        <v>1.0883687322397473E-2</v>
      </c>
    </row>
    <row r="375" spans="2:18">
      <c r="B375" s="46">
        <v>44326.291666666664</v>
      </c>
      <c r="C375" s="7">
        <v>51.219000000000001</v>
      </c>
      <c r="D375" s="23">
        <f t="shared" si="26"/>
        <v>52.774700000000003</v>
      </c>
      <c r="E375" s="24">
        <f>SMA1MSFT[[#This Row],[Adj Close]]-SMA1MSFT[[#This Row],[Naive Trend ]]</f>
        <v>-1.5557000000000016</v>
      </c>
      <c r="F375" s="5">
        <f t="shared" si="25"/>
        <v>2.4202024900000052</v>
      </c>
      <c r="G375" s="5">
        <f>ABS(SMA1MSFT[[#This Row],[Erorr 1]])</f>
        <v>1.5557000000000016</v>
      </c>
      <c r="H375" s="15">
        <f>SMA1MSFT[[#This Row],[Abs Erorr 1]]/SMA1MSFT[[#This Row],[Adj Close]]</f>
        <v>3.0373494211132619E-2</v>
      </c>
      <c r="I375" s="23">
        <f t="shared" si="28"/>
        <v>52.271966666666664</v>
      </c>
      <c r="J375" s="25">
        <f>(SMA1MSFT[[#This Row],[Adj Close]]-SMA1MSFT[[#This Row],[3-MA]])</f>
        <v>-1.0529666666666628</v>
      </c>
      <c r="K375" s="14">
        <f t="shared" si="27"/>
        <v>1.108738801111103</v>
      </c>
      <c r="L375" s="14">
        <f>ABS(SMA1MSFT[[#This Row],[Erorr 2]])</f>
        <v>1.0529666666666628</v>
      </c>
      <c r="M375" s="15">
        <f>SMA1MSFT[[#This Row],[Abs Erorr 2]]/SMA1MSFT[[#This Row],[Adj Close]]</f>
        <v>2.0558126216182721E-2</v>
      </c>
      <c r="N375" s="23">
        <f t="shared" si="29"/>
        <v>52.161699999999996</v>
      </c>
      <c r="O375" s="26">
        <f>SMA1MSFT[[#This Row],[Adj Close]]-SMA1MSFT[[#This Row],[6-MA]]</f>
        <v>-0.94269999999999499</v>
      </c>
      <c r="P375" s="14">
        <f>(SMA1MSFT[[#This Row],[Adj Close]]-N375)^2</f>
        <v>0.88868328999999058</v>
      </c>
      <c r="Q375" s="14">
        <f>ABS(SMA1MSFT[[#This Row],[Erorr 3]])</f>
        <v>0.94269999999999499</v>
      </c>
      <c r="R375" s="27">
        <f>SMA1MSFT[[#This Row],[Abs Erorr 3]]/SMA1MSFT[[#This Row],[Adj Close]]</f>
        <v>1.840527929088805E-2</v>
      </c>
    </row>
    <row r="376" spans="2:18">
      <c r="B376" s="46">
        <v>44327.291666666664</v>
      </c>
      <c r="C376" s="7">
        <v>50.367899999999999</v>
      </c>
      <c r="D376" s="23">
        <f t="shared" si="26"/>
        <v>51.219000000000001</v>
      </c>
      <c r="E376" s="24">
        <f>SMA1MSFT[[#This Row],[Adj Close]]-SMA1MSFT[[#This Row],[Naive Trend ]]</f>
        <v>-0.85110000000000241</v>
      </c>
      <c r="F376" s="5">
        <f t="shared" si="25"/>
        <v>0.72437121000000415</v>
      </c>
      <c r="G376" s="5">
        <f>ABS(SMA1MSFT[[#This Row],[Erorr 1]])</f>
        <v>0.85110000000000241</v>
      </c>
      <c r="H376" s="15">
        <f>SMA1MSFT[[#This Row],[Abs Erorr 1]]/SMA1MSFT[[#This Row],[Adj Close]]</f>
        <v>1.689766696646083E-2</v>
      </c>
      <c r="I376" s="23">
        <f t="shared" si="28"/>
        <v>52.109700000000004</v>
      </c>
      <c r="J376" s="25">
        <f>(SMA1MSFT[[#This Row],[Adj Close]]-SMA1MSFT[[#This Row],[3-MA]])</f>
        <v>-1.7418000000000049</v>
      </c>
      <c r="K376" s="14">
        <f t="shared" si="27"/>
        <v>3.0338672400000171</v>
      </c>
      <c r="L376" s="14">
        <f>ABS(SMA1MSFT[[#This Row],[Erorr 2]])</f>
        <v>1.7418000000000049</v>
      </c>
      <c r="M376" s="15">
        <f>SMA1MSFT[[#This Row],[Abs Erorr 2]]/SMA1MSFT[[#This Row],[Adj Close]]</f>
        <v>3.4581548962732314E-2</v>
      </c>
      <c r="N376" s="23">
        <f t="shared" si="29"/>
        <v>51.977483333333332</v>
      </c>
      <c r="O376" s="26">
        <f>SMA1MSFT[[#This Row],[Adj Close]]-SMA1MSFT[[#This Row],[6-MA]]</f>
        <v>-1.6095833333333331</v>
      </c>
      <c r="P376" s="14">
        <f>(SMA1MSFT[[#This Row],[Adj Close]]-N376)^2</f>
        <v>2.5907585069444439</v>
      </c>
      <c r="Q376" s="14">
        <f>ABS(SMA1MSFT[[#This Row],[Erorr 3]])</f>
        <v>1.6095833333333331</v>
      </c>
      <c r="R376" s="27">
        <f>SMA1MSFT[[#This Row],[Abs Erorr 3]]/SMA1MSFT[[#This Row],[Adj Close]]</f>
        <v>3.1956530515136292E-2</v>
      </c>
    </row>
    <row r="377" spans="2:18">
      <c r="B377" s="46">
        <v>44328.291666666664</v>
      </c>
      <c r="C377" s="7">
        <v>49.068399999999997</v>
      </c>
      <c r="D377" s="23">
        <f t="shared" si="26"/>
        <v>50.367899999999999</v>
      </c>
      <c r="E377" s="24">
        <f>SMA1MSFT[[#This Row],[Adj Close]]-SMA1MSFT[[#This Row],[Naive Trend ]]</f>
        <v>-1.2995000000000019</v>
      </c>
      <c r="F377" s="5">
        <f t="shared" si="25"/>
        <v>1.6887002500000048</v>
      </c>
      <c r="G377" s="5">
        <f>ABS(SMA1MSFT[[#This Row],[Erorr 1]])</f>
        <v>1.2995000000000019</v>
      </c>
      <c r="H377" s="15">
        <f>SMA1MSFT[[#This Row],[Abs Erorr 1]]/SMA1MSFT[[#This Row],[Adj Close]]</f>
        <v>2.6483439443715343E-2</v>
      </c>
      <c r="I377" s="23">
        <f t="shared" si="28"/>
        <v>51.45386666666667</v>
      </c>
      <c r="J377" s="25">
        <f>(SMA1MSFT[[#This Row],[Adj Close]]-SMA1MSFT[[#This Row],[3-MA]])</f>
        <v>-2.3854666666666731</v>
      </c>
      <c r="K377" s="14">
        <f t="shared" si="27"/>
        <v>5.6904512177778086</v>
      </c>
      <c r="L377" s="14">
        <f>ABS(SMA1MSFT[[#This Row],[Erorr 2]])</f>
        <v>2.3854666666666731</v>
      </c>
      <c r="M377" s="15">
        <f>SMA1MSFT[[#This Row],[Abs Erorr 2]]/SMA1MSFT[[#This Row],[Adj Close]]</f>
        <v>4.8615130443761631E-2</v>
      </c>
      <c r="N377" s="23">
        <f t="shared" si="29"/>
        <v>51.692350000000005</v>
      </c>
      <c r="O377" s="26">
        <f>SMA1MSFT[[#This Row],[Adj Close]]-SMA1MSFT[[#This Row],[6-MA]]</f>
        <v>-2.6239500000000078</v>
      </c>
      <c r="P377" s="14">
        <f>(SMA1MSFT[[#This Row],[Adj Close]]-N377)^2</f>
        <v>6.8851136025000406</v>
      </c>
      <c r="Q377" s="14">
        <f>ABS(SMA1MSFT[[#This Row],[Erorr 3]])</f>
        <v>2.6239500000000078</v>
      </c>
      <c r="R377" s="27">
        <f>SMA1MSFT[[#This Row],[Abs Erorr 3]]/SMA1MSFT[[#This Row],[Adj Close]]</f>
        <v>5.3475352772864165E-2</v>
      </c>
    </row>
    <row r="378" spans="2:18">
      <c r="B378" s="46">
        <v>44329.291666666664</v>
      </c>
      <c r="C378" s="7">
        <v>49.4253</v>
      </c>
      <c r="D378" s="23">
        <f t="shared" si="26"/>
        <v>49.068399999999997</v>
      </c>
      <c r="E378" s="24">
        <f>SMA1MSFT[[#This Row],[Adj Close]]-SMA1MSFT[[#This Row],[Naive Trend ]]</f>
        <v>0.3569000000000031</v>
      </c>
      <c r="F378" s="5">
        <f t="shared" si="25"/>
        <v>0.12737761000000222</v>
      </c>
      <c r="G378" s="5">
        <f>ABS(SMA1MSFT[[#This Row],[Erorr 1]])</f>
        <v>0.3569000000000031</v>
      </c>
      <c r="H378" s="15">
        <f>SMA1MSFT[[#This Row],[Abs Erorr 1]]/SMA1MSFT[[#This Row],[Adj Close]]</f>
        <v>7.2209981527679773E-3</v>
      </c>
      <c r="I378" s="23">
        <f t="shared" si="28"/>
        <v>50.218433333333337</v>
      </c>
      <c r="J378" s="25">
        <f>(SMA1MSFT[[#This Row],[Adj Close]]-SMA1MSFT[[#This Row],[3-MA]])</f>
        <v>-0.79313333333333702</v>
      </c>
      <c r="K378" s="14">
        <f t="shared" si="27"/>
        <v>0.62906048444445029</v>
      </c>
      <c r="L378" s="14">
        <f>ABS(SMA1MSFT[[#This Row],[Erorr 2]])</f>
        <v>0.79313333333333702</v>
      </c>
      <c r="M378" s="15">
        <f>SMA1MSFT[[#This Row],[Abs Erorr 2]]/SMA1MSFT[[#This Row],[Adj Close]]</f>
        <v>1.6047112173994633E-2</v>
      </c>
      <c r="N378" s="23">
        <f t="shared" si="29"/>
        <v>51.245200000000004</v>
      </c>
      <c r="O378" s="26">
        <f>SMA1MSFT[[#This Row],[Adj Close]]-SMA1MSFT[[#This Row],[6-MA]]</f>
        <v>-1.8199000000000041</v>
      </c>
      <c r="P378" s="14">
        <f>(SMA1MSFT[[#This Row],[Adj Close]]-N378)^2</f>
        <v>3.312036010000015</v>
      </c>
      <c r="Q378" s="14">
        <f>ABS(SMA1MSFT[[#This Row],[Erorr 3]])</f>
        <v>1.8199000000000041</v>
      </c>
      <c r="R378" s="27">
        <f>SMA1MSFT[[#This Row],[Abs Erorr 3]]/SMA1MSFT[[#This Row],[Adj Close]]</f>
        <v>3.6821223138756951E-2</v>
      </c>
    </row>
    <row r="379" spans="2:18">
      <c r="B379" s="46">
        <v>44330.291666666664</v>
      </c>
      <c r="C379" s="7">
        <v>50.651600000000002</v>
      </c>
      <c r="D379" s="23">
        <f t="shared" si="26"/>
        <v>49.4253</v>
      </c>
      <c r="E379" s="24">
        <f>SMA1MSFT[[#This Row],[Adj Close]]-SMA1MSFT[[#This Row],[Naive Trend ]]</f>
        <v>1.2263000000000019</v>
      </c>
      <c r="F379" s="5">
        <f t="shared" si="25"/>
        <v>1.5038116900000047</v>
      </c>
      <c r="G379" s="5">
        <f>ABS(SMA1MSFT[[#This Row],[Erorr 1]])</f>
        <v>1.2263000000000019</v>
      </c>
      <c r="H379" s="15">
        <f>SMA1MSFT[[#This Row],[Abs Erorr 1]]/SMA1MSFT[[#This Row],[Adj Close]]</f>
        <v>2.4210488908543895E-2</v>
      </c>
      <c r="I379" s="23">
        <f t="shared" si="28"/>
        <v>49.620533333333327</v>
      </c>
      <c r="J379" s="25">
        <f>(SMA1MSFT[[#This Row],[Adj Close]]-SMA1MSFT[[#This Row],[3-MA]])</f>
        <v>1.0310666666666748</v>
      </c>
      <c r="K379" s="14">
        <f t="shared" si="27"/>
        <v>1.0630984711111278</v>
      </c>
      <c r="L379" s="14">
        <f>ABS(SMA1MSFT[[#This Row],[Erorr 2]])</f>
        <v>1.0310666666666748</v>
      </c>
      <c r="M379" s="15">
        <f>SMA1MSFT[[#This Row],[Abs Erorr 2]]/SMA1MSFT[[#This Row],[Adj Close]]</f>
        <v>2.0356053247413207E-2</v>
      </c>
      <c r="N379" s="23">
        <f t="shared" si="29"/>
        <v>50.865116666666665</v>
      </c>
      <c r="O379" s="26">
        <f>SMA1MSFT[[#This Row],[Adj Close]]-SMA1MSFT[[#This Row],[6-MA]]</f>
        <v>-0.21351666666666347</v>
      </c>
      <c r="P379" s="14">
        <f>(SMA1MSFT[[#This Row],[Adj Close]]-N379)^2</f>
        <v>4.5589366944443079E-2</v>
      </c>
      <c r="Q379" s="14">
        <f>ABS(SMA1MSFT[[#This Row],[Erorr 3]])</f>
        <v>0.21351666666666347</v>
      </c>
      <c r="R379" s="27">
        <f>SMA1MSFT[[#This Row],[Abs Erorr 3]]/SMA1MSFT[[#This Row],[Adj Close]]</f>
        <v>4.2153982631676678E-3</v>
      </c>
    </row>
    <row r="380" spans="2:18">
      <c r="B380" s="46">
        <v>44333.291666666664</v>
      </c>
      <c r="C380" s="7">
        <v>50.633299999999998</v>
      </c>
      <c r="D380" s="23">
        <f t="shared" si="26"/>
        <v>50.651600000000002</v>
      </c>
      <c r="E380" s="24">
        <f>SMA1MSFT[[#This Row],[Adj Close]]-SMA1MSFT[[#This Row],[Naive Trend ]]</f>
        <v>-1.8300000000003536E-2</v>
      </c>
      <c r="F380" s="5">
        <f t="shared" si="25"/>
        <v>3.3489000000012941E-4</v>
      </c>
      <c r="G380" s="5">
        <f>ABS(SMA1MSFT[[#This Row],[Erorr 1]])</f>
        <v>1.8300000000003536E-2</v>
      </c>
      <c r="H380" s="15">
        <f>SMA1MSFT[[#This Row],[Abs Erorr 1]]/SMA1MSFT[[#This Row],[Adj Close]]</f>
        <v>3.6142222608448465E-4</v>
      </c>
      <c r="I380" s="23">
        <f t="shared" si="28"/>
        <v>49.7151</v>
      </c>
      <c r="J380" s="25">
        <f>(SMA1MSFT[[#This Row],[Adj Close]]-SMA1MSFT[[#This Row],[3-MA]])</f>
        <v>0.91819999999999879</v>
      </c>
      <c r="K380" s="14">
        <f t="shared" si="27"/>
        <v>0.8430912399999978</v>
      </c>
      <c r="L380" s="14">
        <f>ABS(SMA1MSFT[[#This Row],[Erorr 2]])</f>
        <v>0.91819999999999879</v>
      </c>
      <c r="M380" s="15">
        <f>SMA1MSFT[[#This Row],[Abs Erorr 2]]/SMA1MSFT[[#This Row],[Adj Close]]</f>
        <v>1.8134310819164438E-2</v>
      </c>
      <c r="N380" s="23">
        <f t="shared" si="29"/>
        <v>50.584483333333331</v>
      </c>
      <c r="O380" s="26">
        <f>SMA1MSFT[[#This Row],[Adj Close]]-SMA1MSFT[[#This Row],[6-MA]]</f>
        <v>4.8816666666667174E-2</v>
      </c>
      <c r="P380" s="14">
        <f>(SMA1MSFT[[#This Row],[Adj Close]]-N380)^2</f>
        <v>2.3830669444444941E-3</v>
      </c>
      <c r="Q380" s="14">
        <f>ABS(SMA1MSFT[[#This Row],[Erorr 3]])</f>
        <v>4.8816666666667174E-2</v>
      </c>
      <c r="R380" s="27">
        <f>SMA1MSFT[[#This Row],[Abs Erorr 3]]/SMA1MSFT[[#This Row],[Adj Close]]</f>
        <v>9.6412176703211477E-4</v>
      </c>
    </row>
    <row r="381" spans="2:18">
      <c r="B381" s="46">
        <v>44334.291666666664</v>
      </c>
      <c r="C381" s="7">
        <v>50.184899999999999</v>
      </c>
      <c r="D381" s="23">
        <f t="shared" si="26"/>
        <v>50.633299999999998</v>
      </c>
      <c r="E381" s="24">
        <f>SMA1MSFT[[#This Row],[Adj Close]]-SMA1MSFT[[#This Row],[Naive Trend ]]</f>
        <v>-0.44839999999999947</v>
      </c>
      <c r="F381" s="5">
        <f t="shared" si="25"/>
        <v>0.20106255999999953</v>
      </c>
      <c r="G381" s="5">
        <f>ABS(SMA1MSFT[[#This Row],[Erorr 1]])</f>
        <v>0.44839999999999947</v>
      </c>
      <c r="H381" s="15">
        <f>SMA1MSFT[[#This Row],[Abs Erorr 1]]/SMA1MSFT[[#This Row],[Adj Close]]</f>
        <v>8.9349585233805279E-3</v>
      </c>
      <c r="I381" s="23">
        <f t="shared" si="28"/>
        <v>50.236733333333326</v>
      </c>
      <c r="J381" s="25">
        <f>(SMA1MSFT[[#This Row],[Adj Close]]-SMA1MSFT[[#This Row],[3-MA]])</f>
        <v>-5.1833333333327403E-2</v>
      </c>
      <c r="K381" s="14">
        <f t="shared" si="27"/>
        <v>2.6866944444438297E-3</v>
      </c>
      <c r="L381" s="14">
        <f>ABS(SMA1MSFT[[#This Row],[Erorr 2]])</f>
        <v>5.1833333333327403E-2</v>
      </c>
      <c r="M381" s="15">
        <f>SMA1MSFT[[#This Row],[Abs Erorr 2]]/SMA1MSFT[[#This Row],[Adj Close]]</f>
        <v>1.032847197729345E-3</v>
      </c>
      <c r="N381" s="23">
        <f t="shared" si="29"/>
        <v>50.227583333333335</v>
      </c>
      <c r="O381" s="26">
        <f>SMA1MSFT[[#This Row],[Adj Close]]-SMA1MSFT[[#This Row],[6-MA]]</f>
        <v>-4.2683333333336293E-2</v>
      </c>
      <c r="P381" s="14">
        <f>(SMA1MSFT[[#This Row],[Adj Close]]-N381)^2</f>
        <v>1.821866944444697E-3</v>
      </c>
      <c r="Q381" s="14">
        <f>ABS(SMA1MSFT[[#This Row],[Erorr 3]])</f>
        <v>4.2683333333336293E-2</v>
      </c>
      <c r="R381" s="27">
        <f>SMA1MSFT[[#This Row],[Abs Erorr 3]]/SMA1MSFT[[#This Row],[Adj Close]]</f>
        <v>8.5052143838756868E-4</v>
      </c>
    </row>
    <row r="382" spans="2:18">
      <c r="B382" s="46">
        <v>44335.291666666664</v>
      </c>
      <c r="C382" s="7">
        <v>50.660699999999999</v>
      </c>
      <c r="D382" s="23">
        <f t="shared" si="26"/>
        <v>50.184899999999999</v>
      </c>
      <c r="E382" s="24">
        <f>SMA1MSFT[[#This Row],[Adj Close]]-SMA1MSFT[[#This Row],[Naive Trend ]]</f>
        <v>0.47579999999999956</v>
      </c>
      <c r="F382" s="5">
        <f t="shared" si="25"/>
        <v>0.22638563999999958</v>
      </c>
      <c r="G382" s="5">
        <f>ABS(SMA1MSFT[[#This Row],[Erorr 1]])</f>
        <v>0.47579999999999956</v>
      </c>
      <c r="H382" s="15">
        <f>SMA1MSFT[[#This Row],[Abs Erorr 1]]/SMA1MSFT[[#This Row],[Adj Close]]</f>
        <v>9.3918954929560691E-3</v>
      </c>
      <c r="I382" s="23">
        <f t="shared" si="28"/>
        <v>50.489933333333333</v>
      </c>
      <c r="J382" s="25">
        <f>(SMA1MSFT[[#This Row],[Adj Close]]-SMA1MSFT[[#This Row],[3-MA]])</f>
        <v>0.1707666666666654</v>
      </c>
      <c r="K382" s="14">
        <f t="shared" si="27"/>
        <v>2.9161254444444014E-2</v>
      </c>
      <c r="L382" s="14">
        <f>ABS(SMA1MSFT[[#This Row],[Erorr 2]])</f>
        <v>0.1707666666666654</v>
      </c>
      <c r="M382" s="15">
        <f>SMA1MSFT[[#This Row],[Abs Erorr 2]]/SMA1MSFT[[#This Row],[Adj Close]]</f>
        <v>3.3707916919163256E-3</v>
      </c>
      <c r="N382" s="23">
        <f t="shared" si="29"/>
        <v>50.055233333333327</v>
      </c>
      <c r="O382" s="26">
        <f>SMA1MSFT[[#This Row],[Adj Close]]-SMA1MSFT[[#This Row],[6-MA]]</f>
        <v>0.60546666666667193</v>
      </c>
      <c r="P382" s="14">
        <f>(SMA1MSFT[[#This Row],[Adj Close]]-N382)^2</f>
        <v>0.36658988444445079</v>
      </c>
      <c r="Q382" s="14">
        <f>ABS(SMA1MSFT[[#This Row],[Erorr 3]])</f>
        <v>0.60546666666667193</v>
      </c>
      <c r="R382" s="27">
        <f>SMA1MSFT[[#This Row],[Abs Erorr 3]]/SMA1MSFT[[#This Row],[Adj Close]]</f>
        <v>1.1951407435480992E-2</v>
      </c>
    </row>
    <row r="383" spans="2:18">
      <c r="B383" s="46">
        <v>44336.291666666664</v>
      </c>
      <c r="C383" s="7">
        <v>51.200699999999998</v>
      </c>
      <c r="D383" s="23">
        <f t="shared" si="26"/>
        <v>50.660699999999999</v>
      </c>
      <c r="E383" s="24">
        <f>SMA1MSFT[[#This Row],[Adj Close]]-SMA1MSFT[[#This Row],[Naive Trend ]]</f>
        <v>0.53999999999999915</v>
      </c>
      <c r="F383" s="5">
        <f t="shared" si="25"/>
        <v>0.29159999999999908</v>
      </c>
      <c r="G383" s="5">
        <f>ABS(SMA1MSFT[[#This Row],[Erorr 1]])</f>
        <v>0.53999999999999915</v>
      </c>
      <c r="H383" s="15">
        <f>SMA1MSFT[[#This Row],[Abs Erorr 1]]/SMA1MSFT[[#This Row],[Adj Close]]</f>
        <v>1.0546730806414739E-2</v>
      </c>
      <c r="I383" s="23">
        <f t="shared" si="28"/>
        <v>50.492966666666661</v>
      </c>
      <c r="J383" s="25">
        <f>(SMA1MSFT[[#This Row],[Adj Close]]-SMA1MSFT[[#This Row],[3-MA]])</f>
        <v>0.7077333333333371</v>
      </c>
      <c r="K383" s="14">
        <f t="shared" si="27"/>
        <v>0.50088647111111639</v>
      </c>
      <c r="L383" s="14">
        <f>ABS(SMA1MSFT[[#This Row],[Erorr 2]])</f>
        <v>0.7077333333333371</v>
      </c>
      <c r="M383" s="15">
        <f>SMA1MSFT[[#This Row],[Abs Erorr 2]]/SMA1MSFT[[#This Row],[Adj Close]]</f>
        <v>1.3822727684061686E-2</v>
      </c>
      <c r="N383" s="23">
        <f t="shared" si="29"/>
        <v>50.104033333333327</v>
      </c>
      <c r="O383" s="26">
        <f>SMA1MSFT[[#This Row],[Adj Close]]-SMA1MSFT[[#This Row],[6-MA]]</f>
        <v>1.0966666666666711</v>
      </c>
      <c r="P383" s="14">
        <f>(SMA1MSFT[[#This Row],[Adj Close]]-N383)^2</f>
        <v>1.2026777777777875</v>
      </c>
      <c r="Q383" s="14">
        <f>ABS(SMA1MSFT[[#This Row],[Erorr 3]])</f>
        <v>1.0966666666666711</v>
      </c>
      <c r="R383" s="27">
        <f>SMA1MSFT[[#This Row],[Abs Erorr 3]]/SMA1MSFT[[#This Row],[Adj Close]]</f>
        <v>2.1418977995743636E-2</v>
      </c>
    </row>
    <row r="384" spans="2:18">
      <c r="B384" s="46">
        <v>44337.291666666664</v>
      </c>
      <c r="C384" s="7">
        <v>51.319600000000001</v>
      </c>
      <c r="D384" s="23">
        <f t="shared" si="26"/>
        <v>51.200699999999998</v>
      </c>
      <c r="E384" s="24">
        <f>SMA1MSFT[[#This Row],[Adj Close]]-SMA1MSFT[[#This Row],[Naive Trend ]]</f>
        <v>0.11890000000000356</v>
      </c>
      <c r="F384" s="5">
        <f t="shared" si="25"/>
        <v>1.4137210000000846E-2</v>
      </c>
      <c r="G384" s="5">
        <f>ABS(SMA1MSFT[[#This Row],[Erorr 1]])</f>
        <v>0.11890000000000356</v>
      </c>
      <c r="H384" s="15">
        <f>SMA1MSFT[[#This Row],[Abs Erorr 1]]/SMA1MSFT[[#This Row],[Adj Close]]</f>
        <v>2.3168535997943E-3</v>
      </c>
      <c r="I384" s="23">
        <f t="shared" si="28"/>
        <v>50.682099999999991</v>
      </c>
      <c r="J384" s="25">
        <f>(SMA1MSFT[[#This Row],[Adj Close]]-SMA1MSFT[[#This Row],[3-MA]])</f>
        <v>0.63750000000000995</v>
      </c>
      <c r="K384" s="14">
        <f t="shared" si="27"/>
        <v>0.40640625000001268</v>
      </c>
      <c r="L384" s="14">
        <f>ABS(SMA1MSFT[[#This Row],[Erorr 2]])</f>
        <v>0.63750000000000995</v>
      </c>
      <c r="M384" s="15">
        <f>SMA1MSFT[[#This Row],[Abs Erorr 2]]/SMA1MSFT[[#This Row],[Adj Close]]</f>
        <v>1.2422154498476409E-2</v>
      </c>
      <c r="N384" s="23">
        <f t="shared" si="29"/>
        <v>50.459416666666662</v>
      </c>
      <c r="O384" s="26">
        <f>SMA1MSFT[[#This Row],[Adj Close]]-SMA1MSFT[[#This Row],[6-MA]]</f>
        <v>0.86018333333333885</v>
      </c>
      <c r="P384" s="14">
        <f>(SMA1MSFT[[#This Row],[Adj Close]]-N384)^2</f>
        <v>0.73991536694445392</v>
      </c>
      <c r="Q384" s="14">
        <f>ABS(SMA1MSFT[[#This Row],[Erorr 3]])</f>
        <v>0.86018333333333885</v>
      </c>
      <c r="R384" s="27">
        <f>SMA1MSFT[[#This Row],[Abs Erorr 3]]/SMA1MSFT[[#This Row],[Adj Close]]</f>
        <v>1.6761302374401571E-2</v>
      </c>
    </row>
    <row r="385" spans="2:18">
      <c r="B385" s="46">
        <v>44340.291666666664</v>
      </c>
      <c r="C385" s="7">
        <v>52.124899999999997</v>
      </c>
      <c r="D385" s="23">
        <f t="shared" si="26"/>
        <v>51.319600000000001</v>
      </c>
      <c r="E385" s="24">
        <f>SMA1MSFT[[#This Row],[Adj Close]]-SMA1MSFT[[#This Row],[Naive Trend ]]</f>
        <v>0.80529999999999546</v>
      </c>
      <c r="F385" s="5">
        <f t="shared" si="25"/>
        <v>0.64850808999999265</v>
      </c>
      <c r="G385" s="5">
        <f>ABS(SMA1MSFT[[#This Row],[Erorr 1]])</f>
        <v>0.80529999999999546</v>
      </c>
      <c r="H385" s="15">
        <f>SMA1MSFT[[#This Row],[Abs Erorr 1]]/SMA1MSFT[[#This Row],[Adj Close]]</f>
        <v>1.5449430118810694E-2</v>
      </c>
      <c r="I385" s="23">
        <f t="shared" si="28"/>
        <v>51.06033333333334</v>
      </c>
      <c r="J385" s="25">
        <f>(SMA1MSFT[[#This Row],[Adj Close]]-SMA1MSFT[[#This Row],[3-MA]])</f>
        <v>1.0645666666666571</v>
      </c>
      <c r="K385" s="14">
        <f t="shared" si="27"/>
        <v>1.1333021877777574</v>
      </c>
      <c r="L385" s="14">
        <f>ABS(SMA1MSFT[[#This Row],[Erorr 2]])</f>
        <v>1.0645666666666571</v>
      </c>
      <c r="M385" s="15">
        <f>SMA1MSFT[[#This Row],[Abs Erorr 2]]/SMA1MSFT[[#This Row],[Adj Close]]</f>
        <v>2.0423380508483607E-2</v>
      </c>
      <c r="N385" s="23">
        <f t="shared" si="29"/>
        <v>50.775133333333322</v>
      </c>
      <c r="O385" s="26">
        <f>SMA1MSFT[[#This Row],[Adj Close]]-SMA1MSFT[[#This Row],[6-MA]]</f>
        <v>1.3497666666666746</v>
      </c>
      <c r="P385" s="14">
        <f>(SMA1MSFT[[#This Row],[Adj Close]]-N385)^2</f>
        <v>1.8218700544444657</v>
      </c>
      <c r="Q385" s="14">
        <f>ABS(SMA1MSFT[[#This Row],[Erorr 3]])</f>
        <v>1.3497666666666746</v>
      </c>
      <c r="R385" s="27">
        <f>SMA1MSFT[[#This Row],[Abs Erorr 3]]/SMA1MSFT[[#This Row],[Adj Close]]</f>
        <v>2.5894853835051475E-2</v>
      </c>
    </row>
    <row r="386" spans="2:18">
      <c r="B386" s="46">
        <v>44341.291666666664</v>
      </c>
      <c r="C386" s="7">
        <v>52.0426</v>
      </c>
      <c r="D386" s="23">
        <f t="shared" si="26"/>
        <v>52.124899999999997</v>
      </c>
      <c r="E386" s="24">
        <f>SMA1MSFT[[#This Row],[Adj Close]]-SMA1MSFT[[#This Row],[Naive Trend ]]</f>
        <v>-8.2299999999996487E-2</v>
      </c>
      <c r="F386" s="5">
        <f t="shared" si="25"/>
        <v>6.7732899999994219E-3</v>
      </c>
      <c r="G386" s="5">
        <f>ABS(SMA1MSFT[[#This Row],[Erorr 1]])</f>
        <v>8.2299999999996487E-2</v>
      </c>
      <c r="H386" s="15">
        <f>SMA1MSFT[[#This Row],[Abs Erorr 1]]/SMA1MSFT[[#This Row],[Adj Close]]</f>
        <v>1.5813967787926908E-3</v>
      </c>
      <c r="I386" s="23">
        <f t="shared" si="28"/>
        <v>51.548399999999994</v>
      </c>
      <c r="J386" s="25">
        <f>(SMA1MSFT[[#This Row],[Adj Close]]-SMA1MSFT[[#This Row],[3-MA]])</f>
        <v>0.49420000000000641</v>
      </c>
      <c r="K386" s="14">
        <f t="shared" si="27"/>
        <v>0.24423364000000633</v>
      </c>
      <c r="L386" s="14">
        <f>ABS(SMA1MSFT[[#This Row],[Erorr 2]])</f>
        <v>0.49420000000000641</v>
      </c>
      <c r="M386" s="15">
        <f>SMA1MSFT[[#This Row],[Abs Erorr 2]]/SMA1MSFT[[#This Row],[Adj Close]]</f>
        <v>9.496066683832214E-3</v>
      </c>
      <c r="N386" s="23">
        <f t="shared" si="29"/>
        <v>51.020683333333331</v>
      </c>
      <c r="O386" s="26">
        <f>SMA1MSFT[[#This Row],[Adj Close]]-SMA1MSFT[[#This Row],[6-MA]]</f>
        <v>1.0219166666666695</v>
      </c>
      <c r="P386" s="14">
        <f>(SMA1MSFT[[#This Row],[Adj Close]]-N386)^2</f>
        <v>1.0443136736111169</v>
      </c>
      <c r="Q386" s="14">
        <f>ABS(SMA1MSFT[[#This Row],[Erorr 3]])</f>
        <v>1.0219166666666695</v>
      </c>
      <c r="R386" s="27">
        <f>SMA1MSFT[[#This Row],[Abs Erorr 3]]/SMA1MSFT[[#This Row],[Adj Close]]</f>
        <v>1.9636157045702356E-2</v>
      </c>
    </row>
    <row r="387" spans="2:18">
      <c r="B387" s="46">
        <v>44342.291666666664</v>
      </c>
      <c r="C387" s="7">
        <v>52.088299999999997</v>
      </c>
      <c r="D387" s="23">
        <f t="shared" si="26"/>
        <v>52.0426</v>
      </c>
      <c r="E387" s="24">
        <f>SMA1MSFT[[#This Row],[Adj Close]]-SMA1MSFT[[#This Row],[Naive Trend ]]</f>
        <v>4.5699999999996521E-2</v>
      </c>
      <c r="F387" s="5">
        <f t="shared" si="25"/>
        <v>2.0884899999996822E-3</v>
      </c>
      <c r="G387" s="5">
        <f>ABS(SMA1MSFT[[#This Row],[Erorr 1]])</f>
        <v>4.5699999999996521E-2</v>
      </c>
      <c r="H387" s="15">
        <f>SMA1MSFT[[#This Row],[Abs Erorr 1]]/SMA1MSFT[[#This Row],[Adj Close]]</f>
        <v>8.7735633529979903E-4</v>
      </c>
      <c r="I387" s="23">
        <f t="shared" si="28"/>
        <v>51.829033333333335</v>
      </c>
      <c r="J387" s="25">
        <f>(SMA1MSFT[[#This Row],[Adj Close]]-SMA1MSFT[[#This Row],[3-MA]])</f>
        <v>0.25926666666666165</v>
      </c>
      <c r="K387" s="14">
        <f t="shared" si="27"/>
        <v>6.7219204444441849E-2</v>
      </c>
      <c r="L387" s="14">
        <f>ABS(SMA1MSFT[[#This Row],[Erorr 2]])</f>
        <v>0.25926666666666165</v>
      </c>
      <c r="M387" s="15">
        <f>SMA1MSFT[[#This Row],[Abs Erorr 2]]/SMA1MSFT[[#This Row],[Adj Close]]</f>
        <v>4.9774453508112503E-3</v>
      </c>
      <c r="N387" s="23">
        <f t="shared" si="29"/>
        <v>51.25556666666666</v>
      </c>
      <c r="O387" s="26">
        <f>SMA1MSFT[[#This Row],[Adj Close]]-SMA1MSFT[[#This Row],[6-MA]]</f>
        <v>0.8327333333333371</v>
      </c>
      <c r="P387" s="14">
        <f>(SMA1MSFT[[#This Row],[Adj Close]]-N387)^2</f>
        <v>0.69344480444445067</v>
      </c>
      <c r="Q387" s="14">
        <f>ABS(SMA1MSFT[[#This Row],[Erorr 3]])</f>
        <v>0.8327333333333371</v>
      </c>
      <c r="R387" s="27">
        <f>SMA1MSFT[[#This Row],[Abs Erorr 3]]/SMA1MSFT[[#This Row],[Adj Close]]</f>
        <v>1.5986955483925126E-2</v>
      </c>
    </row>
    <row r="388" spans="2:18">
      <c r="B388" s="46">
        <v>44343.291666666664</v>
      </c>
      <c r="C388" s="7">
        <v>52.829599999999999</v>
      </c>
      <c r="D388" s="23">
        <f t="shared" si="26"/>
        <v>52.088299999999997</v>
      </c>
      <c r="E388" s="24">
        <f>SMA1MSFT[[#This Row],[Adj Close]]-SMA1MSFT[[#This Row],[Naive Trend ]]</f>
        <v>0.74130000000000251</v>
      </c>
      <c r="F388" s="5">
        <f t="shared" ref="F388:F451" si="30">(C388-D388)^2</f>
        <v>0.54952569000000373</v>
      </c>
      <c r="G388" s="5">
        <f>ABS(SMA1MSFT[[#This Row],[Erorr 1]])</f>
        <v>0.74130000000000251</v>
      </c>
      <c r="H388" s="15">
        <f>SMA1MSFT[[#This Row],[Abs Erorr 1]]/SMA1MSFT[[#This Row],[Adj Close]]</f>
        <v>1.403190635552801E-2</v>
      </c>
      <c r="I388" s="23">
        <f t="shared" si="28"/>
        <v>52.085266666666662</v>
      </c>
      <c r="J388" s="25">
        <f>(SMA1MSFT[[#This Row],[Adj Close]]-SMA1MSFT[[#This Row],[3-MA]])</f>
        <v>0.74433333333333707</v>
      </c>
      <c r="K388" s="14">
        <f t="shared" si="27"/>
        <v>0.55403211111111672</v>
      </c>
      <c r="L388" s="14">
        <f>ABS(SMA1MSFT[[#This Row],[Erorr 2]])</f>
        <v>0.74433333333333707</v>
      </c>
      <c r="M388" s="15">
        <f>SMA1MSFT[[#This Row],[Abs Erorr 2]]/SMA1MSFT[[#This Row],[Adj Close]]</f>
        <v>1.4089323661987542E-2</v>
      </c>
      <c r="N388" s="23">
        <f t="shared" si="29"/>
        <v>51.572800000000001</v>
      </c>
      <c r="O388" s="26">
        <f>SMA1MSFT[[#This Row],[Adj Close]]-SMA1MSFT[[#This Row],[6-MA]]</f>
        <v>1.2567999999999984</v>
      </c>
      <c r="P388" s="14">
        <f>(SMA1MSFT[[#This Row],[Adj Close]]-N388)^2</f>
        <v>1.579546239999996</v>
      </c>
      <c r="Q388" s="14">
        <f>ABS(SMA1MSFT[[#This Row],[Erorr 3]])</f>
        <v>1.2567999999999984</v>
      </c>
      <c r="R388" s="27">
        <f>SMA1MSFT[[#This Row],[Abs Erorr 3]]/SMA1MSFT[[#This Row],[Adj Close]]</f>
        <v>2.3789693656586428E-2</v>
      </c>
    </row>
    <row r="389" spans="2:18">
      <c r="B389" s="46">
        <v>44344.291666666664</v>
      </c>
      <c r="C389" s="7">
        <v>52.271299999999997</v>
      </c>
      <c r="D389" s="23">
        <f t="shared" ref="D389:D452" si="31">C388</f>
        <v>52.829599999999999</v>
      </c>
      <c r="E389" s="24">
        <f>SMA1MSFT[[#This Row],[Adj Close]]-SMA1MSFT[[#This Row],[Naive Trend ]]</f>
        <v>-0.55830000000000268</v>
      </c>
      <c r="F389" s="5">
        <f t="shared" si="30"/>
        <v>0.311698890000003</v>
      </c>
      <c r="G389" s="5">
        <f>ABS(SMA1MSFT[[#This Row],[Erorr 1]])</f>
        <v>0.55830000000000268</v>
      </c>
      <c r="H389" s="15">
        <f>SMA1MSFT[[#This Row],[Abs Erorr 1]]/SMA1MSFT[[#This Row],[Adj Close]]</f>
        <v>1.0680813371773856E-2</v>
      </c>
      <c r="I389" s="23">
        <f t="shared" si="28"/>
        <v>52.320166666666665</v>
      </c>
      <c r="J389" s="25">
        <f>(SMA1MSFT[[#This Row],[Adj Close]]-SMA1MSFT[[#This Row],[3-MA]])</f>
        <v>-4.8866666666668834E-2</v>
      </c>
      <c r="K389" s="14">
        <f t="shared" si="27"/>
        <v>2.387951111111323E-3</v>
      </c>
      <c r="L389" s="14">
        <f>ABS(SMA1MSFT[[#This Row],[Erorr 2]])</f>
        <v>4.8866666666668834E-2</v>
      </c>
      <c r="M389" s="15">
        <f>SMA1MSFT[[#This Row],[Abs Erorr 2]]/SMA1MSFT[[#This Row],[Adj Close]]</f>
        <v>9.3486610561950513E-4</v>
      </c>
      <c r="N389" s="23">
        <f t="shared" si="29"/>
        <v>51.934283333333326</v>
      </c>
      <c r="O389" s="26">
        <f>SMA1MSFT[[#This Row],[Adj Close]]-SMA1MSFT[[#This Row],[6-MA]]</f>
        <v>0.33701666666667052</v>
      </c>
      <c r="P389" s="14">
        <f>(SMA1MSFT[[#This Row],[Adj Close]]-N389)^2</f>
        <v>0.1135802336111137</v>
      </c>
      <c r="Q389" s="14">
        <f>ABS(SMA1MSFT[[#This Row],[Erorr 3]])</f>
        <v>0.33701666666667052</v>
      </c>
      <c r="R389" s="27">
        <f>SMA1MSFT[[#This Row],[Abs Erorr 3]]/SMA1MSFT[[#This Row],[Adj Close]]</f>
        <v>6.4474514057746898E-3</v>
      </c>
    </row>
    <row r="390" spans="2:18">
      <c r="B390" s="46">
        <v>44348.291666666664</v>
      </c>
      <c r="C390" s="7">
        <v>52.060899999999997</v>
      </c>
      <c r="D390" s="23">
        <f t="shared" si="31"/>
        <v>52.271299999999997</v>
      </c>
      <c r="E390" s="24">
        <f>SMA1MSFT[[#This Row],[Adj Close]]-SMA1MSFT[[#This Row],[Naive Trend ]]</f>
        <v>-0.21039999999999992</v>
      </c>
      <c r="F390" s="5">
        <f t="shared" si="30"/>
        <v>4.4268159999999966E-2</v>
      </c>
      <c r="G390" s="5">
        <f>ABS(SMA1MSFT[[#This Row],[Erorr 1]])</f>
        <v>0.21039999999999992</v>
      </c>
      <c r="H390" s="15">
        <f>SMA1MSFT[[#This Row],[Abs Erorr 1]]/SMA1MSFT[[#This Row],[Adj Close]]</f>
        <v>4.0414207207328324E-3</v>
      </c>
      <c r="I390" s="23">
        <f t="shared" si="28"/>
        <v>52.3964</v>
      </c>
      <c r="J390" s="25">
        <f>(SMA1MSFT[[#This Row],[Adj Close]]-SMA1MSFT[[#This Row],[3-MA]])</f>
        <v>-0.33550000000000324</v>
      </c>
      <c r="K390" s="14">
        <f t="shared" ref="K390:K453" si="32">(C390-I390)^2</f>
        <v>0.11256025000000218</v>
      </c>
      <c r="L390" s="14">
        <f>ABS(SMA1MSFT[[#This Row],[Erorr 2]])</f>
        <v>0.33550000000000324</v>
      </c>
      <c r="M390" s="15">
        <f>SMA1MSFT[[#This Row],[Abs Erorr 2]]/SMA1MSFT[[#This Row],[Adj Close]]</f>
        <v>6.4443757215108316E-3</v>
      </c>
      <c r="N390" s="23">
        <f t="shared" si="29"/>
        <v>52.112716666666664</v>
      </c>
      <c r="O390" s="26">
        <f>SMA1MSFT[[#This Row],[Adj Close]]-SMA1MSFT[[#This Row],[6-MA]]</f>
        <v>-5.1816666666667288E-2</v>
      </c>
      <c r="P390" s="14">
        <f>(SMA1MSFT[[#This Row],[Adj Close]]-N390)^2</f>
        <v>2.6849669444445087E-3</v>
      </c>
      <c r="Q390" s="14">
        <f>ABS(SMA1MSFT[[#This Row],[Erorr 3]])</f>
        <v>5.1816666666667288E-2</v>
      </c>
      <c r="R390" s="27">
        <f>SMA1MSFT[[#This Row],[Abs Erorr 3]]/SMA1MSFT[[#This Row],[Adj Close]]</f>
        <v>9.9530869936300163E-4</v>
      </c>
    </row>
    <row r="391" spans="2:18">
      <c r="B391" s="46">
        <v>44349.291666666664</v>
      </c>
      <c r="C391" s="7">
        <v>52.6008</v>
      </c>
      <c r="D391" s="23">
        <f t="shared" si="31"/>
        <v>52.060899999999997</v>
      </c>
      <c r="E391" s="24">
        <f>SMA1MSFT[[#This Row],[Adj Close]]-SMA1MSFT[[#This Row],[Naive Trend ]]</f>
        <v>0.53990000000000293</v>
      </c>
      <c r="F391" s="5">
        <f t="shared" si="30"/>
        <v>0.29149201000000319</v>
      </c>
      <c r="G391" s="5">
        <f>ABS(SMA1MSFT[[#This Row],[Erorr 1]])</f>
        <v>0.53990000000000293</v>
      </c>
      <c r="H391" s="15">
        <f>SMA1MSFT[[#This Row],[Abs Erorr 1]]/SMA1MSFT[[#This Row],[Adj Close]]</f>
        <v>1.0264102447111127E-2</v>
      </c>
      <c r="I391" s="23">
        <f t="shared" ref="I391:I454" si="33">AVERAGE(C388:C390)</f>
        <v>52.387266666666669</v>
      </c>
      <c r="J391" s="25">
        <f>(SMA1MSFT[[#This Row],[Adj Close]]-SMA1MSFT[[#This Row],[3-MA]])</f>
        <v>0.21353333333333069</v>
      </c>
      <c r="K391" s="14">
        <f t="shared" si="32"/>
        <v>4.5596484444443315E-2</v>
      </c>
      <c r="L391" s="14">
        <f>ABS(SMA1MSFT[[#This Row],[Erorr 2]])</f>
        <v>0.21353333333333069</v>
      </c>
      <c r="M391" s="15">
        <f>SMA1MSFT[[#This Row],[Abs Erorr 2]]/SMA1MSFT[[#This Row],[Adj Close]]</f>
        <v>4.0595073332217509E-3</v>
      </c>
      <c r="N391" s="23">
        <f t="shared" si="29"/>
        <v>52.236266666666666</v>
      </c>
      <c r="O391" s="26">
        <f>SMA1MSFT[[#This Row],[Adj Close]]-SMA1MSFT[[#This Row],[6-MA]]</f>
        <v>0.36453333333333404</v>
      </c>
      <c r="P391" s="14">
        <f>(SMA1MSFT[[#This Row],[Adj Close]]-N391)^2</f>
        <v>0.13288455111111164</v>
      </c>
      <c r="Q391" s="14">
        <f>ABS(SMA1MSFT[[#This Row],[Erorr 3]])</f>
        <v>0.36453333333333404</v>
      </c>
      <c r="R391" s="27">
        <f>SMA1MSFT[[#This Row],[Abs Erorr 3]]/SMA1MSFT[[#This Row],[Adj Close]]</f>
        <v>6.9301861061682344E-3</v>
      </c>
    </row>
    <row r="392" spans="2:18">
      <c r="B392" s="46">
        <v>44350.291666666664</v>
      </c>
      <c r="C392" s="7">
        <v>51.466000000000001</v>
      </c>
      <c r="D392" s="23">
        <f t="shared" si="31"/>
        <v>52.6008</v>
      </c>
      <c r="E392" s="24">
        <f>SMA1MSFT[[#This Row],[Adj Close]]-SMA1MSFT[[#This Row],[Naive Trend ]]</f>
        <v>-1.1347999999999985</v>
      </c>
      <c r="F392" s="5">
        <f t="shared" si="30"/>
        <v>1.2877710399999966</v>
      </c>
      <c r="G392" s="5">
        <f>ABS(SMA1MSFT[[#This Row],[Erorr 1]])</f>
        <v>1.1347999999999985</v>
      </c>
      <c r="H392" s="15">
        <f>SMA1MSFT[[#This Row],[Abs Erorr 1]]/SMA1MSFT[[#This Row],[Adj Close]]</f>
        <v>2.2049508413321386E-2</v>
      </c>
      <c r="I392" s="23">
        <f t="shared" si="33"/>
        <v>52.311</v>
      </c>
      <c r="J392" s="25">
        <f>(SMA1MSFT[[#This Row],[Adj Close]]-SMA1MSFT[[#This Row],[3-MA]])</f>
        <v>-0.84499999999999886</v>
      </c>
      <c r="K392" s="14">
        <f t="shared" si="32"/>
        <v>0.71402499999999813</v>
      </c>
      <c r="L392" s="14">
        <f>ABS(SMA1MSFT[[#This Row],[Erorr 2]])</f>
        <v>0.84499999999999886</v>
      </c>
      <c r="M392" s="15">
        <f>SMA1MSFT[[#This Row],[Abs Erorr 2]]/SMA1MSFT[[#This Row],[Adj Close]]</f>
        <v>1.6418606458632863E-2</v>
      </c>
      <c r="N392" s="23">
        <f t="shared" si="29"/>
        <v>52.315583333333329</v>
      </c>
      <c r="O392" s="26">
        <f>SMA1MSFT[[#This Row],[Adj Close]]-SMA1MSFT[[#This Row],[6-MA]]</f>
        <v>-0.84958333333332803</v>
      </c>
      <c r="P392" s="14">
        <f>(SMA1MSFT[[#This Row],[Adj Close]]-N392)^2</f>
        <v>0.72179184027776877</v>
      </c>
      <c r="Q392" s="14">
        <f>ABS(SMA1MSFT[[#This Row],[Erorr 3]])</f>
        <v>0.84958333333332803</v>
      </c>
      <c r="R392" s="27">
        <f>SMA1MSFT[[#This Row],[Abs Erorr 3]]/SMA1MSFT[[#This Row],[Adj Close]]</f>
        <v>1.650766201634726E-2</v>
      </c>
    </row>
    <row r="393" spans="2:18">
      <c r="B393" s="46">
        <v>44351.291666666664</v>
      </c>
      <c r="C393" s="7">
        <v>52.500100000000003</v>
      </c>
      <c r="D393" s="23">
        <f t="shared" si="31"/>
        <v>51.466000000000001</v>
      </c>
      <c r="E393" s="24">
        <f>SMA1MSFT[[#This Row],[Adj Close]]-SMA1MSFT[[#This Row],[Naive Trend ]]</f>
        <v>1.0341000000000022</v>
      </c>
      <c r="F393" s="5">
        <f t="shared" si="30"/>
        <v>1.0693628100000045</v>
      </c>
      <c r="G393" s="5">
        <f>ABS(SMA1MSFT[[#This Row],[Erorr 1]])</f>
        <v>1.0341000000000022</v>
      </c>
      <c r="H393" s="15">
        <f>SMA1MSFT[[#This Row],[Abs Erorr 1]]/SMA1MSFT[[#This Row],[Adj Close]]</f>
        <v>1.9697105338847016E-2</v>
      </c>
      <c r="I393" s="23">
        <f t="shared" si="33"/>
        <v>52.042566666666666</v>
      </c>
      <c r="J393" s="25">
        <f>(SMA1MSFT[[#This Row],[Adj Close]]-SMA1MSFT[[#This Row],[3-MA]])</f>
        <v>0.45753333333333757</v>
      </c>
      <c r="K393" s="14">
        <f t="shared" si="32"/>
        <v>0.20933675111111499</v>
      </c>
      <c r="L393" s="14">
        <f>ABS(SMA1MSFT[[#This Row],[Erorr 2]])</f>
        <v>0.45753333333333757</v>
      </c>
      <c r="M393" s="15">
        <f>SMA1MSFT[[#This Row],[Abs Erorr 2]]/SMA1MSFT[[#This Row],[Adj Close]]</f>
        <v>8.7149040351035059E-3</v>
      </c>
      <c r="N393" s="23">
        <f t="shared" si="29"/>
        <v>52.219483333333336</v>
      </c>
      <c r="O393" s="26">
        <f>SMA1MSFT[[#This Row],[Adj Close]]-SMA1MSFT[[#This Row],[6-MA]]</f>
        <v>0.28061666666666696</v>
      </c>
      <c r="P393" s="14">
        <f>(SMA1MSFT[[#This Row],[Adj Close]]-N393)^2</f>
        <v>7.8745713611111282E-2</v>
      </c>
      <c r="Q393" s="14">
        <f>ABS(SMA1MSFT[[#This Row],[Erorr 3]])</f>
        <v>0.28061666666666696</v>
      </c>
      <c r="R393" s="27">
        <f>SMA1MSFT[[#This Row],[Abs Erorr 3]]/SMA1MSFT[[#This Row],[Adj Close]]</f>
        <v>5.3450691839952106E-3</v>
      </c>
    </row>
    <row r="394" spans="2:18">
      <c r="B394" s="46">
        <v>44354.291666666664</v>
      </c>
      <c r="C394" s="7">
        <v>52.243899999999996</v>
      </c>
      <c r="D394" s="23">
        <f t="shared" si="31"/>
        <v>52.500100000000003</v>
      </c>
      <c r="E394" s="24">
        <f>SMA1MSFT[[#This Row],[Adj Close]]-SMA1MSFT[[#This Row],[Naive Trend ]]</f>
        <v>-0.25620000000000687</v>
      </c>
      <c r="F394" s="5">
        <f t="shared" si="30"/>
        <v>6.5638440000003517E-2</v>
      </c>
      <c r="G394" s="5">
        <f>ABS(SMA1MSFT[[#This Row],[Erorr 1]])</f>
        <v>0.25620000000000687</v>
      </c>
      <c r="H394" s="15">
        <f>SMA1MSFT[[#This Row],[Abs Erorr 1]]/SMA1MSFT[[#This Row],[Adj Close]]</f>
        <v>4.9039217975688429E-3</v>
      </c>
      <c r="I394" s="23">
        <f t="shared" si="33"/>
        <v>52.188966666666666</v>
      </c>
      <c r="J394" s="25">
        <f>(SMA1MSFT[[#This Row],[Adj Close]]-SMA1MSFT[[#This Row],[3-MA]])</f>
        <v>5.4933333333330836E-2</v>
      </c>
      <c r="K394" s="14">
        <f t="shared" si="32"/>
        <v>3.0176711111108367E-3</v>
      </c>
      <c r="L394" s="14">
        <f>ABS(SMA1MSFT[[#This Row],[Erorr 2]])</f>
        <v>5.4933333333330836E-2</v>
      </c>
      <c r="M394" s="15">
        <f>SMA1MSFT[[#This Row],[Abs Erorr 2]]/SMA1MSFT[[#This Row],[Adj Close]]</f>
        <v>1.0514784182140086E-3</v>
      </c>
      <c r="N394" s="23">
        <f t="shared" ref="N394:N457" si="34">AVERAGE(C388:C393)</f>
        <v>52.288116666666667</v>
      </c>
      <c r="O394" s="26">
        <f>SMA1MSFT[[#This Row],[Adj Close]]-SMA1MSFT[[#This Row],[6-MA]]</f>
        <v>-4.421666666667079E-2</v>
      </c>
      <c r="P394" s="14">
        <f>(SMA1MSFT[[#This Row],[Adj Close]]-N394)^2</f>
        <v>1.9551136111114757E-3</v>
      </c>
      <c r="Q394" s="14">
        <f>ABS(SMA1MSFT[[#This Row],[Erorr 3]])</f>
        <v>4.421666666667079E-2</v>
      </c>
      <c r="R394" s="27">
        <f>SMA1MSFT[[#This Row],[Abs Erorr 3]]/SMA1MSFT[[#This Row],[Adj Close]]</f>
        <v>8.4635080203948772E-4</v>
      </c>
    </row>
    <row r="395" spans="2:18">
      <c r="B395" s="46">
        <v>44355.291666666664</v>
      </c>
      <c r="C395" s="7">
        <v>52.161499999999997</v>
      </c>
      <c r="D395" s="23">
        <f t="shared" si="31"/>
        <v>52.243899999999996</v>
      </c>
      <c r="E395" s="24">
        <f>SMA1MSFT[[#This Row],[Adj Close]]-SMA1MSFT[[#This Row],[Naive Trend ]]</f>
        <v>-8.2399999999999807E-2</v>
      </c>
      <c r="F395" s="5">
        <f t="shared" si="30"/>
        <v>6.7897599999999685E-3</v>
      </c>
      <c r="G395" s="5">
        <f>ABS(SMA1MSFT[[#This Row],[Erorr 1]])</f>
        <v>8.2399999999999807E-2</v>
      </c>
      <c r="H395" s="15">
        <f>SMA1MSFT[[#This Row],[Abs Erorr 1]]/SMA1MSFT[[#This Row],[Adj Close]]</f>
        <v>1.5797091724739476E-3</v>
      </c>
      <c r="I395" s="23">
        <f t="shared" si="33"/>
        <v>52.07</v>
      </c>
      <c r="J395" s="25">
        <f>(SMA1MSFT[[#This Row],[Adj Close]]-SMA1MSFT[[#This Row],[3-MA]])</f>
        <v>9.1499999999996362E-2</v>
      </c>
      <c r="K395" s="14">
        <f t="shared" si="32"/>
        <v>8.3722499999993351E-3</v>
      </c>
      <c r="L395" s="14">
        <f>ABS(SMA1MSFT[[#This Row],[Erorr 2]])</f>
        <v>9.1499999999996362E-2</v>
      </c>
      <c r="M395" s="15">
        <f>SMA1MSFT[[#This Row],[Abs Erorr 2]]/SMA1MSFT[[#This Row],[Adj Close]]</f>
        <v>1.7541673456475824E-3</v>
      </c>
      <c r="N395" s="23">
        <f t="shared" si="34"/>
        <v>52.190499999999993</v>
      </c>
      <c r="O395" s="26">
        <f>SMA1MSFT[[#This Row],[Adj Close]]-SMA1MSFT[[#This Row],[6-MA]]</f>
        <v>-2.8999999999996362E-2</v>
      </c>
      <c r="P395" s="14">
        <f>(SMA1MSFT[[#This Row],[Adj Close]]-N395)^2</f>
        <v>8.4099999999978896E-4</v>
      </c>
      <c r="Q395" s="14">
        <f>ABS(SMA1MSFT[[#This Row],[Erorr 3]])</f>
        <v>2.8999999999996362E-2</v>
      </c>
      <c r="R395" s="27">
        <f>SMA1MSFT[[#This Row],[Abs Erorr 3]]/SMA1MSFT[[#This Row],[Adj Close]]</f>
        <v>5.5596560681721893E-4</v>
      </c>
    </row>
    <row r="396" spans="2:18">
      <c r="B396" s="46">
        <v>44356.291666666664</v>
      </c>
      <c r="C396" s="7">
        <v>52.161499999999997</v>
      </c>
      <c r="D396" s="23">
        <f t="shared" si="31"/>
        <v>52.161499999999997</v>
      </c>
      <c r="E396" s="24">
        <f>SMA1MSFT[[#This Row],[Adj Close]]-SMA1MSFT[[#This Row],[Naive Trend ]]</f>
        <v>0</v>
      </c>
      <c r="F396" s="5">
        <f t="shared" si="30"/>
        <v>0</v>
      </c>
      <c r="G396" s="5">
        <f>ABS(SMA1MSFT[[#This Row],[Erorr 1]])</f>
        <v>0</v>
      </c>
      <c r="H396" s="15">
        <f>SMA1MSFT[[#This Row],[Abs Erorr 1]]/SMA1MSFT[[#This Row],[Adj Close]]</f>
        <v>0</v>
      </c>
      <c r="I396" s="23">
        <f t="shared" si="33"/>
        <v>52.301833333333327</v>
      </c>
      <c r="J396" s="25">
        <f>(SMA1MSFT[[#This Row],[Adj Close]]-SMA1MSFT[[#This Row],[3-MA]])</f>
        <v>-0.14033333333333076</v>
      </c>
      <c r="K396" s="14">
        <f t="shared" si="32"/>
        <v>1.9693444444443722E-2</v>
      </c>
      <c r="L396" s="14">
        <f>ABS(SMA1MSFT[[#This Row],[Erorr 2]])</f>
        <v>0.14033333333333076</v>
      </c>
      <c r="M396" s="15">
        <f>SMA1MSFT[[#This Row],[Abs Erorr 2]]/SMA1MSFT[[#This Row],[Adj Close]]</f>
        <v>2.6903623042537268E-3</v>
      </c>
      <c r="N396" s="23">
        <f t="shared" si="34"/>
        <v>52.172200000000004</v>
      </c>
      <c r="O396" s="26">
        <f>SMA1MSFT[[#This Row],[Adj Close]]-SMA1MSFT[[#This Row],[6-MA]]</f>
        <v>-1.0700000000007037E-2</v>
      </c>
      <c r="P396" s="14">
        <f>(SMA1MSFT[[#This Row],[Adj Close]]-N396)^2</f>
        <v>1.1449000000015059E-4</v>
      </c>
      <c r="Q396" s="14">
        <f>ABS(SMA1MSFT[[#This Row],[Erorr 3]])</f>
        <v>1.0700000000007037E-2</v>
      </c>
      <c r="R396" s="27">
        <f>SMA1MSFT[[#This Row],[Abs Erorr 3]]/SMA1MSFT[[#This Row],[Adj Close]]</f>
        <v>2.0513213768789314E-4</v>
      </c>
    </row>
    <row r="397" spans="2:18">
      <c r="B397" s="46">
        <v>44357.291666666664</v>
      </c>
      <c r="C397" s="7">
        <v>52.509300000000003</v>
      </c>
      <c r="D397" s="23">
        <f t="shared" si="31"/>
        <v>52.161499999999997</v>
      </c>
      <c r="E397" s="24">
        <f>SMA1MSFT[[#This Row],[Adj Close]]-SMA1MSFT[[#This Row],[Naive Trend ]]</f>
        <v>0.34780000000000655</v>
      </c>
      <c r="F397" s="5">
        <f t="shared" si="30"/>
        <v>0.12096484000000456</v>
      </c>
      <c r="G397" s="5">
        <f>ABS(SMA1MSFT[[#This Row],[Erorr 1]])</f>
        <v>0.34780000000000655</v>
      </c>
      <c r="H397" s="15">
        <f>SMA1MSFT[[#This Row],[Abs Erorr 1]]/SMA1MSFT[[#This Row],[Adj Close]]</f>
        <v>6.6235885833558347E-3</v>
      </c>
      <c r="I397" s="23">
        <f t="shared" si="33"/>
        <v>52.188966666666659</v>
      </c>
      <c r="J397" s="25">
        <f>(SMA1MSFT[[#This Row],[Adj Close]]-SMA1MSFT[[#This Row],[3-MA]])</f>
        <v>0.32033333333334468</v>
      </c>
      <c r="K397" s="14">
        <f t="shared" si="32"/>
        <v>0.10261344444445171</v>
      </c>
      <c r="L397" s="14">
        <f>ABS(SMA1MSFT[[#This Row],[Erorr 2]])</f>
        <v>0.32033333333334468</v>
      </c>
      <c r="M397" s="15">
        <f>SMA1MSFT[[#This Row],[Abs Erorr 2]]/SMA1MSFT[[#This Row],[Adj Close]]</f>
        <v>6.1005066404112157E-3</v>
      </c>
      <c r="N397" s="23">
        <f t="shared" si="34"/>
        <v>52.188966666666666</v>
      </c>
      <c r="O397" s="26">
        <f>SMA1MSFT[[#This Row],[Adj Close]]-SMA1MSFT[[#This Row],[6-MA]]</f>
        <v>0.32033333333333758</v>
      </c>
      <c r="P397" s="14">
        <f>(SMA1MSFT[[#This Row],[Adj Close]]-N397)^2</f>
        <v>0.10261344444444716</v>
      </c>
      <c r="Q397" s="14">
        <f>ABS(SMA1MSFT[[#This Row],[Erorr 3]])</f>
        <v>0.32033333333333758</v>
      </c>
      <c r="R397" s="27">
        <f>SMA1MSFT[[#This Row],[Abs Erorr 3]]/SMA1MSFT[[#This Row],[Adj Close]]</f>
        <v>6.1005066404110804E-3</v>
      </c>
    </row>
    <row r="398" spans="2:18">
      <c r="B398" s="46">
        <v>44358.291666666664</v>
      </c>
      <c r="C398" s="7">
        <v>52.939399999999999</v>
      </c>
      <c r="D398" s="23">
        <f t="shared" si="31"/>
        <v>52.509300000000003</v>
      </c>
      <c r="E398" s="24">
        <f>SMA1MSFT[[#This Row],[Adj Close]]-SMA1MSFT[[#This Row],[Naive Trend ]]</f>
        <v>0.43009999999999593</v>
      </c>
      <c r="F398" s="5">
        <f t="shared" si="30"/>
        <v>0.18498600999999651</v>
      </c>
      <c r="G398" s="5">
        <f>ABS(SMA1MSFT[[#This Row],[Erorr 1]])</f>
        <v>0.43009999999999593</v>
      </c>
      <c r="H398" s="15">
        <f>SMA1MSFT[[#This Row],[Abs Erorr 1]]/SMA1MSFT[[#This Row],[Adj Close]]</f>
        <v>8.1243837293206184E-3</v>
      </c>
      <c r="I398" s="23">
        <f t="shared" si="33"/>
        <v>52.277433333333335</v>
      </c>
      <c r="J398" s="25">
        <f>(SMA1MSFT[[#This Row],[Adj Close]]-SMA1MSFT[[#This Row],[3-MA]])</f>
        <v>0.66196666666666459</v>
      </c>
      <c r="K398" s="14">
        <f t="shared" si="32"/>
        <v>0.43819986777777503</v>
      </c>
      <c r="L398" s="14">
        <f>ABS(SMA1MSFT[[#This Row],[Erorr 2]])</f>
        <v>0.66196666666666459</v>
      </c>
      <c r="M398" s="15">
        <f>SMA1MSFT[[#This Row],[Abs Erorr 2]]/SMA1MSFT[[#This Row],[Adj Close]]</f>
        <v>1.250423440134691E-2</v>
      </c>
      <c r="N398" s="23">
        <f t="shared" si="34"/>
        <v>52.173716666666671</v>
      </c>
      <c r="O398" s="26">
        <f>SMA1MSFT[[#This Row],[Adj Close]]-SMA1MSFT[[#This Row],[6-MA]]</f>
        <v>0.76568333333332816</v>
      </c>
      <c r="P398" s="14">
        <f>(SMA1MSFT[[#This Row],[Adj Close]]-N398)^2</f>
        <v>0.58627096694443648</v>
      </c>
      <c r="Q398" s="14">
        <f>ABS(SMA1MSFT[[#This Row],[Erorr 3]])</f>
        <v>0.76568333333332816</v>
      </c>
      <c r="R398" s="27">
        <f>SMA1MSFT[[#This Row],[Abs Erorr 3]]/SMA1MSFT[[#This Row],[Adj Close]]</f>
        <v>1.4463392734585738E-2</v>
      </c>
    </row>
    <row r="399" spans="2:18">
      <c r="B399" s="46">
        <v>44361.291666666664</v>
      </c>
      <c r="C399" s="7">
        <v>53.250500000000002</v>
      </c>
      <c r="D399" s="23">
        <f t="shared" si="31"/>
        <v>52.939399999999999</v>
      </c>
      <c r="E399" s="24">
        <f>SMA1MSFT[[#This Row],[Adj Close]]-SMA1MSFT[[#This Row],[Naive Trend ]]</f>
        <v>0.31110000000000326</v>
      </c>
      <c r="F399" s="5">
        <f t="shared" si="30"/>
        <v>9.6783210000002035E-2</v>
      </c>
      <c r="G399" s="5">
        <f>ABS(SMA1MSFT[[#This Row],[Erorr 1]])</f>
        <v>0.31110000000000326</v>
      </c>
      <c r="H399" s="15">
        <f>SMA1MSFT[[#This Row],[Abs Erorr 1]]/SMA1MSFT[[#This Row],[Adj Close]]</f>
        <v>5.8421986648013301E-3</v>
      </c>
      <c r="I399" s="23">
        <f t="shared" si="33"/>
        <v>52.536733333333331</v>
      </c>
      <c r="J399" s="25">
        <f>(SMA1MSFT[[#This Row],[Adj Close]]-SMA1MSFT[[#This Row],[3-MA]])</f>
        <v>0.71376666666667177</v>
      </c>
      <c r="K399" s="14">
        <f t="shared" si="32"/>
        <v>0.50946285444445172</v>
      </c>
      <c r="L399" s="14">
        <f>ABS(SMA1MSFT[[#This Row],[Erorr 2]])</f>
        <v>0.71376666666667177</v>
      </c>
      <c r="M399" s="15">
        <f>SMA1MSFT[[#This Row],[Abs Erorr 2]]/SMA1MSFT[[#This Row],[Adj Close]]</f>
        <v>1.340394299897037E-2</v>
      </c>
      <c r="N399" s="23">
        <f t="shared" si="34"/>
        <v>52.419283333333333</v>
      </c>
      <c r="O399" s="26">
        <f>SMA1MSFT[[#This Row],[Adj Close]]-SMA1MSFT[[#This Row],[6-MA]]</f>
        <v>0.83121666666666982</v>
      </c>
      <c r="P399" s="14">
        <f>(SMA1MSFT[[#This Row],[Adj Close]]-N399)^2</f>
        <v>0.69092114694444973</v>
      </c>
      <c r="Q399" s="14">
        <f>ABS(SMA1MSFT[[#This Row],[Erorr 3]])</f>
        <v>0.83121666666666982</v>
      </c>
      <c r="R399" s="27">
        <f>SMA1MSFT[[#This Row],[Abs Erorr 3]]/SMA1MSFT[[#This Row],[Adj Close]]</f>
        <v>1.5609556091805143E-2</v>
      </c>
    </row>
    <row r="400" spans="2:18">
      <c r="B400" s="46">
        <v>44362.291666666664</v>
      </c>
      <c r="C400" s="7">
        <v>53.067500000000003</v>
      </c>
      <c r="D400" s="23">
        <f t="shared" si="31"/>
        <v>53.250500000000002</v>
      </c>
      <c r="E400" s="24">
        <f>SMA1MSFT[[#This Row],[Adj Close]]-SMA1MSFT[[#This Row],[Naive Trend ]]</f>
        <v>-0.18299999999999983</v>
      </c>
      <c r="F400" s="5">
        <f t="shared" si="30"/>
        <v>3.3488999999999935E-2</v>
      </c>
      <c r="G400" s="5">
        <f>ABS(SMA1MSFT[[#This Row],[Erorr 1]])</f>
        <v>0.18299999999999983</v>
      </c>
      <c r="H400" s="15">
        <f>SMA1MSFT[[#This Row],[Abs Erorr 1]]/SMA1MSFT[[#This Row],[Adj Close]]</f>
        <v>3.4484383096999071E-3</v>
      </c>
      <c r="I400" s="23">
        <f t="shared" si="33"/>
        <v>52.899733333333337</v>
      </c>
      <c r="J400" s="25">
        <f>(SMA1MSFT[[#This Row],[Adj Close]]-SMA1MSFT[[#This Row],[3-MA]])</f>
        <v>0.16776666666666529</v>
      </c>
      <c r="K400" s="14">
        <f t="shared" si="32"/>
        <v>2.8145654444443981E-2</v>
      </c>
      <c r="L400" s="14">
        <f>ABS(SMA1MSFT[[#This Row],[Erorr 2]])</f>
        <v>0.16776666666666529</v>
      </c>
      <c r="M400" s="15">
        <f>SMA1MSFT[[#This Row],[Abs Erorr 2]]/SMA1MSFT[[#This Row],[Adj Close]]</f>
        <v>3.1613825159780523E-3</v>
      </c>
      <c r="N400" s="23">
        <f t="shared" si="34"/>
        <v>52.544349999999987</v>
      </c>
      <c r="O400" s="26">
        <f>SMA1MSFT[[#This Row],[Adj Close]]-SMA1MSFT[[#This Row],[6-MA]]</f>
        <v>0.52315000000001532</v>
      </c>
      <c r="P400" s="14">
        <f>(SMA1MSFT[[#This Row],[Adj Close]]-N400)^2</f>
        <v>0.27368592250001605</v>
      </c>
      <c r="Q400" s="14">
        <f>ABS(SMA1MSFT[[#This Row],[Erorr 3]])</f>
        <v>0.52315000000001532</v>
      </c>
      <c r="R400" s="27">
        <f>SMA1MSFT[[#This Row],[Abs Erorr 3]]/SMA1MSFT[[#This Row],[Adj Close]]</f>
        <v>9.8581994629484207E-3</v>
      </c>
    </row>
    <row r="401" spans="2:18">
      <c r="B401" s="46">
        <v>44363.291666666664</v>
      </c>
      <c r="C401" s="7">
        <v>52.3628</v>
      </c>
      <c r="D401" s="23">
        <f t="shared" si="31"/>
        <v>53.067500000000003</v>
      </c>
      <c r="E401" s="24">
        <f>SMA1MSFT[[#This Row],[Adj Close]]-SMA1MSFT[[#This Row],[Naive Trend ]]</f>
        <v>-0.70470000000000255</v>
      </c>
      <c r="F401" s="5">
        <f t="shared" si="30"/>
        <v>0.4966020900000036</v>
      </c>
      <c r="G401" s="5">
        <f>ABS(SMA1MSFT[[#This Row],[Erorr 1]])</f>
        <v>0.70470000000000255</v>
      </c>
      <c r="H401" s="15">
        <f>SMA1MSFT[[#This Row],[Abs Erorr 1]]/SMA1MSFT[[#This Row],[Adj Close]]</f>
        <v>1.3458027454605226E-2</v>
      </c>
      <c r="I401" s="23">
        <f t="shared" si="33"/>
        <v>53.085799999999999</v>
      </c>
      <c r="J401" s="25">
        <f>(SMA1MSFT[[#This Row],[Adj Close]]-SMA1MSFT[[#This Row],[3-MA]])</f>
        <v>-0.72299999999999898</v>
      </c>
      <c r="K401" s="14">
        <f t="shared" si="32"/>
        <v>0.52272899999999856</v>
      </c>
      <c r="L401" s="14">
        <f>ABS(SMA1MSFT[[#This Row],[Erorr 2]])</f>
        <v>0.72299999999999898</v>
      </c>
      <c r="M401" s="15">
        <f>SMA1MSFT[[#This Row],[Abs Erorr 2]]/SMA1MSFT[[#This Row],[Adj Close]]</f>
        <v>1.3807512203319895E-2</v>
      </c>
      <c r="N401" s="23">
        <f t="shared" si="34"/>
        <v>52.681616666666663</v>
      </c>
      <c r="O401" s="26">
        <f>SMA1MSFT[[#This Row],[Adj Close]]-SMA1MSFT[[#This Row],[6-MA]]</f>
        <v>-0.3188166666666632</v>
      </c>
      <c r="P401" s="14">
        <f>(SMA1MSFT[[#This Row],[Adj Close]]-N401)^2</f>
        <v>0.10164406694444224</v>
      </c>
      <c r="Q401" s="14">
        <f>ABS(SMA1MSFT[[#This Row],[Erorr 3]])</f>
        <v>0.3188166666666632</v>
      </c>
      <c r="R401" s="27">
        <f>SMA1MSFT[[#This Row],[Abs Erorr 3]]/SMA1MSFT[[#This Row],[Adj Close]]</f>
        <v>6.088609980113042E-3</v>
      </c>
    </row>
    <row r="402" spans="2:18">
      <c r="B402" s="46">
        <v>44364.291666666664</v>
      </c>
      <c r="C402" s="7">
        <v>52.3262</v>
      </c>
      <c r="D402" s="23">
        <f t="shared" si="31"/>
        <v>52.3628</v>
      </c>
      <c r="E402" s="24">
        <f>SMA1MSFT[[#This Row],[Adj Close]]-SMA1MSFT[[#This Row],[Naive Trend ]]</f>
        <v>-3.6599999999999966E-2</v>
      </c>
      <c r="F402" s="5">
        <f t="shared" si="30"/>
        <v>1.3395599999999975E-3</v>
      </c>
      <c r="G402" s="5">
        <f>ABS(SMA1MSFT[[#This Row],[Erorr 1]])</f>
        <v>3.6599999999999966E-2</v>
      </c>
      <c r="H402" s="15">
        <f>SMA1MSFT[[#This Row],[Abs Erorr 1]]/SMA1MSFT[[#This Row],[Adj Close]]</f>
        <v>6.9945839751405544E-4</v>
      </c>
      <c r="I402" s="23">
        <f t="shared" si="33"/>
        <v>52.893599999999999</v>
      </c>
      <c r="J402" s="25">
        <f>(SMA1MSFT[[#This Row],[Adj Close]]-SMA1MSFT[[#This Row],[3-MA]])</f>
        <v>-0.56739999999999924</v>
      </c>
      <c r="K402" s="14">
        <f t="shared" si="32"/>
        <v>0.32194275999999916</v>
      </c>
      <c r="L402" s="14">
        <f>ABS(SMA1MSFT[[#This Row],[Erorr 2]])</f>
        <v>0.56739999999999924</v>
      </c>
      <c r="M402" s="15">
        <f>SMA1MSFT[[#This Row],[Abs Erorr 2]]/SMA1MSFT[[#This Row],[Adj Close]]</f>
        <v>1.0843516249985653E-2</v>
      </c>
      <c r="N402" s="23">
        <f t="shared" si="34"/>
        <v>52.715166666666669</v>
      </c>
      <c r="O402" s="26">
        <f>SMA1MSFT[[#This Row],[Adj Close]]-SMA1MSFT[[#This Row],[6-MA]]</f>
        <v>-0.38896666666666846</v>
      </c>
      <c r="P402" s="14">
        <f>(SMA1MSFT[[#This Row],[Adj Close]]-N402)^2</f>
        <v>0.15129506777777918</v>
      </c>
      <c r="Q402" s="14">
        <f>ABS(SMA1MSFT[[#This Row],[Erorr 3]])</f>
        <v>0.38896666666666846</v>
      </c>
      <c r="R402" s="27">
        <f>SMA1MSFT[[#This Row],[Abs Erorr 3]]/SMA1MSFT[[#This Row],[Adj Close]]</f>
        <v>7.4334973047281948E-3</v>
      </c>
    </row>
    <row r="403" spans="2:18">
      <c r="B403" s="46">
        <v>44365.291666666664</v>
      </c>
      <c r="C403" s="7">
        <v>50.944400000000002</v>
      </c>
      <c r="D403" s="23">
        <f t="shared" si="31"/>
        <v>52.3262</v>
      </c>
      <c r="E403" s="24">
        <f>SMA1MSFT[[#This Row],[Adj Close]]-SMA1MSFT[[#This Row],[Naive Trend ]]</f>
        <v>-1.3817999999999984</v>
      </c>
      <c r="F403" s="5">
        <f t="shared" si="30"/>
        <v>1.9093712399999956</v>
      </c>
      <c r="G403" s="5">
        <f>ABS(SMA1MSFT[[#This Row],[Erorr 1]])</f>
        <v>1.3817999999999984</v>
      </c>
      <c r="H403" s="15">
        <f>SMA1MSFT[[#This Row],[Abs Erorr 1]]/SMA1MSFT[[#This Row],[Adj Close]]</f>
        <v>2.712368778511472E-2</v>
      </c>
      <c r="I403" s="23">
        <f t="shared" si="33"/>
        <v>52.585500000000003</v>
      </c>
      <c r="J403" s="25">
        <f>(SMA1MSFT[[#This Row],[Adj Close]]-SMA1MSFT[[#This Row],[3-MA]])</f>
        <v>-1.6411000000000016</v>
      </c>
      <c r="K403" s="14">
        <f t="shared" si="32"/>
        <v>2.6932092100000049</v>
      </c>
      <c r="L403" s="14">
        <f>ABS(SMA1MSFT[[#This Row],[Erorr 2]])</f>
        <v>1.6411000000000016</v>
      </c>
      <c r="M403" s="15">
        <f>SMA1MSFT[[#This Row],[Abs Erorr 2]]/SMA1MSFT[[#This Row],[Adj Close]]</f>
        <v>3.2213550458931726E-2</v>
      </c>
      <c r="N403" s="23">
        <f t="shared" si="34"/>
        <v>52.742616666666663</v>
      </c>
      <c r="O403" s="26">
        <f>SMA1MSFT[[#This Row],[Adj Close]]-SMA1MSFT[[#This Row],[6-MA]]</f>
        <v>-1.7982166666666615</v>
      </c>
      <c r="P403" s="14">
        <f>(SMA1MSFT[[#This Row],[Adj Close]]-N403)^2</f>
        <v>3.2335831802777593</v>
      </c>
      <c r="Q403" s="14">
        <f>ABS(SMA1MSFT[[#This Row],[Erorr 3]])</f>
        <v>1.7982166666666615</v>
      </c>
      <c r="R403" s="27">
        <f>SMA1MSFT[[#This Row],[Abs Erorr 3]]/SMA1MSFT[[#This Row],[Adj Close]]</f>
        <v>3.5297631666417924E-2</v>
      </c>
    </row>
    <row r="404" spans="2:18">
      <c r="B404" s="46">
        <v>44368.291666666664</v>
      </c>
      <c r="C404" s="7">
        <v>51.127400000000002</v>
      </c>
      <c r="D404" s="23">
        <f t="shared" si="31"/>
        <v>50.944400000000002</v>
      </c>
      <c r="E404" s="24">
        <f>SMA1MSFT[[#This Row],[Adj Close]]-SMA1MSFT[[#This Row],[Naive Trend ]]</f>
        <v>0.18299999999999983</v>
      </c>
      <c r="F404" s="5">
        <f t="shared" si="30"/>
        <v>3.3488999999999935E-2</v>
      </c>
      <c r="G404" s="5">
        <f>ABS(SMA1MSFT[[#This Row],[Erorr 1]])</f>
        <v>0.18299999999999983</v>
      </c>
      <c r="H404" s="15">
        <f>SMA1MSFT[[#This Row],[Abs Erorr 1]]/SMA1MSFT[[#This Row],[Adj Close]]</f>
        <v>3.5792940771484532E-3</v>
      </c>
      <c r="I404" s="23">
        <f t="shared" si="33"/>
        <v>51.877800000000001</v>
      </c>
      <c r="J404" s="25">
        <f>(SMA1MSFT[[#This Row],[Adj Close]]-SMA1MSFT[[#This Row],[3-MA]])</f>
        <v>-0.75039999999999907</v>
      </c>
      <c r="K404" s="14">
        <f t="shared" si="32"/>
        <v>0.56310015999999863</v>
      </c>
      <c r="L404" s="14">
        <f>ABS(SMA1MSFT[[#This Row],[Erorr 2]])</f>
        <v>0.75039999999999907</v>
      </c>
      <c r="M404" s="15">
        <f>SMA1MSFT[[#This Row],[Abs Erorr 2]]/SMA1MSFT[[#This Row],[Adj Close]]</f>
        <v>1.4677061614711467E-2</v>
      </c>
      <c r="N404" s="23">
        <f t="shared" si="34"/>
        <v>52.4818</v>
      </c>
      <c r="O404" s="26">
        <f>SMA1MSFT[[#This Row],[Adj Close]]-SMA1MSFT[[#This Row],[6-MA]]</f>
        <v>-1.3543999999999983</v>
      </c>
      <c r="P404" s="14">
        <f>(SMA1MSFT[[#This Row],[Adj Close]]-N404)^2</f>
        <v>1.8343993599999953</v>
      </c>
      <c r="Q404" s="14">
        <f>ABS(SMA1MSFT[[#This Row],[Erorr 3]])</f>
        <v>1.3543999999999983</v>
      </c>
      <c r="R404" s="27">
        <f>SMA1MSFT[[#This Row],[Abs Erorr 3]]/SMA1MSFT[[#This Row],[Adj Close]]</f>
        <v>2.6490687967704173E-2</v>
      </c>
    </row>
    <row r="405" spans="2:18">
      <c r="B405" s="46">
        <v>44369.291666666664</v>
      </c>
      <c r="C405" s="7">
        <v>51.127400000000002</v>
      </c>
      <c r="D405" s="23">
        <f t="shared" si="31"/>
        <v>51.127400000000002</v>
      </c>
      <c r="E405" s="24">
        <f>SMA1MSFT[[#This Row],[Adj Close]]-SMA1MSFT[[#This Row],[Naive Trend ]]</f>
        <v>0</v>
      </c>
      <c r="F405" s="5">
        <f t="shared" si="30"/>
        <v>0</v>
      </c>
      <c r="G405" s="5">
        <f>ABS(SMA1MSFT[[#This Row],[Erorr 1]])</f>
        <v>0</v>
      </c>
      <c r="H405" s="15">
        <f>SMA1MSFT[[#This Row],[Abs Erorr 1]]/SMA1MSFT[[#This Row],[Adj Close]]</f>
        <v>0</v>
      </c>
      <c r="I405" s="23">
        <f t="shared" si="33"/>
        <v>51.466000000000001</v>
      </c>
      <c r="J405" s="25">
        <f>(SMA1MSFT[[#This Row],[Adj Close]]-SMA1MSFT[[#This Row],[3-MA]])</f>
        <v>-0.33859999999999957</v>
      </c>
      <c r="K405" s="14">
        <f t="shared" si="32"/>
        <v>0.1146499599999997</v>
      </c>
      <c r="L405" s="14">
        <f>ABS(SMA1MSFT[[#This Row],[Erorr 2]])</f>
        <v>0.33859999999999957</v>
      </c>
      <c r="M405" s="15">
        <f>SMA1MSFT[[#This Row],[Abs Erorr 2]]/SMA1MSFT[[#This Row],[Adj Close]]</f>
        <v>6.6226719919260432E-3</v>
      </c>
      <c r="N405" s="23">
        <f t="shared" si="34"/>
        <v>52.179800000000007</v>
      </c>
      <c r="O405" s="26">
        <f>SMA1MSFT[[#This Row],[Adj Close]]-SMA1MSFT[[#This Row],[6-MA]]</f>
        <v>-1.0524000000000058</v>
      </c>
      <c r="P405" s="14">
        <f>(SMA1MSFT[[#This Row],[Adj Close]]-N405)^2</f>
        <v>1.1075457600000123</v>
      </c>
      <c r="Q405" s="14">
        <f>ABS(SMA1MSFT[[#This Row],[Erorr 3]])</f>
        <v>1.0524000000000058</v>
      </c>
      <c r="R405" s="27">
        <f>SMA1MSFT[[#This Row],[Abs Erorr 3]]/SMA1MSFT[[#This Row],[Adj Close]]</f>
        <v>2.0583874791207959E-2</v>
      </c>
    </row>
    <row r="406" spans="2:18">
      <c r="B406" s="46">
        <v>44370.291666666664</v>
      </c>
      <c r="C406" s="7">
        <v>50.569200000000002</v>
      </c>
      <c r="D406" s="23">
        <f t="shared" si="31"/>
        <v>51.127400000000002</v>
      </c>
      <c r="E406" s="24">
        <f>SMA1MSFT[[#This Row],[Adj Close]]-SMA1MSFT[[#This Row],[Naive Trend ]]</f>
        <v>-0.55819999999999936</v>
      </c>
      <c r="F406" s="5">
        <f t="shared" si="30"/>
        <v>0.31158723999999927</v>
      </c>
      <c r="G406" s="5">
        <f>ABS(SMA1MSFT[[#This Row],[Erorr 1]])</f>
        <v>0.55819999999999936</v>
      </c>
      <c r="H406" s="15">
        <f>SMA1MSFT[[#This Row],[Abs Erorr 1]]/SMA1MSFT[[#This Row],[Adj Close]]</f>
        <v>1.1038339542646498E-2</v>
      </c>
      <c r="I406" s="23">
        <f t="shared" si="33"/>
        <v>51.066399999999994</v>
      </c>
      <c r="J406" s="25">
        <f>(SMA1MSFT[[#This Row],[Adj Close]]-SMA1MSFT[[#This Row],[3-MA]])</f>
        <v>-0.49719999999999231</v>
      </c>
      <c r="K406" s="14">
        <f t="shared" si="32"/>
        <v>0.24720783999999235</v>
      </c>
      <c r="L406" s="14">
        <f>ABS(SMA1MSFT[[#This Row],[Erorr 2]])</f>
        <v>0.49719999999999231</v>
      </c>
      <c r="M406" s="15">
        <f>SMA1MSFT[[#This Row],[Abs Erorr 2]]/SMA1MSFT[[#This Row],[Adj Close]]</f>
        <v>9.8320716958146918E-3</v>
      </c>
      <c r="N406" s="23">
        <f t="shared" si="34"/>
        <v>51.825950000000006</v>
      </c>
      <c r="O406" s="26">
        <f>SMA1MSFT[[#This Row],[Adj Close]]-SMA1MSFT[[#This Row],[6-MA]]</f>
        <v>-1.2567500000000038</v>
      </c>
      <c r="P406" s="14">
        <f>(SMA1MSFT[[#This Row],[Adj Close]]-N406)^2</f>
        <v>1.5794205625000095</v>
      </c>
      <c r="Q406" s="14">
        <f>ABS(SMA1MSFT[[#This Row],[Erorr 3]])</f>
        <v>1.2567500000000038</v>
      </c>
      <c r="R406" s="27">
        <f>SMA1MSFT[[#This Row],[Abs Erorr 3]]/SMA1MSFT[[#This Row],[Adj Close]]</f>
        <v>2.4852083877142682E-2</v>
      </c>
    </row>
    <row r="407" spans="2:18">
      <c r="B407" s="46">
        <v>44371.291666666664</v>
      </c>
      <c r="C407" s="7">
        <v>51.310499999999998</v>
      </c>
      <c r="D407" s="23">
        <f t="shared" si="31"/>
        <v>50.569200000000002</v>
      </c>
      <c r="E407" s="24">
        <f>SMA1MSFT[[#This Row],[Adj Close]]-SMA1MSFT[[#This Row],[Naive Trend ]]</f>
        <v>0.74129999999999541</v>
      </c>
      <c r="F407" s="5">
        <f t="shared" si="30"/>
        <v>0.54952568999999318</v>
      </c>
      <c r="G407" s="5">
        <f>ABS(SMA1MSFT[[#This Row],[Erorr 1]])</f>
        <v>0.74129999999999541</v>
      </c>
      <c r="H407" s="15">
        <f>SMA1MSFT[[#This Row],[Abs Erorr 1]]/SMA1MSFT[[#This Row],[Adj Close]]</f>
        <v>1.4447335340719647E-2</v>
      </c>
      <c r="I407" s="23">
        <f t="shared" si="33"/>
        <v>50.94133333333334</v>
      </c>
      <c r="J407" s="25">
        <f>(SMA1MSFT[[#This Row],[Adj Close]]-SMA1MSFT[[#This Row],[3-MA]])</f>
        <v>0.36916666666665776</v>
      </c>
      <c r="K407" s="14">
        <f t="shared" si="32"/>
        <v>0.13628402777777121</v>
      </c>
      <c r="L407" s="14">
        <f>ABS(SMA1MSFT[[#This Row],[Erorr 2]])</f>
        <v>0.36916666666665776</v>
      </c>
      <c r="M407" s="15">
        <f>SMA1MSFT[[#This Row],[Abs Erorr 2]]/SMA1MSFT[[#This Row],[Adj Close]]</f>
        <v>7.1947587076067821E-3</v>
      </c>
      <c r="N407" s="23">
        <f t="shared" si="34"/>
        <v>51.40956666666667</v>
      </c>
      <c r="O407" s="26">
        <f>SMA1MSFT[[#This Row],[Adj Close]]-SMA1MSFT[[#This Row],[6-MA]]</f>
        <v>-9.9066666666672631E-2</v>
      </c>
      <c r="P407" s="14">
        <f>(SMA1MSFT[[#This Row],[Adj Close]]-N407)^2</f>
        <v>9.8142044444456261E-3</v>
      </c>
      <c r="Q407" s="14">
        <f>ABS(SMA1MSFT[[#This Row],[Erorr 3]])</f>
        <v>9.9066666666672631E-2</v>
      </c>
      <c r="R407" s="27">
        <f>SMA1MSFT[[#This Row],[Abs Erorr 3]]/SMA1MSFT[[#This Row],[Adj Close]]</f>
        <v>1.9307289281272379E-3</v>
      </c>
    </row>
    <row r="408" spans="2:18">
      <c r="B408" s="46">
        <v>44372.291666666664</v>
      </c>
      <c r="C408" s="7">
        <v>51.164000000000001</v>
      </c>
      <c r="D408" s="23">
        <f t="shared" si="31"/>
        <v>51.310499999999998</v>
      </c>
      <c r="E408" s="24">
        <f>SMA1MSFT[[#This Row],[Adj Close]]-SMA1MSFT[[#This Row],[Naive Trend ]]</f>
        <v>-0.14649999999999608</v>
      </c>
      <c r="F408" s="5">
        <f t="shared" si="30"/>
        <v>2.146224999999885E-2</v>
      </c>
      <c r="G408" s="5">
        <f>ABS(SMA1MSFT[[#This Row],[Erorr 1]])</f>
        <v>0.14649999999999608</v>
      </c>
      <c r="H408" s="15">
        <f>SMA1MSFT[[#This Row],[Abs Erorr 1]]/SMA1MSFT[[#This Row],[Adj Close]]</f>
        <v>2.8633414119301867E-3</v>
      </c>
      <c r="I408" s="23">
        <f t="shared" si="33"/>
        <v>51.002366666666667</v>
      </c>
      <c r="J408" s="25">
        <f>(SMA1MSFT[[#This Row],[Adj Close]]-SMA1MSFT[[#This Row],[3-MA]])</f>
        <v>0.16163333333333441</v>
      </c>
      <c r="K408" s="14">
        <f t="shared" si="32"/>
        <v>2.612533444444479E-2</v>
      </c>
      <c r="L408" s="14">
        <f>ABS(SMA1MSFT[[#This Row],[Erorr 2]])</f>
        <v>0.16163333333333441</v>
      </c>
      <c r="M408" s="15">
        <f>SMA1MSFT[[#This Row],[Abs Erorr 2]]/SMA1MSFT[[#This Row],[Adj Close]]</f>
        <v>3.1591222995335472E-3</v>
      </c>
      <c r="N408" s="23">
        <f t="shared" si="34"/>
        <v>51.234183333333334</v>
      </c>
      <c r="O408" s="26">
        <f>SMA1MSFT[[#This Row],[Adj Close]]-SMA1MSFT[[#This Row],[6-MA]]</f>
        <v>-7.0183333333332598E-2</v>
      </c>
      <c r="P408" s="14">
        <f>(SMA1MSFT[[#This Row],[Adj Close]]-N408)^2</f>
        <v>4.9257002777776749E-3</v>
      </c>
      <c r="Q408" s="14">
        <f>ABS(SMA1MSFT[[#This Row],[Erorr 3]])</f>
        <v>7.0183333333332598E-2</v>
      </c>
      <c r="R408" s="27">
        <f>SMA1MSFT[[#This Row],[Abs Erorr 3]]/SMA1MSFT[[#This Row],[Adj Close]]</f>
        <v>1.3717327287415487E-3</v>
      </c>
    </row>
    <row r="409" spans="2:18">
      <c r="B409" s="46">
        <v>44375.291666666664</v>
      </c>
      <c r="C409" s="7">
        <v>52.6008</v>
      </c>
      <c r="D409" s="23">
        <f t="shared" si="31"/>
        <v>51.164000000000001</v>
      </c>
      <c r="E409" s="24">
        <f>SMA1MSFT[[#This Row],[Adj Close]]-SMA1MSFT[[#This Row],[Naive Trend ]]</f>
        <v>1.4367999999999981</v>
      </c>
      <c r="F409" s="5">
        <f t="shared" si="30"/>
        <v>2.0643942399999946</v>
      </c>
      <c r="G409" s="5">
        <f>ABS(SMA1MSFT[[#This Row],[Erorr 1]])</f>
        <v>1.4367999999999981</v>
      </c>
      <c r="H409" s="15">
        <f>SMA1MSFT[[#This Row],[Abs Erorr 1]]/SMA1MSFT[[#This Row],[Adj Close]]</f>
        <v>2.7315173913704697E-2</v>
      </c>
      <c r="I409" s="23">
        <f t="shared" si="33"/>
        <v>51.014566666666667</v>
      </c>
      <c r="J409" s="25">
        <f>(SMA1MSFT[[#This Row],[Adj Close]]-SMA1MSFT[[#This Row],[3-MA]])</f>
        <v>1.5862333333333325</v>
      </c>
      <c r="K409" s="14">
        <f t="shared" si="32"/>
        <v>2.516136187777775</v>
      </c>
      <c r="L409" s="14">
        <f>ABS(SMA1MSFT[[#This Row],[Erorr 2]])</f>
        <v>1.5862333333333325</v>
      </c>
      <c r="M409" s="15">
        <f>SMA1MSFT[[#This Row],[Abs Erorr 2]]/SMA1MSFT[[#This Row],[Adj Close]]</f>
        <v>3.0156068602251916E-2</v>
      </c>
      <c r="N409" s="23">
        <f t="shared" si="34"/>
        <v>51.040483333333327</v>
      </c>
      <c r="O409" s="26">
        <f>SMA1MSFT[[#This Row],[Adj Close]]-SMA1MSFT[[#This Row],[6-MA]]</f>
        <v>1.5603166666666723</v>
      </c>
      <c r="P409" s="14">
        <f>(SMA1MSFT[[#This Row],[Adj Close]]-N409)^2</f>
        <v>2.4345881002777956</v>
      </c>
      <c r="Q409" s="14">
        <f>ABS(SMA1MSFT[[#This Row],[Erorr 3]])</f>
        <v>1.5603166666666723</v>
      </c>
      <c r="R409" s="27">
        <f>SMA1MSFT[[#This Row],[Abs Erorr 3]]/SMA1MSFT[[#This Row],[Adj Close]]</f>
        <v>2.9663363801818079E-2</v>
      </c>
    </row>
    <row r="410" spans="2:18">
      <c r="B410" s="46">
        <v>44376.291666666664</v>
      </c>
      <c r="C410" s="7">
        <v>51.932699999999997</v>
      </c>
      <c r="D410" s="23">
        <f t="shared" si="31"/>
        <v>52.6008</v>
      </c>
      <c r="E410" s="24">
        <f>SMA1MSFT[[#This Row],[Adj Close]]-SMA1MSFT[[#This Row],[Naive Trend ]]</f>
        <v>-0.66810000000000258</v>
      </c>
      <c r="F410" s="5">
        <f t="shared" si="30"/>
        <v>0.44635761000000346</v>
      </c>
      <c r="G410" s="5">
        <f>ABS(SMA1MSFT[[#This Row],[Erorr 1]])</f>
        <v>0.66810000000000258</v>
      </c>
      <c r="H410" s="15">
        <f>SMA1MSFT[[#This Row],[Abs Erorr 1]]/SMA1MSFT[[#This Row],[Adj Close]]</f>
        <v>1.2864726848401925E-2</v>
      </c>
      <c r="I410" s="23">
        <f t="shared" si="33"/>
        <v>51.691766666666666</v>
      </c>
      <c r="J410" s="25">
        <f>(SMA1MSFT[[#This Row],[Adj Close]]-SMA1MSFT[[#This Row],[3-MA]])</f>
        <v>0.24093333333333078</v>
      </c>
      <c r="K410" s="14">
        <f t="shared" si="32"/>
        <v>5.804887111110988E-2</v>
      </c>
      <c r="L410" s="14">
        <f>ABS(SMA1MSFT[[#This Row],[Erorr 2]])</f>
        <v>0.24093333333333078</v>
      </c>
      <c r="M410" s="15">
        <f>SMA1MSFT[[#This Row],[Abs Erorr 2]]/SMA1MSFT[[#This Row],[Adj Close]]</f>
        <v>4.6393377069424624E-3</v>
      </c>
      <c r="N410" s="23">
        <f t="shared" si="34"/>
        <v>51.316549999999999</v>
      </c>
      <c r="O410" s="26">
        <f>SMA1MSFT[[#This Row],[Adj Close]]-SMA1MSFT[[#This Row],[6-MA]]</f>
        <v>0.61614999999999753</v>
      </c>
      <c r="P410" s="14">
        <f>(SMA1MSFT[[#This Row],[Adj Close]]-N410)^2</f>
        <v>0.37964082249999698</v>
      </c>
      <c r="Q410" s="14">
        <f>ABS(SMA1MSFT[[#This Row],[Erorr 3]])</f>
        <v>0.61614999999999753</v>
      </c>
      <c r="R410" s="27">
        <f>SMA1MSFT[[#This Row],[Abs Erorr 3]]/SMA1MSFT[[#This Row],[Adj Close]]</f>
        <v>1.186439372495552E-2</v>
      </c>
    </row>
    <row r="411" spans="2:18">
      <c r="B411" s="46">
        <v>44377.291666666664</v>
      </c>
      <c r="C411" s="7">
        <v>51.374499999999998</v>
      </c>
      <c r="D411" s="23">
        <f t="shared" si="31"/>
        <v>51.932699999999997</v>
      </c>
      <c r="E411" s="24">
        <f>SMA1MSFT[[#This Row],[Adj Close]]-SMA1MSFT[[#This Row],[Naive Trend ]]</f>
        <v>-0.55819999999999936</v>
      </c>
      <c r="F411" s="5">
        <f t="shared" si="30"/>
        <v>0.31158723999999927</v>
      </c>
      <c r="G411" s="5">
        <f>ABS(SMA1MSFT[[#This Row],[Erorr 1]])</f>
        <v>0.55819999999999936</v>
      </c>
      <c r="H411" s="15">
        <f>SMA1MSFT[[#This Row],[Abs Erorr 1]]/SMA1MSFT[[#This Row],[Adj Close]]</f>
        <v>1.0865312557786439E-2</v>
      </c>
      <c r="I411" s="23">
        <f t="shared" si="33"/>
        <v>51.899166666666666</v>
      </c>
      <c r="J411" s="25">
        <f>(SMA1MSFT[[#This Row],[Adj Close]]-SMA1MSFT[[#This Row],[3-MA]])</f>
        <v>-0.52466666666666839</v>
      </c>
      <c r="K411" s="14">
        <f t="shared" si="32"/>
        <v>0.27527511111111291</v>
      </c>
      <c r="L411" s="14">
        <f>ABS(SMA1MSFT[[#This Row],[Erorr 2]])</f>
        <v>0.52466666666666839</v>
      </c>
      <c r="M411" s="15">
        <f>SMA1MSFT[[#This Row],[Abs Erorr 2]]/SMA1MSFT[[#This Row],[Adj Close]]</f>
        <v>1.0212589254721086E-2</v>
      </c>
      <c r="N411" s="23">
        <f t="shared" si="34"/>
        <v>51.450766666666674</v>
      </c>
      <c r="O411" s="26">
        <f>SMA1MSFT[[#This Row],[Adj Close]]-SMA1MSFT[[#This Row],[6-MA]]</f>
        <v>-7.6266666666676031E-2</v>
      </c>
      <c r="P411" s="14">
        <f>(SMA1MSFT[[#This Row],[Adj Close]]-N411)^2</f>
        <v>5.8166044444458729E-3</v>
      </c>
      <c r="Q411" s="14">
        <f>ABS(SMA1MSFT[[#This Row],[Erorr 3]])</f>
        <v>7.6266666666676031E-2</v>
      </c>
      <c r="R411" s="27">
        <f>SMA1MSFT[[#This Row],[Abs Erorr 3]]/SMA1MSFT[[#This Row],[Adj Close]]</f>
        <v>1.4845237747652246E-3</v>
      </c>
    </row>
    <row r="412" spans="2:18">
      <c r="B412" s="46">
        <v>44378.291666666664</v>
      </c>
      <c r="C412" s="7">
        <v>51.255600000000001</v>
      </c>
      <c r="D412" s="23">
        <f t="shared" si="31"/>
        <v>51.374499999999998</v>
      </c>
      <c r="E412" s="24">
        <f>SMA1MSFT[[#This Row],[Adj Close]]-SMA1MSFT[[#This Row],[Naive Trend ]]</f>
        <v>-0.11889999999999645</v>
      </c>
      <c r="F412" s="5">
        <f t="shared" si="30"/>
        <v>1.4137209999999156E-2</v>
      </c>
      <c r="G412" s="5">
        <f>ABS(SMA1MSFT[[#This Row],[Erorr 1]])</f>
        <v>0.11889999999999645</v>
      </c>
      <c r="H412" s="15">
        <f>SMA1MSFT[[#This Row],[Abs Erorr 1]]/SMA1MSFT[[#This Row],[Adj Close]]</f>
        <v>2.3197465252576587E-3</v>
      </c>
      <c r="I412" s="23">
        <f t="shared" si="33"/>
        <v>51.969333333333338</v>
      </c>
      <c r="J412" s="25">
        <f>(SMA1MSFT[[#This Row],[Adj Close]]-SMA1MSFT[[#This Row],[3-MA]])</f>
        <v>-0.71373333333333733</v>
      </c>
      <c r="K412" s="14">
        <f t="shared" si="32"/>
        <v>0.50941527111111684</v>
      </c>
      <c r="L412" s="14">
        <f>ABS(SMA1MSFT[[#This Row],[Erorr 2]])</f>
        <v>0.71373333333333733</v>
      </c>
      <c r="M412" s="15">
        <f>SMA1MSFT[[#This Row],[Abs Erorr 2]]/SMA1MSFT[[#This Row],[Adj Close]]</f>
        <v>1.3924982505976661E-2</v>
      </c>
      <c r="N412" s="23">
        <f t="shared" si="34"/>
        <v>51.491950000000003</v>
      </c>
      <c r="O412" s="26">
        <f>SMA1MSFT[[#This Row],[Adj Close]]-SMA1MSFT[[#This Row],[6-MA]]</f>
        <v>-0.23635000000000161</v>
      </c>
      <c r="P412" s="14">
        <f>(SMA1MSFT[[#This Row],[Adj Close]]-N412)^2</f>
        <v>5.5861322500000761E-2</v>
      </c>
      <c r="Q412" s="14">
        <f>ABS(SMA1MSFT[[#This Row],[Erorr 3]])</f>
        <v>0.23635000000000161</v>
      </c>
      <c r="R412" s="27">
        <f>SMA1MSFT[[#This Row],[Abs Erorr 3]]/SMA1MSFT[[#This Row],[Adj Close]]</f>
        <v>4.6112034587440518E-3</v>
      </c>
    </row>
    <row r="413" spans="2:18">
      <c r="B413" s="46">
        <v>44379.291666666664</v>
      </c>
      <c r="C413" s="7">
        <v>51.941899999999997</v>
      </c>
      <c r="D413" s="23">
        <f t="shared" si="31"/>
        <v>51.255600000000001</v>
      </c>
      <c r="E413" s="24">
        <f>SMA1MSFT[[#This Row],[Adj Close]]-SMA1MSFT[[#This Row],[Naive Trend ]]</f>
        <v>0.68629999999999569</v>
      </c>
      <c r="F413" s="5">
        <f t="shared" si="30"/>
        <v>0.47100768999999409</v>
      </c>
      <c r="G413" s="5">
        <f>ABS(SMA1MSFT[[#This Row],[Erorr 1]])</f>
        <v>0.68629999999999569</v>
      </c>
      <c r="H413" s="15">
        <f>SMA1MSFT[[#This Row],[Abs Erorr 1]]/SMA1MSFT[[#This Row],[Adj Close]]</f>
        <v>1.3212839730545007E-2</v>
      </c>
      <c r="I413" s="23">
        <f t="shared" si="33"/>
        <v>51.520933333333325</v>
      </c>
      <c r="J413" s="25">
        <f>(SMA1MSFT[[#This Row],[Adj Close]]-SMA1MSFT[[#This Row],[3-MA]])</f>
        <v>0.42096666666667204</v>
      </c>
      <c r="K413" s="14">
        <f t="shared" si="32"/>
        <v>0.17721293444444897</v>
      </c>
      <c r="L413" s="14">
        <f>ABS(SMA1MSFT[[#This Row],[Erorr 2]])</f>
        <v>0.42096666666667204</v>
      </c>
      <c r="M413" s="15">
        <f>SMA1MSFT[[#This Row],[Abs Erorr 2]]/SMA1MSFT[[#This Row],[Adj Close]]</f>
        <v>8.1045681168126701E-3</v>
      </c>
      <c r="N413" s="23">
        <f t="shared" si="34"/>
        <v>51.606349999999999</v>
      </c>
      <c r="O413" s="26">
        <f>SMA1MSFT[[#This Row],[Adj Close]]-SMA1MSFT[[#This Row],[6-MA]]</f>
        <v>0.33554999999999779</v>
      </c>
      <c r="P413" s="14">
        <f>(SMA1MSFT[[#This Row],[Adj Close]]-N413)^2</f>
        <v>0.11259380249999852</v>
      </c>
      <c r="Q413" s="14">
        <f>ABS(SMA1MSFT[[#This Row],[Erorr 3]])</f>
        <v>0.33554999999999779</v>
      </c>
      <c r="R413" s="27">
        <f>SMA1MSFT[[#This Row],[Abs Erorr 3]]/SMA1MSFT[[#This Row],[Adj Close]]</f>
        <v>6.4601025376429784E-3</v>
      </c>
    </row>
    <row r="414" spans="2:18">
      <c r="B414" s="46">
        <v>44383.291666666664</v>
      </c>
      <c r="C414" s="7">
        <v>51.328800000000001</v>
      </c>
      <c r="D414" s="23">
        <f t="shared" si="31"/>
        <v>51.941899999999997</v>
      </c>
      <c r="E414" s="24">
        <f>SMA1MSFT[[#This Row],[Adj Close]]-SMA1MSFT[[#This Row],[Naive Trend ]]</f>
        <v>-0.61309999999999576</v>
      </c>
      <c r="F414" s="5">
        <f t="shared" si="30"/>
        <v>0.37589160999999482</v>
      </c>
      <c r="G414" s="5">
        <f>ABS(SMA1MSFT[[#This Row],[Erorr 1]])</f>
        <v>0.61309999999999576</v>
      </c>
      <c r="H414" s="15">
        <f>SMA1MSFT[[#This Row],[Abs Erorr 1]]/SMA1MSFT[[#This Row],[Adj Close]]</f>
        <v>1.1944561337884302E-2</v>
      </c>
      <c r="I414" s="23">
        <f t="shared" si="33"/>
        <v>51.524000000000001</v>
      </c>
      <c r="J414" s="25">
        <f>(SMA1MSFT[[#This Row],[Adj Close]]-SMA1MSFT[[#This Row],[3-MA]])</f>
        <v>-0.19519999999999982</v>
      </c>
      <c r="K414" s="14">
        <f t="shared" si="32"/>
        <v>3.8103039999999928E-2</v>
      </c>
      <c r="L414" s="14">
        <f>ABS(SMA1MSFT[[#This Row],[Erorr 2]])</f>
        <v>0.19519999999999982</v>
      </c>
      <c r="M414" s="15">
        <f>SMA1MSFT[[#This Row],[Abs Erorr 2]]/SMA1MSFT[[#This Row],[Adj Close]]</f>
        <v>3.8029332460528947E-3</v>
      </c>
      <c r="N414" s="23">
        <f t="shared" si="34"/>
        <v>51.71158333333333</v>
      </c>
      <c r="O414" s="26">
        <f>SMA1MSFT[[#This Row],[Adj Close]]-SMA1MSFT[[#This Row],[6-MA]]</f>
        <v>-0.38278333333332881</v>
      </c>
      <c r="P414" s="14">
        <f>(SMA1MSFT[[#This Row],[Adj Close]]-N414)^2</f>
        <v>0.1465230802777743</v>
      </c>
      <c r="Q414" s="14">
        <f>ABS(SMA1MSFT[[#This Row],[Erorr 3]])</f>
        <v>0.38278333333332881</v>
      </c>
      <c r="R414" s="27">
        <f>SMA1MSFT[[#This Row],[Abs Erorr 3]]/SMA1MSFT[[#This Row],[Adj Close]]</f>
        <v>7.4574767641816834E-3</v>
      </c>
    </row>
    <row r="415" spans="2:18">
      <c r="B415" s="46">
        <v>44384.291666666664</v>
      </c>
      <c r="C415" s="7">
        <v>51.209800000000001</v>
      </c>
      <c r="D415" s="23">
        <f t="shared" si="31"/>
        <v>51.328800000000001</v>
      </c>
      <c r="E415" s="24">
        <f>SMA1MSFT[[#This Row],[Adj Close]]-SMA1MSFT[[#This Row],[Naive Trend ]]</f>
        <v>-0.11899999999999977</v>
      </c>
      <c r="F415" s="5">
        <f t="shared" si="30"/>
        <v>1.4160999999999946E-2</v>
      </c>
      <c r="G415" s="5">
        <f>ABS(SMA1MSFT[[#This Row],[Erorr 1]])</f>
        <v>0.11899999999999977</v>
      </c>
      <c r="H415" s="15">
        <f>SMA1MSFT[[#This Row],[Abs Erorr 1]]/SMA1MSFT[[#This Row],[Adj Close]]</f>
        <v>2.3237739651394804E-3</v>
      </c>
      <c r="I415" s="23">
        <f t="shared" si="33"/>
        <v>51.508766666666666</v>
      </c>
      <c r="J415" s="25">
        <f>(SMA1MSFT[[#This Row],[Adj Close]]-SMA1MSFT[[#This Row],[3-MA]])</f>
        <v>-0.29896666666666505</v>
      </c>
      <c r="K415" s="14">
        <f t="shared" si="32"/>
        <v>8.938106777777681E-2</v>
      </c>
      <c r="L415" s="14">
        <f>ABS(SMA1MSFT[[#This Row],[Erorr 2]])</f>
        <v>0.29896666666666505</v>
      </c>
      <c r="M415" s="15">
        <f>SMA1MSFT[[#This Row],[Abs Erorr 2]]/SMA1MSFT[[#This Row],[Adj Close]]</f>
        <v>5.8380752642397558E-3</v>
      </c>
      <c r="N415" s="23">
        <f t="shared" si="34"/>
        <v>51.739049999999999</v>
      </c>
      <c r="O415" s="26">
        <f>SMA1MSFT[[#This Row],[Adj Close]]-SMA1MSFT[[#This Row],[6-MA]]</f>
        <v>-0.52924999999999756</v>
      </c>
      <c r="P415" s="14">
        <f>(SMA1MSFT[[#This Row],[Adj Close]]-N415)^2</f>
        <v>0.28010556249999741</v>
      </c>
      <c r="Q415" s="14">
        <f>ABS(SMA1MSFT[[#This Row],[Erorr 3]])</f>
        <v>0.52924999999999756</v>
      </c>
      <c r="R415" s="27">
        <f>SMA1MSFT[[#This Row],[Abs Erorr 3]]/SMA1MSFT[[#This Row],[Adj Close]]</f>
        <v>1.0334935891177031E-2</v>
      </c>
    </row>
    <row r="416" spans="2:18">
      <c r="B416" s="46">
        <v>44385.291666666664</v>
      </c>
      <c r="C416" s="7">
        <v>50.688200000000002</v>
      </c>
      <c r="D416" s="23">
        <f t="shared" si="31"/>
        <v>51.209800000000001</v>
      </c>
      <c r="E416" s="24">
        <f>SMA1MSFT[[#This Row],[Adj Close]]-SMA1MSFT[[#This Row],[Naive Trend ]]</f>
        <v>-0.5215999999999994</v>
      </c>
      <c r="F416" s="5">
        <f t="shared" si="30"/>
        <v>0.27206655999999935</v>
      </c>
      <c r="G416" s="5">
        <f>ABS(SMA1MSFT[[#This Row],[Erorr 1]])</f>
        <v>0.5215999999999994</v>
      </c>
      <c r="H416" s="15">
        <f>SMA1MSFT[[#This Row],[Abs Erorr 1]]/SMA1MSFT[[#This Row],[Adj Close]]</f>
        <v>1.0290363437644253E-2</v>
      </c>
      <c r="I416" s="23">
        <f t="shared" si="33"/>
        <v>51.493500000000004</v>
      </c>
      <c r="J416" s="25">
        <f>(SMA1MSFT[[#This Row],[Adj Close]]-SMA1MSFT[[#This Row],[3-MA]])</f>
        <v>-0.80530000000000257</v>
      </c>
      <c r="K416" s="14">
        <f t="shared" si="32"/>
        <v>0.64850809000000409</v>
      </c>
      <c r="L416" s="14">
        <f>ABS(SMA1MSFT[[#This Row],[Erorr 2]])</f>
        <v>0.80530000000000257</v>
      </c>
      <c r="M416" s="15">
        <f>SMA1MSFT[[#This Row],[Abs Erorr 2]]/SMA1MSFT[[#This Row],[Adj Close]]</f>
        <v>1.5887326833464249E-2</v>
      </c>
      <c r="N416" s="23">
        <f t="shared" si="34"/>
        <v>51.507216666666658</v>
      </c>
      <c r="O416" s="26">
        <f>SMA1MSFT[[#This Row],[Adj Close]]-SMA1MSFT[[#This Row],[6-MA]]</f>
        <v>-0.81901666666665562</v>
      </c>
      <c r="P416" s="14">
        <f>(SMA1MSFT[[#This Row],[Adj Close]]-N416)^2</f>
        <v>0.67078830027775971</v>
      </c>
      <c r="Q416" s="14">
        <f>ABS(SMA1MSFT[[#This Row],[Erorr 3]])</f>
        <v>0.81901666666665562</v>
      </c>
      <c r="R416" s="27">
        <f>SMA1MSFT[[#This Row],[Abs Erorr 3]]/SMA1MSFT[[#This Row],[Adj Close]]</f>
        <v>1.615793550898741E-2</v>
      </c>
    </row>
    <row r="417" spans="2:18">
      <c r="B417" s="46">
        <v>44386.291666666664</v>
      </c>
      <c r="C417" s="7">
        <v>51.237299999999998</v>
      </c>
      <c r="D417" s="23">
        <f t="shared" si="31"/>
        <v>50.688200000000002</v>
      </c>
      <c r="E417" s="24">
        <f>SMA1MSFT[[#This Row],[Adj Close]]-SMA1MSFT[[#This Row],[Naive Trend ]]</f>
        <v>0.5490999999999957</v>
      </c>
      <c r="F417" s="5">
        <f t="shared" si="30"/>
        <v>0.3015108099999953</v>
      </c>
      <c r="G417" s="5">
        <f>ABS(SMA1MSFT[[#This Row],[Erorr 1]])</f>
        <v>0.5490999999999957</v>
      </c>
      <c r="H417" s="15">
        <f>SMA1MSFT[[#This Row],[Abs Erorr 1]]/SMA1MSFT[[#This Row],[Adj Close]]</f>
        <v>1.0716802017280296E-2</v>
      </c>
      <c r="I417" s="23">
        <f t="shared" si="33"/>
        <v>51.075600000000001</v>
      </c>
      <c r="J417" s="25">
        <f>(SMA1MSFT[[#This Row],[Adj Close]]-SMA1MSFT[[#This Row],[3-MA]])</f>
        <v>0.16169999999999618</v>
      </c>
      <c r="K417" s="14">
        <f t="shared" si="32"/>
        <v>2.6146889999998764E-2</v>
      </c>
      <c r="L417" s="14">
        <f>ABS(SMA1MSFT[[#This Row],[Erorr 2]])</f>
        <v>0.16169999999999618</v>
      </c>
      <c r="M417" s="15">
        <f>SMA1MSFT[[#This Row],[Abs Erorr 2]]/SMA1MSFT[[#This Row],[Adj Close]]</f>
        <v>3.1559039996251984E-3</v>
      </c>
      <c r="N417" s="23">
        <f t="shared" si="34"/>
        <v>51.299799999999998</v>
      </c>
      <c r="O417" s="26">
        <f>SMA1MSFT[[#This Row],[Adj Close]]-SMA1MSFT[[#This Row],[6-MA]]</f>
        <v>-6.25E-2</v>
      </c>
      <c r="P417" s="14">
        <f>(SMA1MSFT[[#This Row],[Adj Close]]-N417)^2</f>
        <v>3.90625E-3</v>
      </c>
      <c r="Q417" s="14">
        <f>ABS(SMA1MSFT[[#This Row],[Erorr 3]])</f>
        <v>6.25E-2</v>
      </c>
      <c r="R417" s="27">
        <f>SMA1MSFT[[#This Row],[Abs Erorr 3]]/SMA1MSFT[[#This Row],[Adj Close]]</f>
        <v>1.2198144710982039E-3</v>
      </c>
    </row>
    <row r="418" spans="2:18">
      <c r="B418" s="46">
        <v>44389.291666666664</v>
      </c>
      <c r="C418" s="7">
        <v>51.914400000000001</v>
      </c>
      <c r="D418" s="23">
        <f t="shared" si="31"/>
        <v>51.237299999999998</v>
      </c>
      <c r="E418" s="24">
        <f>SMA1MSFT[[#This Row],[Adj Close]]-SMA1MSFT[[#This Row],[Naive Trend ]]</f>
        <v>0.67710000000000292</v>
      </c>
      <c r="F418" s="5">
        <f t="shared" si="30"/>
        <v>0.45846441000000393</v>
      </c>
      <c r="G418" s="5">
        <f>ABS(SMA1MSFT[[#This Row],[Erorr 1]])</f>
        <v>0.67710000000000292</v>
      </c>
      <c r="H418" s="15">
        <f>SMA1MSFT[[#This Row],[Abs Erorr 1]]/SMA1MSFT[[#This Row],[Adj Close]]</f>
        <v>1.3042624011834923E-2</v>
      </c>
      <c r="I418" s="23">
        <f t="shared" si="33"/>
        <v>51.045099999999998</v>
      </c>
      <c r="J418" s="25">
        <f>(SMA1MSFT[[#This Row],[Adj Close]]-SMA1MSFT[[#This Row],[3-MA]])</f>
        <v>0.86930000000000263</v>
      </c>
      <c r="K418" s="14">
        <f t="shared" si="32"/>
        <v>0.75568249000000454</v>
      </c>
      <c r="L418" s="14">
        <f>ABS(SMA1MSFT[[#This Row],[Erorr 2]])</f>
        <v>0.86930000000000263</v>
      </c>
      <c r="M418" s="15">
        <f>SMA1MSFT[[#This Row],[Abs Erorr 2]]/SMA1MSFT[[#This Row],[Adj Close]]</f>
        <v>1.674487232829432E-2</v>
      </c>
      <c r="N418" s="23">
        <f t="shared" si="34"/>
        <v>51.276933333333339</v>
      </c>
      <c r="O418" s="26">
        <f>SMA1MSFT[[#This Row],[Adj Close]]-SMA1MSFT[[#This Row],[6-MA]]</f>
        <v>0.6374666666666613</v>
      </c>
      <c r="P418" s="14">
        <f>(SMA1MSFT[[#This Row],[Adj Close]]-N418)^2</f>
        <v>0.40636375111110429</v>
      </c>
      <c r="Q418" s="14">
        <f>ABS(SMA1MSFT[[#This Row],[Erorr 3]])</f>
        <v>0.6374666666666613</v>
      </c>
      <c r="R418" s="27">
        <f>SMA1MSFT[[#This Row],[Abs Erorr 3]]/SMA1MSFT[[#This Row],[Adj Close]]</f>
        <v>1.227918779118436E-2</v>
      </c>
    </row>
    <row r="419" spans="2:18">
      <c r="B419" s="46">
        <v>44390.291666666664</v>
      </c>
      <c r="C419" s="7">
        <v>52.0426</v>
      </c>
      <c r="D419" s="23">
        <f t="shared" si="31"/>
        <v>51.914400000000001</v>
      </c>
      <c r="E419" s="24">
        <f>SMA1MSFT[[#This Row],[Adj Close]]-SMA1MSFT[[#This Row],[Naive Trend ]]</f>
        <v>0.12819999999999965</v>
      </c>
      <c r="F419" s="5">
        <f t="shared" si="30"/>
        <v>1.643523999999991E-2</v>
      </c>
      <c r="G419" s="5">
        <f>ABS(SMA1MSFT[[#This Row],[Erorr 1]])</f>
        <v>0.12819999999999965</v>
      </c>
      <c r="H419" s="15">
        <f>SMA1MSFT[[#This Row],[Abs Erorr 1]]/SMA1MSFT[[#This Row],[Adj Close]]</f>
        <v>2.4633665497111913E-3</v>
      </c>
      <c r="I419" s="23">
        <f t="shared" si="33"/>
        <v>51.279966666666667</v>
      </c>
      <c r="J419" s="25">
        <f>(SMA1MSFT[[#This Row],[Adj Close]]-SMA1MSFT[[#This Row],[3-MA]])</f>
        <v>0.7626333333333335</v>
      </c>
      <c r="K419" s="14">
        <f t="shared" si="32"/>
        <v>0.58160960111111137</v>
      </c>
      <c r="L419" s="14">
        <f>ABS(SMA1MSFT[[#This Row],[Erorr 2]])</f>
        <v>0.7626333333333335</v>
      </c>
      <c r="M419" s="15">
        <f>SMA1MSFT[[#This Row],[Abs Erorr 2]]/SMA1MSFT[[#This Row],[Adj Close]]</f>
        <v>1.4654020616443711E-2</v>
      </c>
      <c r="N419" s="23">
        <f t="shared" si="34"/>
        <v>51.386733333333332</v>
      </c>
      <c r="O419" s="26">
        <f>SMA1MSFT[[#This Row],[Adj Close]]-SMA1MSFT[[#This Row],[6-MA]]</f>
        <v>0.65586666666666815</v>
      </c>
      <c r="P419" s="14">
        <f>(SMA1MSFT[[#This Row],[Adj Close]]-N419)^2</f>
        <v>0.4301610844444464</v>
      </c>
      <c r="Q419" s="14">
        <f>ABS(SMA1MSFT[[#This Row],[Erorr 3]])</f>
        <v>0.65586666666666815</v>
      </c>
      <c r="R419" s="27">
        <f>SMA1MSFT[[#This Row],[Abs Erorr 3]]/SMA1MSFT[[#This Row],[Adj Close]]</f>
        <v>1.2602496160196996E-2</v>
      </c>
    </row>
    <row r="420" spans="2:18">
      <c r="B420" s="46">
        <v>44391.291666666664</v>
      </c>
      <c r="C420" s="7">
        <v>51.722299999999997</v>
      </c>
      <c r="D420" s="23">
        <f t="shared" si="31"/>
        <v>52.0426</v>
      </c>
      <c r="E420" s="24">
        <f>SMA1MSFT[[#This Row],[Adj Close]]-SMA1MSFT[[#This Row],[Naive Trend ]]</f>
        <v>-0.32030000000000314</v>
      </c>
      <c r="F420" s="5">
        <f t="shared" si="30"/>
        <v>0.10259209000000201</v>
      </c>
      <c r="G420" s="5">
        <f>ABS(SMA1MSFT[[#This Row],[Erorr 1]])</f>
        <v>0.32030000000000314</v>
      </c>
      <c r="H420" s="15">
        <f>SMA1MSFT[[#This Row],[Abs Erorr 1]]/SMA1MSFT[[#This Row],[Adj Close]]</f>
        <v>6.1926867134679464E-3</v>
      </c>
      <c r="I420" s="23">
        <f t="shared" si="33"/>
        <v>51.731433333333335</v>
      </c>
      <c r="J420" s="25">
        <f>(SMA1MSFT[[#This Row],[Adj Close]]-SMA1MSFT[[#This Row],[3-MA]])</f>
        <v>-9.1333333333381006E-3</v>
      </c>
      <c r="K420" s="14">
        <f t="shared" si="32"/>
        <v>8.3417777777864863E-5</v>
      </c>
      <c r="L420" s="14">
        <f>ABS(SMA1MSFT[[#This Row],[Erorr 2]])</f>
        <v>9.1333333333381006E-3</v>
      </c>
      <c r="M420" s="15">
        <f>SMA1MSFT[[#This Row],[Abs Erorr 2]]/SMA1MSFT[[#This Row],[Adj Close]]</f>
        <v>1.7658405239786516E-4</v>
      </c>
      <c r="N420" s="23">
        <f t="shared" si="34"/>
        <v>51.403516666666668</v>
      </c>
      <c r="O420" s="26">
        <f>SMA1MSFT[[#This Row],[Adj Close]]-SMA1MSFT[[#This Row],[6-MA]]</f>
        <v>0.31878333333332876</v>
      </c>
      <c r="P420" s="14">
        <f>(SMA1MSFT[[#This Row],[Adj Close]]-N420)^2</f>
        <v>0.1016228136111082</v>
      </c>
      <c r="Q420" s="14">
        <f>ABS(SMA1MSFT[[#This Row],[Erorr 3]])</f>
        <v>0.31878333333332876</v>
      </c>
      <c r="R420" s="27">
        <f>SMA1MSFT[[#This Row],[Abs Erorr 3]]/SMA1MSFT[[#This Row],[Adj Close]]</f>
        <v>6.1633634492922543E-3</v>
      </c>
    </row>
    <row r="421" spans="2:18">
      <c r="B421" s="46">
        <v>44392.291666666664</v>
      </c>
      <c r="C421" s="7">
        <v>51.072499999999998</v>
      </c>
      <c r="D421" s="23">
        <f t="shared" si="31"/>
        <v>51.722299999999997</v>
      </c>
      <c r="E421" s="24">
        <f>SMA1MSFT[[#This Row],[Adj Close]]-SMA1MSFT[[#This Row],[Naive Trend ]]</f>
        <v>-0.64979999999999905</v>
      </c>
      <c r="F421" s="5">
        <f t="shared" si="30"/>
        <v>0.42224003999999876</v>
      </c>
      <c r="G421" s="5">
        <f>ABS(SMA1MSFT[[#This Row],[Erorr 1]])</f>
        <v>0.64979999999999905</v>
      </c>
      <c r="H421" s="15">
        <f>SMA1MSFT[[#This Row],[Abs Erorr 1]]/SMA1MSFT[[#This Row],[Adj Close]]</f>
        <v>1.2723089725390359E-2</v>
      </c>
      <c r="I421" s="23">
        <f t="shared" si="33"/>
        <v>51.893099999999997</v>
      </c>
      <c r="J421" s="25">
        <f>(SMA1MSFT[[#This Row],[Adj Close]]-SMA1MSFT[[#This Row],[3-MA]])</f>
        <v>-0.82059999999999889</v>
      </c>
      <c r="K421" s="14">
        <f t="shared" si="32"/>
        <v>0.67338435999999813</v>
      </c>
      <c r="L421" s="14">
        <f>ABS(SMA1MSFT[[#This Row],[Erorr 2]])</f>
        <v>0.82059999999999889</v>
      </c>
      <c r="M421" s="15">
        <f>SMA1MSFT[[#This Row],[Abs Erorr 2]]/SMA1MSFT[[#This Row],[Adj Close]]</f>
        <v>1.6067355230309832E-2</v>
      </c>
      <c r="N421" s="23">
        <f t="shared" si="34"/>
        <v>51.469100000000005</v>
      </c>
      <c r="O421" s="26">
        <f>SMA1MSFT[[#This Row],[Adj Close]]-SMA1MSFT[[#This Row],[6-MA]]</f>
        <v>-0.3966000000000065</v>
      </c>
      <c r="P421" s="14">
        <f>(SMA1MSFT[[#This Row],[Adj Close]]-N421)^2</f>
        <v>0.15729156000000516</v>
      </c>
      <c r="Q421" s="14">
        <f>ABS(SMA1MSFT[[#This Row],[Erorr 3]])</f>
        <v>0.3966000000000065</v>
      </c>
      <c r="R421" s="27">
        <f>SMA1MSFT[[#This Row],[Abs Erorr 3]]/SMA1MSFT[[#This Row],[Adj Close]]</f>
        <v>7.7654314944443003E-3</v>
      </c>
    </row>
    <row r="422" spans="2:18">
      <c r="B422" s="46">
        <v>44393.291666666664</v>
      </c>
      <c r="C422" s="7">
        <v>50.303800000000003</v>
      </c>
      <c r="D422" s="23">
        <f t="shared" si="31"/>
        <v>51.072499999999998</v>
      </c>
      <c r="E422" s="24">
        <f>SMA1MSFT[[#This Row],[Adj Close]]-SMA1MSFT[[#This Row],[Naive Trend ]]</f>
        <v>-0.7686999999999955</v>
      </c>
      <c r="F422" s="5">
        <f t="shared" si="30"/>
        <v>0.59089968999999309</v>
      </c>
      <c r="G422" s="5">
        <f>ABS(SMA1MSFT[[#This Row],[Erorr 1]])</f>
        <v>0.7686999999999955</v>
      </c>
      <c r="H422" s="15">
        <f>SMA1MSFT[[#This Row],[Abs Erorr 1]]/SMA1MSFT[[#This Row],[Adj Close]]</f>
        <v>1.528115172213621E-2</v>
      </c>
      <c r="I422" s="23">
        <f t="shared" si="33"/>
        <v>51.61246666666667</v>
      </c>
      <c r="J422" s="25">
        <f>(SMA1MSFT[[#This Row],[Adj Close]]-SMA1MSFT[[#This Row],[3-MA]])</f>
        <v>-1.3086666666666673</v>
      </c>
      <c r="K422" s="14">
        <f t="shared" si="32"/>
        <v>1.712608444444446</v>
      </c>
      <c r="L422" s="14">
        <f>ABS(SMA1MSFT[[#This Row],[Erorr 2]])</f>
        <v>1.3086666666666673</v>
      </c>
      <c r="M422" s="15">
        <f>SMA1MSFT[[#This Row],[Abs Erorr 2]]/SMA1MSFT[[#This Row],[Adj Close]]</f>
        <v>2.6015264585710567E-2</v>
      </c>
      <c r="N422" s="23">
        <f t="shared" si="34"/>
        <v>51.446216666666665</v>
      </c>
      <c r="O422" s="26">
        <f>SMA1MSFT[[#This Row],[Adj Close]]-SMA1MSFT[[#This Row],[6-MA]]</f>
        <v>-1.1424166666666622</v>
      </c>
      <c r="P422" s="14">
        <f>(SMA1MSFT[[#This Row],[Adj Close]]-N422)^2</f>
        <v>1.3051158402777676</v>
      </c>
      <c r="Q422" s="14">
        <f>ABS(SMA1MSFT[[#This Row],[Erorr 3]])</f>
        <v>1.1424166666666622</v>
      </c>
      <c r="R422" s="27">
        <f>SMA1MSFT[[#This Row],[Abs Erorr 3]]/SMA1MSFT[[#This Row],[Adj Close]]</f>
        <v>2.2710345275439671E-2</v>
      </c>
    </row>
    <row r="423" spans="2:18">
      <c r="B423" s="46">
        <v>44396.291666666664</v>
      </c>
      <c r="C423" s="7">
        <v>50.001899999999999</v>
      </c>
      <c r="D423" s="23">
        <f t="shared" si="31"/>
        <v>50.303800000000003</v>
      </c>
      <c r="E423" s="24">
        <f>SMA1MSFT[[#This Row],[Adj Close]]-SMA1MSFT[[#This Row],[Naive Trend ]]</f>
        <v>-0.30190000000000339</v>
      </c>
      <c r="F423" s="5">
        <f t="shared" si="30"/>
        <v>9.114361000000204E-2</v>
      </c>
      <c r="G423" s="5">
        <f>ABS(SMA1MSFT[[#This Row],[Erorr 1]])</f>
        <v>0.30190000000000339</v>
      </c>
      <c r="H423" s="15">
        <f>SMA1MSFT[[#This Row],[Abs Erorr 1]]/SMA1MSFT[[#This Row],[Adj Close]]</f>
        <v>6.0377705647186083E-3</v>
      </c>
      <c r="I423" s="23">
        <f t="shared" si="33"/>
        <v>51.032866666666671</v>
      </c>
      <c r="J423" s="25">
        <f>(SMA1MSFT[[#This Row],[Adj Close]]-SMA1MSFT[[#This Row],[3-MA]])</f>
        <v>-1.0309666666666715</v>
      </c>
      <c r="K423" s="14">
        <f t="shared" si="32"/>
        <v>1.0628922677777877</v>
      </c>
      <c r="L423" s="14">
        <f>ABS(SMA1MSFT[[#This Row],[Erorr 2]])</f>
        <v>1.0309666666666715</v>
      </c>
      <c r="M423" s="15">
        <f>SMA1MSFT[[#This Row],[Abs Erorr 2]]/SMA1MSFT[[#This Row],[Adj Close]]</f>
        <v>2.0618549828439948E-2</v>
      </c>
      <c r="N423" s="23">
        <f t="shared" si="34"/>
        <v>51.382150000000003</v>
      </c>
      <c r="O423" s="26">
        <f>SMA1MSFT[[#This Row],[Adj Close]]-SMA1MSFT[[#This Row],[6-MA]]</f>
        <v>-1.3802500000000038</v>
      </c>
      <c r="P423" s="14">
        <f>(SMA1MSFT[[#This Row],[Adj Close]]-N423)^2</f>
        <v>1.9050900625000105</v>
      </c>
      <c r="Q423" s="14">
        <f>ABS(SMA1MSFT[[#This Row],[Erorr 3]])</f>
        <v>1.3802500000000038</v>
      </c>
      <c r="R423" s="27">
        <f>SMA1MSFT[[#This Row],[Abs Erorr 3]]/SMA1MSFT[[#This Row],[Adj Close]]</f>
        <v>2.760395104986018E-2</v>
      </c>
    </row>
    <row r="424" spans="2:18">
      <c r="B424" s="46">
        <v>44397.291666666664</v>
      </c>
      <c r="C424" s="7">
        <v>50.550899999999999</v>
      </c>
      <c r="D424" s="23">
        <f t="shared" si="31"/>
        <v>50.001899999999999</v>
      </c>
      <c r="E424" s="24">
        <f>SMA1MSFT[[#This Row],[Adj Close]]-SMA1MSFT[[#This Row],[Naive Trend ]]</f>
        <v>0.54899999999999949</v>
      </c>
      <c r="F424" s="5">
        <f t="shared" si="30"/>
        <v>0.30140099999999942</v>
      </c>
      <c r="G424" s="5">
        <f>ABS(SMA1MSFT[[#This Row],[Erorr 1]])</f>
        <v>0.54899999999999949</v>
      </c>
      <c r="H424" s="15">
        <f>SMA1MSFT[[#This Row],[Abs Erorr 1]]/SMA1MSFT[[#This Row],[Adj Close]]</f>
        <v>1.0860340765446303E-2</v>
      </c>
      <c r="I424" s="23">
        <f t="shared" si="33"/>
        <v>50.459399999999995</v>
      </c>
      <c r="J424" s="25">
        <f>(SMA1MSFT[[#This Row],[Adj Close]]-SMA1MSFT[[#This Row],[3-MA]])</f>
        <v>9.1500000000003467E-2</v>
      </c>
      <c r="K424" s="14">
        <f t="shared" si="32"/>
        <v>8.3722500000006344E-3</v>
      </c>
      <c r="L424" s="14">
        <f>ABS(SMA1MSFT[[#This Row],[Erorr 2]])</f>
        <v>9.1500000000003467E-2</v>
      </c>
      <c r="M424" s="15">
        <f>SMA1MSFT[[#This Row],[Abs Erorr 2]]/SMA1MSFT[[#This Row],[Adj Close]]</f>
        <v>1.8100567942411208E-3</v>
      </c>
      <c r="N424" s="23">
        <f t="shared" si="34"/>
        <v>51.176249999999989</v>
      </c>
      <c r="O424" s="26">
        <f>SMA1MSFT[[#This Row],[Adj Close]]-SMA1MSFT[[#This Row],[6-MA]]</f>
        <v>-0.6253499999999903</v>
      </c>
      <c r="P424" s="14">
        <f>(SMA1MSFT[[#This Row],[Adj Close]]-N424)^2</f>
        <v>0.39106262249998786</v>
      </c>
      <c r="Q424" s="14">
        <f>ABS(SMA1MSFT[[#This Row],[Erorr 3]])</f>
        <v>0.6253499999999903</v>
      </c>
      <c r="R424" s="27">
        <f>SMA1MSFT[[#This Row],[Abs Erorr 3]]/SMA1MSFT[[#This Row],[Adj Close]]</f>
        <v>1.2370699631460376E-2</v>
      </c>
    </row>
    <row r="425" spans="2:18">
      <c r="B425" s="46">
        <v>44398.291666666664</v>
      </c>
      <c r="C425" s="7">
        <v>51.456899999999997</v>
      </c>
      <c r="D425" s="23">
        <f t="shared" si="31"/>
        <v>50.550899999999999</v>
      </c>
      <c r="E425" s="24">
        <f>SMA1MSFT[[#This Row],[Adj Close]]-SMA1MSFT[[#This Row],[Naive Trend ]]</f>
        <v>0.90599999999999881</v>
      </c>
      <c r="F425" s="5">
        <f t="shared" si="30"/>
        <v>0.82083599999999779</v>
      </c>
      <c r="G425" s="5">
        <f>ABS(SMA1MSFT[[#This Row],[Erorr 1]])</f>
        <v>0.90599999999999881</v>
      </c>
      <c r="H425" s="15">
        <f>SMA1MSFT[[#This Row],[Abs Erorr 1]]/SMA1MSFT[[#This Row],[Adj Close]]</f>
        <v>1.7606968161704237E-2</v>
      </c>
      <c r="I425" s="23">
        <f t="shared" si="33"/>
        <v>50.285533333333341</v>
      </c>
      <c r="J425" s="25">
        <f>(SMA1MSFT[[#This Row],[Adj Close]]-SMA1MSFT[[#This Row],[3-MA]])</f>
        <v>1.1713666666666569</v>
      </c>
      <c r="K425" s="14">
        <f t="shared" si="32"/>
        <v>1.3720998677777549</v>
      </c>
      <c r="L425" s="14">
        <f>ABS(SMA1MSFT[[#This Row],[Erorr 2]])</f>
        <v>1.1713666666666569</v>
      </c>
      <c r="M425" s="15">
        <f>SMA1MSFT[[#This Row],[Abs Erorr 2]]/SMA1MSFT[[#This Row],[Adj Close]]</f>
        <v>2.2764034884858144E-2</v>
      </c>
      <c r="N425" s="23">
        <f t="shared" si="34"/>
        <v>50.949000000000005</v>
      </c>
      <c r="O425" s="26">
        <f>SMA1MSFT[[#This Row],[Adj Close]]-SMA1MSFT[[#This Row],[6-MA]]</f>
        <v>0.50789999999999225</v>
      </c>
      <c r="P425" s="14">
        <f>(SMA1MSFT[[#This Row],[Adj Close]]-N425)^2</f>
        <v>0.25796240999999215</v>
      </c>
      <c r="Q425" s="14">
        <f>ABS(SMA1MSFT[[#This Row],[Erorr 3]])</f>
        <v>0.50789999999999225</v>
      </c>
      <c r="R425" s="27">
        <f>SMA1MSFT[[#This Row],[Abs Erorr 3]]/SMA1MSFT[[#This Row],[Adj Close]]</f>
        <v>9.8703963899883645E-3</v>
      </c>
    </row>
    <row r="426" spans="2:18">
      <c r="B426" s="46">
        <v>44399.291666666664</v>
      </c>
      <c r="C426" s="7">
        <v>51.209800000000001</v>
      </c>
      <c r="D426" s="23">
        <f t="shared" si="31"/>
        <v>51.456899999999997</v>
      </c>
      <c r="E426" s="24">
        <f>SMA1MSFT[[#This Row],[Adj Close]]-SMA1MSFT[[#This Row],[Naive Trend ]]</f>
        <v>-0.2470999999999961</v>
      </c>
      <c r="F426" s="5">
        <f t="shared" si="30"/>
        <v>6.1058409999998071E-2</v>
      </c>
      <c r="G426" s="5">
        <f>ABS(SMA1MSFT[[#This Row],[Erorr 1]])</f>
        <v>0.2470999999999961</v>
      </c>
      <c r="H426" s="15">
        <f>SMA1MSFT[[#This Row],[Abs Erorr 1]]/SMA1MSFT[[#This Row],[Adj Close]]</f>
        <v>4.8252482923189718E-3</v>
      </c>
      <c r="I426" s="23">
        <f t="shared" si="33"/>
        <v>50.669899999999991</v>
      </c>
      <c r="J426" s="25">
        <f>(SMA1MSFT[[#This Row],[Adj Close]]-SMA1MSFT[[#This Row],[3-MA]])</f>
        <v>0.53990000000001004</v>
      </c>
      <c r="K426" s="14">
        <f t="shared" si="32"/>
        <v>0.29149201000001085</v>
      </c>
      <c r="L426" s="14">
        <f>ABS(SMA1MSFT[[#This Row],[Erorr 2]])</f>
        <v>0.53990000000001004</v>
      </c>
      <c r="M426" s="15">
        <f>SMA1MSFT[[#This Row],[Abs Erorr 2]]/SMA1MSFT[[#This Row],[Adj Close]]</f>
        <v>1.0542903897301103E-2</v>
      </c>
      <c r="N426" s="23">
        <f t="shared" si="34"/>
        <v>50.851383333333338</v>
      </c>
      <c r="O426" s="26">
        <f>SMA1MSFT[[#This Row],[Adj Close]]-SMA1MSFT[[#This Row],[6-MA]]</f>
        <v>0.35841666666666328</v>
      </c>
      <c r="P426" s="14">
        <f>(SMA1MSFT[[#This Row],[Adj Close]]-N426)^2</f>
        <v>0.128462506944442</v>
      </c>
      <c r="Q426" s="14">
        <f>ABS(SMA1MSFT[[#This Row],[Erorr 3]])</f>
        <v>0.35841666666666328</v>
      </c>
      <c r="R426" s="27">
        <f>SMA1MSFT[[#This Row],[Abs Erorr 3]]/SMA1MSFT[[#This Row],[Adj Close]]</f>
        <v>6.9989858711938585E-3</v>
      </c>
    </row>
    <row r="427" spans="2:18">
      <c r="B427" s="46">
        <v>44400.291666666664</v>
      </c>
      <c r="C427" s="7">
        <v>48.501100000000001</v>
      </c>
      <c r="D427" s="23">
        <f t="shared" si="31"/>
        <v>51.209800000000001</v>
      </c>
      <c r="E427" s="24">
        <f>SMA1MSFT[[#This Row],[Adj Close]]-SMA1MSFT[[#This Row],[Naive Trend ]]</f>
        <v>-2.7087000000000003</v>
      </c>
      <c r="F427" s="5">
        <f t="shared" si="30"/>
        <v>7.3370556900000015</v>
      </c>
      <c r="G427" s="5">
        <f>ABS(SMA1MSFT[[#This Row],[Erorr 1]])</f>
        <v>2.7087000000000003</v>
      </c>
      <c r="H427" s="15">
        <f>SMA1MSFT[[#This Row],[Abs Erorr 1]]/SMA1MSFT[[#This Row],[Adj Close]]</f>
        <v>5.5848217875470868E-2</v>
      </c>
      <c r="I427" s="23">
        <f t="shared" si="33"/>
        <v>51.072533333333332</v>
      </c>
      <c r="J427" s="25">
        <f>(SMA1MSFT[[#This Row],[Adj Close]]-SMA1MSFT[[#This Row],[3-MA]])</f>
        <v>-2.5714333333333315</v>
      </c>
      <c r="K427" s="14">
        <f t="shared" si="32"/>
        <v>6.6122693877777685</v>
      </c>
      <c r="L427" s="14">
        <f>ABS(SMA1MSFT[[#This Row],[Erorr 2]])</f>
        <v>2.5714333333333315</v>
      </c>
      <c r="M427" s="15">
        <f>SMA1MSFT[[#This Row],[Abs Erorr 2]]/SMA1MSFT[[#This Row],[Adj Close]]</f>
        <v>5.3018041515209578E-2</v>
      </c>
      <c r="N427" s="23">
        <f t="shared" si="34"/>
        <v>50.765966666666664</v>
      </c>
      <c r="O427" s="26">
        <f>SMA1MSFT[[#This Row],[Adj Close]]-SMA1MSFT[[#This Row],[6-MA]]</f>
        <v>-2.2648666666666628</v>
      </c>
      <c r="P427" s="14">
        <f>(SMA1MSFT[[#This Row],[Adj Close]]-N427)^2</f>
        <v>5.1296210177777599</v>
      </c>
      <c r="Q427" s="14">
        <f>ABS(SMA1MSFT[[#This Row],[Erorr 3]])</f>
        <v>2.2648666666666628</v>
      </c>
      <c r="R427" s="27">
        <f>SMA1MSFT[[#This Row],[Abs Erorr 3]]/SMA1MSFT[[#This Row],[Adj Close]]</f>
        <v>4.6697222674674653E-2</v>
      </c>
    </row>
    <row r="428" spans="2:18">
      <c r="B428" s="46">
        <v>44403.291666666664</v>
      </c>
      <c r="C428" s="7">
        <v>49.6999</v>
      </c>
      <c r="D428" s="23">
        <f t="shared" si="31"/>
        <v>48.501100000000001</v>
      </c>
      <c r="E428" s="24">
        <f>SMA1MSFT[[#This Row],[Adj Close]]-SMA1MSFT[[#This Row],[Naive Trend ]]</f>
        <v>1.1987999999999985</v>
      </c>
      <c r="F428" s="5">
        <f t="shared" si="30"/>
        <v>1.4371214399999965</v>
      </c>
      <c r="G428" s="5">
        <f>ABS(SMA1MSFT[[#This Row],[Erorr 1]])</f>
        <v>1.1987999999999985</v>
      </c>
      <c r="H428" s="15">
        <f>SMA1MSFT[[#This Row],[Abs Erorr 1]]/SMA1MSFT[[#This Row],[Adj Close]]</f>
        <v>2.4120772878818642E-2</v>
      </c>
      <c r="I428" s="23">
        <f t="shared" si="33"/>
        <v>50.389266666666664</v>
      </c>
      <c r="J428" s="25">
        <f>(SMA1MSFT[[#This Row],[Adj Close]]-SMA1MSFT[[#This Row],[3-MA]])</f>
        <v>-0.68936666666666468</v>
      </c>
      <c r="K428" s="14">
        <f t="shared" si="32"/>
        <v>0.47522640111110837</v>
      </c>
      <c r="L428" s="14">
        <f>ABS(SMA1MSFT[[#This Row],[Erorr 2]])</f>
        <v>0.68936666666666468</v>
      </c>
      <c r="M428" s="15">
        <f>SMA1MSFT[[#This Row],[Abs Erorr 2]]/SMA1MSFT[[#This Row],[Adj Close]]</f>
        <v>1.3870584581994425E-2</v>
      </c>
      <c r="N428" s="23">
        <f t="shared" si="34"/>
        <v>50.337400000000002</v>
      </c>
      <c r="O428" s="26">
        <f>SMA1MSFT[[#This Row],[Adj Close]]-SMA1MSFT[[#This Row],[6-MA]]</f>
        <v>-0.63750000000000284</v>
      </c>
      <c r="P428" s="14">
        <f>(SMA1MSFT[[#This Row],[Adj Close]]-N428)^2</f>
        <v>0.40640625000000363</v>
      </c>
      <c r="Q428" s="14">
        <f>ABS(SMA1MSFT[[#This Row],[Erorr 3]])</f>
        <v>0.63750000000000284</v>
      </c>
      <c r="R428" s="27">
        <f>SMA1MSFT[[#This Row],[Abs Erorr 3]]/SMA1MSFT[[#This Row],[Adj Close]]</f>
        <v>1.2826987579451927E-2</v>
      </c>
    </row>
    <row r="429" spans="2:18">
      <c r="B429" s="46">
        <v>44404.291666666664</v>
      </c>
      <c r="C429" s="7">
        <v>48.665799999999997</v>
      </c>
      <c r="D429" s="23">
        <f t="shared" si="31"/>
        <v>49.6999</v>
      </c>
      <c r="E429" s="24">
        <f>SMA1MSFT[[#This Row],[Adj Close]]-SMA1MSFT[[#This Row],[Naive Trend ]]</f>
        <v>-1.0341000000000022</v>
      </c>
      <c r="F429" s="5">
        <f t="shared" si="30"/>
        <v>1.0693628100000045</v>
      </c>
      <c r="G429" s="5">
        <f>ABS(SMA1MSFT[[#This Row],[Erorr 1]])</f>
        <v>1.0341000000000022</v>
      </c>
      <c r="H429" s="15">
        <f>SMA1MSFT[[#This Row],[Abs Erorr 1]]/SMA1MSFT[[#This Row],[Adj Close]]</f>
        <v>2.1249008543987816E-2</v>
      </c>
      <c r="I429" s="23">
        <f t="shared" si="33"/>
        <v>49.803599999999996</v>
      </c>
      <c r="J429" s="25">
        <f>(SMA1MSFT[[#This Row],[Adj Close]]-SMA1MSFT[[#This Row],[3-MA]])</f>
        <v>-1.1377999999999986</v>
      </c>
      <c r="K429" s="14">
        <f t="shared" si="32"/>
        <v>1.2945888399999967</v>
      </c>
      <c r="L429" s="14">
        <f>ABS(SMA1MSFT[[#This Row],[Erorr 2]])</f>
        <v>1.1377999999999986</v>
      </c>
      <c r="M429" s="15">
        <f>SMA1MSFT[[#This Row],[Abs Erorr 2]]/SMA1MSFT[[#This Row],[Adj Close]]</f>
        <v>2.3379868408615469E-2</v>
      </c>
      <c r="N429" s="23">
        <f t="shared" si="34"/>
        <v>50.236750000000001</v>
      </c>
      <c r="O429" s="26">
        <f>SMA1MSFT[[#This Row],[Adj Close]]-SMA1MSFT[[#This Row],[6-MA]]</f>
        <v>-1.5709500000000034</v>
      </c>
      <c r="P429" s="14">
        <f>(SMA1MSFT[[#This Row],[Adj Close]]-N429)^2</f>
        <v>2.4678839025000108</v>
      </c>
      <c r="Q429" s="14">
        <f>ABS(SMA1MSFT[[#This Row],[Erorr 3]])</f>
        <v>1.5709500000000034</v>
      </c>
      <c r="R429" s="27">
        <f>SMA1MSFT[[#This Row],[Abs Erorr 3]]/SMA1MSFT[[#This Row],[Adj Close]]</f>
        <v>3.228036937644102E-2</v>
      </c>
    </row>
    <row r="430" spans="2:18">
      <c r="B430" s="46">
        <v>44405.291666666664</v>
      </c>
      <c r="C430" s="7">
        <v>48.565100000000001</v>
      </c>
      <c r="D430" s="23">
        <f t="shared" si="31"/>
        <v>48.665799999999997</v>
      </c>
      <c r="E430" s="24">
        <f>SMA1MSFT[[#This Row],[Adj Close]]-SMA1MSFT[[#This Row],[Naive Trend ]]</f>
        <v>-0.10069999999999624</v>
      </c>
      <c r="F430" s="5">
        <f t="shared" si="30"/>
        <v>1.0140489999999242E-2</v>
      </c>
      <c r="G430" s="5">
        <f>ABS(SMA1MSFT[[#This Row],[Erorr 1]])</f>
        <v>0.10069999999999624</v>
      </c>
      <c r="H430" s="15">
        <f>SMA1MSFT[[#This Row],[Abs Erorr 1]]/SMA1MSFT[[#This Row],[Adj Close]]</f>
        <v>2.0735054596818753E-3</v>
      </c>
      <c r="I430" s="23">
        <f t="shared" si="33"/>
        <v>48.955599999999997</v>
      </c>
      <c r="J430" s="25">
        <f>(SMA1MSFT[[#This Row],[Adj Close]]-SMA1MSFT[[#This Row],[3-MA]])</f>
        <v>-0.39049999999999585</v>
      </c>
      <c r="K430" s="14">
        <f t="shared" si="32"/>
        <v>0.15249024999999675</v>
      </c>
      <c r="L430" s="14">
        <f>ABS(SMA1MSFT[[#This Row],[Erorr 2]])</f>
        <v>0.39049999999999585</v>
      </c>
      <c r="M430" s="15">
        <f>SMA1MSFT[[#This Row],[Abs Erorr 2]]/SMA1MSFT[[#This Row],[Adj Close]]</f>
        <v>8.0407535452412509E-3</v>
      </c>
      <c r="N430" s="23">
        <f t="shared" si="34"/>
        <v>50.014066666666672</v>
      </c>
      <c r="O430" s="26">
        <f>SMA1MSFT[[#This Row],[Adj Close]]-SMA1MSFT[[#This Row],[6-MA]]</f>
        <v>-1.4489666666666707</v>
      </c>
      <c r="P430" s="14">
        <f>(SMA1MSFT[[#This Row],[Adj Close]]-N430)^2</f>
        <v>2.099504401111123</v>
      </c>
      <c r="Q430" s="14">
        <f>ABS(SMA1MSFT[[#This Row],[Erorr 3]])</f>
        <v>1.4489666666666707</v>
      </c>
      <c r="R430" s="27">
        <f>SMA1MSFT[[#This Row],[Abs Erorr 3]]/SMA1MSFT[[#This Row],[Adj Close]]</f>
        <v>2.9835554063858013E-2</v>
      </c>
    </row>
    <row r="431" spans="2:18">
      <c r="B431" s="46">
        <v>44406.291666666664</v>
      </c>
      <c r="C431" s="7">
        <v>49.141599999999997</v>
      </c>
      <c r="D431" s="23">
        <f t="shared" si="31"/>
        <v>48.565100000000001</v>
      </c>
      <c r="E431" s="24">
        <f>SMA1MSFT[[#This Row],[Adj Close]]-SMA1MSFT[[#This Row],[Naive Trend ]]</f>
        <v>0.57649999999999579</v>
      </c>
      <c r="F431" s="5">
        <f t="shared" si="30"/>
        <v>0.33235224999999513</v>
      </c>
      <c r="G431" s="5">
        <f>ABS(SMA1MSFT[[#This Row],[Erorr 1]])</f>
        <v>0.57649999999999579</v>
      </c>
      <c r="H431" s="15">
        <f>SMA1MSFT[[#This Row],[Abs Erorr 1]]/SMA1MSFT[[#This Row],[Adj Close]]</f>
        <v>1.1731404756865788E-2</v>
      </c>
      <c r="I431" s="23">
        <f t="shared" si="33"/>
        <v>48.976933333333335</v>
      </c>
      <c r="J431" s="25">
        <f>(SMA1MSFT[[#This Row],[Adj Close]]-SMA1MSFT[[#This Row],[3-MA]])</f>
        <v>0.16466666666666185</v>
      </c>
      <c r="K431" s="14">
        <f t="shared" si="32"/>
        <v>2.7115111111109525E-2</v>
      </c>
      <c r="L431" s="14">
        <f>ABS(SMA1MSFT[[#This Row],[Erorr 2]])</f>
        <v>0.16466666666666185</v>
      </c>
      <c r="M431" s="15">
        <f>SMA1MSFT[[#This Row],[Abs Erorr 2]]/SMA1MSFT[[#This Row],[Adj Close]]</f>
        <v>3.3508609134961392E-3</v>
      </c>
      <c r="N431" s="23">
        <f t="shared" si="34"/>
        <v>49.683100000000003</v>
      </c>
      <c r="O431" s="26">
        <f>SMA1MSFT[[#This Row],[Adj Close]]-SMA1MSFT[[#This Row],[6-MA]]</f>
        <v>-0.54150000000000631</v>
      </c>
      <c r="P431" s="14">
        <f>(SMA1MSFT[[#This Row],[Adj Close]]-N431)^2</f>
        <v>0.29322225000000685</v>
      </c>
      <c r="Q431" s="14">
        <f>ABS(SMA1MSFT[[#This Row],[Erorr 3]])</f>
        <v>0.54150000000000631</v>
      </c>
      <c r="R431" s="27">
        <f>SMA1MSFT[[#This Row],[Abs Erorr 3]]/SMA1MSFT[[#This Row],[Adj Close]]</f>
        <v>1.10191772347666E-2</v>
      </c>
    </row>
    <row r="432" spans="2:18">
      <c r="B432" s="46">
        <v>44407.291666666664</v>
      </c>
      <c r="C432" s="7">
        <v>49.16</v>
      </c>
      <c r="D432" s="23">
        <f t="shared" si="31"/>
        <v>49.141599999999997</v>
      </c>
      <c r="E432" s="24">
        <f>SMA1MSFT[[#This Row],[Adj Close]]-SMA1MSFT[[#This Row],[Naive Trend ]]</f>
        <v>1.839999999999975E-2</v>
      </c>
      <c r="F432" s="5">
        <f t="shared" si="30"/>
        <v>3.385599999999908E-4</v>
      </c>
      <c r="G432" s="5">
        <f>ABS(SMA1MSFT[[#This Row],[Erorr 1]])</f>
        <v>1.839999999999975E-2</v>
      </c>
      <c r="H432" s="15">
        <f>SMA1MSFT[[#This Row],[Abs Erorr 1]]/SMA1MSFT[[#This Row],[Adj Close]]</f>
        <v>3.7428803905613817E-4</v>
      </c>
      <c r="I432" s="23">
        <f t="shared" si="33"/>
        <v>48.790833333333332</v>
      </c>
      <c r="J432" s="25">
        <f>(SMA1MSFT[[#This Row],[Adj Close]]-SMA1MSFT[[#This Row],[3-MA]])</f>
        <v>0.36916666666666487</v>
      </c>
      <c r="K432" s="14">
        <f t="shared" si="32"/>
        <v>0.13628402777777646</v>
      </c>
      <c r="L432" s="14">
        <f>ABS(SMA1MSFT[[#This Row],[Erorr 2]])</f>
        <v>0.36916666666666487</v>
      </c>
      <c r="M432" s="15">
        <f>SMA1MSFT[[#This Row],[Abs Erorr 2]]/SMA1MSFT[[#This Row],[Adj Close]]</f>
        <v>7.5094928125847213E-3</v>
      </c>
      <c r="N432" s="23">
        <f t="shared" si="34"/>
        <v>49.297216666666664</v>
      </c>
      <c r="O432" s="26">
        <f>SMA1MSFT[[#This Row],[Adj Close]]-SMA1MSFT[[#This Row],[6-MA]]</f>
        <v>-0.13721666666666721</v>
      </c>
      <c r="P432" s="14">
        <f>(SMA1MSFT[[#This Row],[Adj Close]]-N432)^2</f>
        <v>1.8828413611111261E-2</v>
      </c>
      <c r="Q432" s="14">
        <f>ABS(SMA1MSFT[[#This Row],[Erorr 3]])</f>
        <v>0.13721666666666721</v>
      </c>
      <c r="R432" s="27">
        <f>SMA1MSFT[[#This Row],[Abs Erorr 3]]/SMA1MSFT[[#This Row],[Adj Close]]</f>
        <v>2.7912259289395286E-3</v>
      </c>
    </row>
    <row r="433" spans="2:18">
      <c r="B433" s="46">
        <v>44410.291666666664</v>
      </c>
      <c r="C433" s="7">
        <v>49.1233</v>
      </c>
      <c r="D433" s="23">
        <f t="shared" si="31"/>
        <v>49.16</v>
      </c>
      <c r="E433" s="24">
        <f>SMA1MSFT[[#This Row],[Adj Close]]-SMA1MSFT[[#This Row],[Naive Trend ]]</f>
        <v>-3.669999999999618E-2</v>
      </c>
      <c r="F433" s="5">
        <f t="shared" si="30"/>
        <v>1.3468899999997195E-3</v>
      </c>
      <c r="G433" s="5">
        <f>ABS(SMA1MSFT[[#This Row],[Erorr 1]])</f>
        <v>3.669999999999618E-2</v>
      </c>
      <c r="H433" s="15">
        <f>SMA1MSFT[[#This Row],[Abs Erorr 1]]/SMA1MSFT[[#This Row],[Adj Close]]</f>
        <v>7.470996451784831E-4</v>
      </c>
      <c r="I433" s="23">
        <f t="shared" si="33"/>
        <v>48.955566666666662</v>
      </c>
      <c r="J433" s="25">
        <f>(SMA1MSFT[[#This Row],[Adj Close]]-SMA1MSFT[[#This Row],[3-MA]])</f>
        <v>0.16773333333333795</v>
      </c>
      <c r="K433" s="14">
        <f t="shared" si="32"/>
        <v>2.8134471111112662E-2</v>
      </c>
      <c r="L433" s="14">
        <f>ABS(SMA1MSFT[[#This Row],[Erorr 2]])</f>
        <v>0.16773333333333795</v>
      </c>
      <c r="M433" s="15">
        <f>SMA1MSFT[[#This Row],[Abs Erorr 2]]/SMA1MSFT[[#This Row],[Adj Close]]</f>
        <v>3.4145371612521545E-3</v>
      </c>
      <c r="N433" s="23">
        <f t="shared" si="34"/>
        <v>48.955583333333323</v>
      </c>
      <c r="O433" s="26">
        <f>SMA1MSFT[[#This Row],[Adj Close]]-SMA1MSFT[[#This Row],[6-MA]]</f>
        <v>0.16771666666667784</v>
      </c>
      <c r="P433" s="14">
        <f>(SMA1MSFT[[#This Row],[Adj Close]]-N433)^2</f>
        <v>2.8128880277781525E-2</v>
      </c>
      <c r="Q433" s="14">
        <f>ABS(SMA1MSFT[[#This Row],[Erorr 3]])</f>
        <v>0.16771666666667784</v>
      </c>
      <c r="R433" s="27">
        <f>SMA1MSFT[[#This Row],[Abs Erorr 3]]/SMA1MSFT[[#This Row],[Adj Close]]</f>
        <v>3.4141978789429422E-3</v>
      </c>
    </row>
    <row r="434" spans="2:18">
      <c r="B434" s="46">
        <v>44411.291666666664</v>
      </c>
      <c r="C434" s="7">
        <v>49.4711</v>
      </c>
      <c r="D434" s="23">
        <f t="shared" si="31"/>
        <v>49.1233</v>
      </c>
      <c r="E434" s="24">
        <f>SMA1MSFT[[#This Row],[Adj Close]]-SMA1MSFT[[#This Row],[Naive Trend ]]</f>
        <v>0.34779999999999944</v>
      </c>
      <c r="F434" s="5">
        <f t="shared" si="30"/>
        <v>0.12096483999999962</v>
      </c>
      <c r="G434" s="5">
        <f>ABS(SMA1MSFT[[#This Row],[Erorr 1]])</f>
        <v>0.34779999999999944</v>
      </c>
      <c r="H434" s="15">
        <f>SMA1MSFT[[#This Row],[Abs Erorr 1]]/SMA1MSFT[[#This Row],[Adj Close]]</f>
        <v>7.0303672245007583E-3</v>
      </c>
      <c r="I434" s="23">
        <f t="shared" si="33"/>
        <v>49.141633333333324</v>
      </c>
      <c r="J434" s="25">
        <f>(SMA1MSFT[[#This Row],[Adj Close]]-SMA1MSFT[[#This Row],[3-MA]])</f>
        <v>0.32946666666667568</v>
      </c>
      <c r="K434" s="14">
        <f t="shared" si="32"/>
        <v>0.10854828444445039</v>
      </c>
      <c r="L434" s="14">
        <f>ABS(SMA1MSFT[[#This Row],[Erorr 2]])</f>
        <v>0.32946666666667568</v>
      </c>
      <c r="M434" s="15">
        <f>SMA1MSFT[[#This Row],[Abs Erorr 2]]/SMA1MSFT[[#This Row],[Adj Close]]</f>
        <v>6.6597804913712385E-3</v>
      </c>
      <c r="N434" s="23">
        <f t="shared" si="34"/>
        <v>49.059283333333333</v>
      </c>
      <c r="O434" s="26">
        <f>SMA1MSFT[[#This Row],[Adj Close]]-SMA1MSFT[[#This Row],[6-MA]]</f>
        <v>0.41181666666666672</v>
      </c>
      <c r="P434" s="14">
        <f>(SMA1MSFT[[#This Row],[Adj Close]]-N434)^2</f>
        <v>0.16959296694444448</v>
      </c>
      <c r="Q434" s="14">
        <f>ABS(SMA1MSFT[[#This Row],[Erorr 3]])</f>
        <v>0.41181666666666672</v>
      </c>
      <c r="R434" s="27">
        <f>SMA1MSFT[[#This Row],[Abs Erorr 3]]/SMA1MSFT[[#This Row],[Adj Close]]</f>
        <v>8.3243887171837033E-3</v>
      </c>
    </row>
    <row r="435" spans="2:18">
      <c r="B435" s="46">
        <v>44412.291666666664</v>
      </c>
      <c r="C435" s="7">
        <v>49.3247</v>
      </c>
      <c r="D435" s="23">
        <f t="shared" si="31"/>
        <v>49.4711</v>
      </c>
      <c r="E435" s="24">
        <f>SMA1MSFT[[#This Row],[Adj Close]]-SMA1MSFT[[#This Row],[Naive Trend ]]</f>
        <v>-0.14639999999999986</v>
      </c>
      <c r="F435" s="5">
        <f t="shared" si="30"/>
        <v>2.1432959999999959E-2</v>
      </c>
      <c r="G435" s="5">
        <f>ABS(SMA1MSFT[[#This Row],[Erorr 1]])</f>
        <v>0.14639999999999986</v>
      </c>
      <c r="H435" s="15">
        <f>SMA1MSFT[[#This Row],[Abs Erorr 1]]/SMA1MSFT[[#This Row],[Adj Close]]</f>
        <v>2.9680869827895529E-3</v>
      </c>
      <c r="I435" s="23">
        <f t="shared" si="33"/>
        <v>49.251466666666666</v>
      </c>
      <c r="J435" s="25">
        <f>(SMA1MSFT[[#This Row],[Adj Close]]-SMA1MSFT[[#This Row],[3-MA]])</f>
        <v>7.3233333333334372E-2</v>
      </c>
      <c r="K435" s="14">
        <f t="shared" si="32"/>
        <v>5.3631211111112636E-3</v>
      </c>
      <c r="L435" s="14">
        <f>ABS(SMA1MSFT[[#This Row],[Erorr 2]])</f>
        <v>7.3233333333334372E-2</v>
      </c>
      <c r="M435" s="15">
        <f>SMA1MSFT[[#This Row],[Abs Erorr 2]]/SMA1MSFT[[#This Row],[Adj Close]]</f>
        <v>1.4847192853344141E-3</v>
      </c>
      <c r="N435" s="23">
        <f t="shared" si="34"/>
        <v>49.021149999999999</v>
      </c>
      <c r="O435" s="26">
        <f>SMA1MSFT[[#This Row],[Adj Close]]-SMA1MSFT[[#This Row],[6-MA]]</f>
        <v>0.30355000000000132</v>
      </c>
      <c r="P435" s="14">
        <f>(SMA1MSFT[[#This Row],[Adj Close]]-N435)^2</f>
        <v>9.2142602500000795E-2</v>
      </c>
      <c r="Q435" s="14">
        <f>ABS(SMA1MSFT[[#This Row],[Erorr 3]])</f>
        <v>0.30355000000000132</v>
      </c>
      <c r="R435" s="27">
        <f>SMA1MSFT[[#This Row],[Abs Erorr 3]]/SMA1MSFT[[#This Row],[Adj Close]]</f>
        <v>6.1541175111050105E-3</v>
      </c>
    </row>
    <row r="436" spans="2:18">
      <c r="B436" s="46">
        <v>44413.291666666664</v>
      </c>
      <c r="C436" s="7">
        <v>49.636000000000003</v>
      </c>
      <c r="D436" s="23">
        <f t="shared" si="31"/>
        <v>49.3247</v>
      </c>
      <c r="E436" s="24">
        <f>SMA1MSFT[[#This Row],[Adj Close]]-SMA1MSFT[[#This Row],[Naive Trend ]]</f>
        <v>0.3113000000000028</v>
      </c>
      <c r="F436" s="5">
        <f t="shared" si="30"/>
        <v>9.6907690000001739E-2</v>
      </c>
      <c r="G436" s="5">
        <f>ABS(SMA1MSFT[[#This Row],[Erorr 1]])</f>
        <v>0.3113000000000028</v>
      </c>
      <c r="H436" s="15">
        <f>SMA1MSFT[[#This Row],[Abs Erorr 1]]/SMA1MSFT[[#This Row],[Adj Close]]</f>
        <v>6.2716576678217987E-3</v>
      </c>
      <c r="I436" s="23">
        <f t="shared" si="33"/>
        <v>49.306366666666669</v>
      </c>
      <c r="J436" s="25">
        <f>(SMA1MSFT[[#This Row],[Adj Close]]-SMA1MSFT[[#This Row],[3-MA]])</f>
        <v>0.32963333333333367</v>
      </c>
      <c r="K436" s="14">
        <f t="shared" si="32"/>
        <v>0.10865813444444467</v>
      </c>
      <c r="L436" s="14">
        <f>ABS(SMA1MSFT[[#This Row],[Erorr 2]])</f>
        <v>0.32963333333333367</v>
      </c>
      <c r="M436" s="15">
        <f>SMA1MSFT[[#This Row],[Abs Erorr 2]]/SMA1MSFT[[#This Row],[Adj Close]]</f>
        <v>6.6410132430762686E-3</v>
      </c>
      <c r="N436" s="23">
        <f t="shared" si="34"/>
        <v>49.130966666666666</v>
      </c>
      <c r="O436" s="26">
        <f>SMA1MSFT[[#This Row],[Adj Close]]-SMA1MSFT[[#This Row],[6-MA]]</f>
        <v>0.505033333333337</v>
      </c>
      <c r="P436" s="14">
        <f>(SMA1MSFT[[#This Row],[Adj Close]]-N436)^2</f>
        <v>0.25505866777778147</v>
      </c>
      <c r="Q436" s="14">
        <f>ABS(SMA1MSFT[[#This Row],[Erorr 3]])</f>
        <v>0.505033333333337</v>
      </c>
      <c r="R436" s="27">
        <f>SMA1MSFT[[#This Row],[Abs Erorr 3]]/SMA1MSFT[[#This Row],[Adj Close]]</f>
        <v>1.0174738764875029E-2</v>
      </c>
    </row>
    <row r="437" spans="2:18">
      <c r="B437" s="46">
        <v>44414.291666666664</v>
      </c>
      <c r="C437" s="7">
        <v>49.663600000000002</v>
      </c>
      <c r="D437" s="23">
        <f t="shared" si="31"/>
        <v>49.636000000000003</v>
      </c>
      <c r="E437" s="24">
        <f>SMA1MSFT[[#This Row],[Adj Close]]-SMA1MSFT[[#This Row],[Naive Trend ]]</f>
        <v>2.7599999999999625E-2</v>
      </c>
      <c r="F437" s="5">
        <f t="shared" si="30"/>
        <v>7.6175999999997929E-4</v>
      </c>
      <c r="G437" s="5">
        <f>ABS(SMA1MSFT[[#This Row],[Erorr 1]])</f>
        <v>2.7599999999999625E-2</v>
      </c>
      <c r="H437" s="15">
        <f>SMA1MSFT[[#This Row],[Abs Erorr 1]]/SMA1MSFT[[#This Row],[Adj Close]]</f>
        <v>5.5573901207322108E-4</v>
      </c>
      <c r="I437" s="23">
        <f t="shared" si="33"/>
        <v>49.477266666666672</v>
      </c>
      <c r="J437" s="25">
        <f>(SMA1MSFT[[#This Row],[Adj Close]]-SMA1MSFT[[#This Row],[3-MA]])</f>
        <v>0.18633333333333013</v>
      </c>
      <c r="K437" s="14">
        <f t="shared" si="32"/>
        <v>3.4720111111109918E-2</v>
      </c>
      <c r="L437" s="14">
        <f>ABS(SMA1MSFT[[#This Row],[Erorr 2]])</f>
        <v>0.18633333333333013</v>
      </c>
      <c r="M437" s="15">
        <f>SMA1MSFT[[#This Row],[Abs Erorr 2]]/SMA1MSFT[[#This Row],[Adj Close]]</f>
        <v>3.7519095138759599E-3</v>
      </c>
      <c r="N437" s="23">
        <f t="shared" si="34"/>
        <v>49.309449999999998</v>
      </c>
      <c r="O437" s="26">
        <f>SMA1MSFT[[#This Row],[Adj Close]]-SMA1MSFT[[#This Row],[6-MA]]</f>
        <v>0.35415000000000418</v>
      </c>
      <c r="P437" s="14">
        <f>(SMA1MSFT[[#This Row],[Adj Close]]-N437)^2</f>
        <v>0.12542222250000296</v>
      </c>
      <c r="Q437" s="14">
        <f>ABS(SMA1MSFT[[#This Row],[Erorr 3]])</f>
        <v>0.35415000000000418</v>
      </c>
      <c r="R437" s="27">
        <f>SMA1MSFT[[#This Row],[Abs Erorr 3]]/SMA1MSFT[[#This Row],[Adj Close]]</f>
        <v>7.1309772147005891E-3</v>
      </c>
    </row>
    <row r="438" spans="2:18">
      <c r="B438" s="46">
        <v>44417.291666666664</v>
      </c>
      <c r="C438" s="7">
        <v>49.7834</v>
      </c>
      <c r="D438" s="23">
        <f t="shared" si="31"/>
        <v>49.663600000000002</v>
      </c>
      <c r="E438" s="24">
        <f>SMA1MSFT[[#This Row],[Adj Close]]-SMA1MSFT[[#This Row],[Naive Trend ]]</f>
        <v>0.11979999999999791</v>
      </c>
      <c r="F438" s="5">
        <f t="shared" si="30"/>
        <v>1.4352039999999499E-2</v>
      </c>
      <c r="G438" s="5">
        <f>ABS(SMA1MSFT[[#This Row],[Erorr 1]])</f>
        <v>0.11979999999999791</v>
      </c>
      <c r="H438" s="15">
        <f>SMA1MSFT[[#This Row],[Abs Erorr 1]]/SMA1MSFT[[#This Row],[Adj Close]]</f>
        <v>2.4064246315036318E-3</v>
      </c>
      <c r="I438" s="23">
        <f t="shared" si="33"/>
        <v>49.541433333333337</v>
      </c>
      <c r="J438" s="25">
        <f>(SMA1MSFT[[#This Row],[Adj Close]]-SMA1MSFT[[#This Row],[3-MA]])</f>
        <v>0.24196666666666289</v>
      </c>
      <c r="K438" s="14">
        <f t="shared" si="32"/>
        <v>5.8547867777775951E-2</v>
      </c>
      <c r="L438" s="14">
        <f>ABS(SMA1MSFT[[#This Row],[Erorr 2]])</f>
        <v>0.24196666666666289</v>
      </c>
      <c r="M438" s="15">
        <f>SMA1MSFT[[#This Row],[Abs Erorr 2]]/SMA1MSFT[[#This Row],[Adj Close]]</f>
        <v>4.8603885364732601E-3</v>
      </c>
      <c r="N438" s="23">
        <f t="shared" si="34"/>
        <v>49.396449999999994</v>
      </c>
      <c r="O438" s="26">
        <f>SMA1MSFT[[#This Row],[Adj Close]]-SMA1MSFT[[#This Row],[6-MA]]</f>
        <v>0.3869500000000059</v>
      </c>
      <c r="P438" s="14">
        <f>(SMA1MSFT[[#This Row],[Adj Close]]-N438)^2</f>
        <v>0.14973030250000458</v>
      </c>
      <c r="Q438" s="14">
        <f>ABS(SMA1MSFT[[#This Row],[Erorr 3]])</f>
        <v>0.3869500000000059</v>
      </c>
      <c r="R438" s="27">
        <f>SMA1MSFT[[#This Row],[Abs Erorr 3]]/SMA1MSFT[[#This Row],[Adj Close]]</f>
        <v>7.772671211689155E-3</v>
      </c>
    </row>
    <row r="439" spans="2:18">
      <c r="B439" s="46">
        <v>44418.291666666664</v>
      </c>
      <c r="C439" s="7">
        <v>49.682000000000002</v>
      </c>
      <c r="D439" s="23">
        <f t="shared" si="31"/>
        <v>49.7834</v>
      </c>
      <c r="E439" s="24">
        <f>SMA1MSFT[[#This Row],[Adj Close]]-SMA1MSFT[[#This Row],[Naive Trend ]]</f>
        <v>-0.10139999999999816</v>
      </c>
      <c r="F439" s="5">
        <f t="shared" si="30"/>
        <v>1.0281959999999627E-2</v>
      </c>
      <c r="G439" s="5">
        <f>ABS(SMA1MSFT[[#This Row],[Erorr 1]])</f>
        <v>0.10139999999999816</v>
      </c>
      <c r="H439" s="15">
        <f>SMA1MSFT[[#This Row],[Abs Erorr 1]]/SMA1MSFT[[#This Row],[Adj Close]]</f>
        <v>2.0409806368503311E-3</v>
      </c>
      <c r="I439" s="23">
        <f t="shared" si="33"/>
        <v>49.694333333333333</v>
      </c>
      <c r="J439" s="25">
        <f>(SMA1MSFT[[#This Row],[Adj Close]]-SMA1MSFT[[#This Row],[3-MA]])</f>
        <v>-1.2333333333330643E-2</v>
      </c>
      <c r="K439" s="14">
        <f t="shared" si="32"/>
        <v>1.5211111111104473E-4</v>
      </c>
      <c r="L439" s="14">
        <f>ABS(SMA1MSFT[[#This Row],[Erorr 2]])</f>
        <v>1.2333333333330643E-2</v>
      </c>
      <c r="M439" s="15">
        <f>SMA1MSFT[[#This Row],[Abs Erorr 2]]/SMA1MSFT[[#This Row],[Adj Close]]</f>
        <v>2.4824550809811688E-4</v>
      </c>
      <c r="N439" s="23">
        <f t="shared" si="34"/>
        <v>49.500350000000005</v>
      </c>
      <c r="O439" s="26">
        <f>SMA1MSFT[[#This Row],[Adj Close]]-SMA1MSFT[[#This Row],[6-MA]]</f>
        <v>0.18164999999999765</v>
      </c>
      <c r="P439" s="14">
        <f>(SMA1MSFT[[#This Row],[Adj Close]]-N439)^2</f>
        <v>3.2996722499999145E-2</v>
      </c>
      <c r="Q439" s="14">
        <f>ABS(SMA1MSFT[[#This Row],[Erorr 3]])</f>
        <v>0.18164999999999765</v>
      </c>
      <c r="R439" s="27">
        <f>SMA1MSFT[[#This Row],[Abs Erorr 3]]/SMA1MSFT[[#This Row],[Adj Close]]</f>
        <v>3.6562537740026093E-3</v>
      </c>
    </row>
    <row r="440" spans="2:18">
      <c r="B440" s="46">
        <v>44419.291666666664</v>
      </c>
      <c r="C440" s="7">
        <v>49.866199999999999</v>
      </c>
      <c r="D440" s="23">
        <f t="shared" si="31"/>
        <v>49.682000000000002</v>
      </c>
      <c r="E440" s="24">
        <f>SMA1MSFT[[#This Row],[Adj Close]]-SMA1MSFT[[#This Row],[Naive Trend ]]</f>
        <v>0.18419999999999703</v>
      </c>
      <c r="F440" s="5">
        <f t="shared" si="30"/>
        <v>3.3929639999998908E-2</v>
      </c>
      <c r="G440" s="5">
        <f>ABS(SMA1MSFT[[#This Row],[Erorr 1]])</f>
        <v>0.18419999999999703</v>
      </c>
      <c r="H440" s="15">
        <f>SMA1MSFT[[#This Row],[Abs Erorr 1]]/SMA1MSFT[[#This Row],[Adj Close]]</f>
        <v>3.6938848358205965E-3</v>
      </c>
      <c r="I440" s="23">
        <f t="shared" si="33"/>
        <v>49.709666666666671</v>
      </c>
      <c r="J440" s="25">
        <f>(SMA1MSFT[[#This Row],[Adj Close]]-SMA1MSFT[[#This Row],[3-MA]])</f>
        <v>0.15653333333332853</v>
      </c>
      <c r="K440" s="14">
        <f t="shared" si="32"/>
        <v>2.4502684444442941E-2</v>
      </c>
      <c r="L440" s="14">
        <f>ABS(SMA1MSFT[[#This Row],[Erorr 2]])</f>
        <v>0.15653333333332853</v>
      </c>
      <c r="M440" s="15">
        <f>SMA1MSFT[[#This Row],[Abs Erorr 2]]/SMA1MSFT[[#This Row],[Adj Close]]</f>
        <v>3.1390668094486551E-3</v>
      </c>
      <c r="N440" s="23">
        <f t="shared" si="34"/>
        <v>49.593466666666671</v>
      </c>
      <c r="O440" s="26">
        <f>SMA1MSFT[[#This Row],[Adj Close]]-SMA1MSFT[[#This Row],[6-MA]]</f>
        <v>0.27273333333332772</v>
      </c>
      <c r="P440" s="14">
        <f>(SMA1MSFT[[#This Row],[Adj Close]]-N440)^2</f>
        <v>7.4383471111108046E-2</v>
      </c>
      <c r="Q440" s="14">
        <f>ABS(SMA1MSFT[[#This Row],[Erorr 3]])</f>
        <v>0.27273333333332772</v>
      </c>
      <c r="R440" s="27">
        <f>SMA1MSFT[[#This Row],[Abs Erorr 3]]/SMA1MSFT[[#This Row],[Adj Close]]</f>
        <v>5.4693025202106381E-3</v>
      </c>
    </row>
    <row r="441" spans="2:18">
      <c r="B441" s="46">
        <v>44420.291666666664</v>
      </c>
      <c r="C441" s="7">
        <v>49.313600000000001</v>
      </c>
      <c r="D441" s="23">
        <f t="shared" si="31"/>
        <v>49.866199999999999</v>
      </c>
      <c r="E441" s="24">
        <f>SMA1MSFT[[#This Row],[Adj Close]]-SMA1MSFT[[#This Row],[Naive Trend ]]</f>
        <v>-0.5525999999999982</v>
      </c>
      <c r="F441" s="5">
        <f t="shared" si="30"/>
        <v>0.30536675999999802</v>
      </c>
      <c r="G441" s="5">
        <f>ABS(SMA1MSFT[[#This Row],[Erorr 1]])</f>
        <v>0.5525999999999982</v>
      </c>
      <c r="H441" s="15">
        <f>SMA1MSFT[[#This Row],[Abs Erorr 1]]/SMA1MSFT[[#This Row],[Adj Close]]</f>
        <v>1.1205833684825245E-2</v>
      </c>
      <c r="I441" s="23">
        <f t="shared" si="33"/>
        <v>49.777200000000001</v>
      </c>
      <c r="J441" s="25">
        <f>(SMA1MSFT[[#This Row],[Adj Close]]-SMA1MSFT[[#This Row],[3-MA]])</f>
        <v>-0.46359999999999957</v>
      </c>
      <c r="K441" s="14">
        <f t="shared" si="32"/>
        <v>0.21492495999999961</v>
      </c>
      <c r="L441" s="14">
        <f>ABS(SMA1MSFT[[#This Row],[Erorr 2]])</f>
        <v>0.46359999999999957</v>
      </c>
      <c r="M441" s="15">
        <f>SMA1MSFT[[#This Row],[Abs Erorr 2]]/SMA1MSFT[[#This Row],[Adj Close]]</f>
        <v>9.4010577203854431E-3</v>
      </c>
      <c r="N441" s="23">
        <f t="shared" si="34"/>
        <v>49.659316666666662</v>
      </c>
      <c r="O441" s="26">
        <f>SMA1MSFT[[#This Row],[Adj Close]]-SMA1MSFT[[#This Row],[6-MA]]</f>
        <v>-0.3457166666666609</v>
      </c>
      <c r="P441" s="14">
        <f>(SMA1MSFT[[#This Row],[Adj Close]]-N441)^2</f>
        <v>0.11952001361110712</v>
      </c>
      <c r="Q441" s="14">
        <f>ABS(SMA1MSFT[[#This Row],[Erorr 3]])</f>
        <v>0.3457166666666609</v>
      </c>
      <c r="R441" s="27">
        <f>SMA1MSFT[[#This Row],[Abs Erorr 3]]/SMA1MSFT[[#This Row],[Adj Close]]</f>
        <v>7.0105745000701809E-3</v>
      </c>
    </row>
    <row r="442" spans="2:18">
      <c r="B442" s="46">
        <v>44421.291666666664</v>
      </c>
      <c r="C442" s="7">
        <v>49.267600000000002</v>
      </c>
      <c r="D442" s="23">
        <f t="shared" si="31"/>
        <v>49.313600000000001</v>
      </c>
      <c r="E442" s="24">
        <f>SMA1MSFT[[#This Row],[Adj Close]]-SMA1MSFT[[#This Row],[Naive Trend ]]</f>
        <v>-4.5999999999999375E-2</v>
      </c>
      <c r="F442" s="5">
        <f t="shared" si="30"/>
        <v>2.1159999999999426E-3</v>
      </c>
      <c r="G442" s="5">
        <f>ABS(SMA1MSFT[[#This Row],[Erorr 1]])</f>
        <v>4.5999999999999375E-2</v>
      </c>
      <c r="H442" s="15">
        <f>SMA1MSFT[[#This Row],[Abs Erorr 1]]/SMA1MSFT[[#This Row],[Adj Close]]</f>
        <v>9.3367649327345706E-4</v>
      </c>
      <c r="I442" s="23">
        <f t="shared" si="33"/>
        <v>49.620600000000003</v>
      </c>
      <c r="J442" s="25">
        <f>(SMA1MSFT[[#This Row],[Adj Close]]-SMA1MSFT[[#This Row],[3-MA]])</f>
        <v>-0.35300000000000153</v>
      </c>
      <c r="K442" s="14">
        <f t="shared" si="32"/>
        <v>0.12460900000000108</v>
      </c>
      <c r="L442" s="14">
        <f>ABS(SMA1MSFT[[#This Row],[Erorr 2]])</f>
        <v>0.35300000000000153</v>
      </c>
      <c r="M442" s="15">
        <f>SMA1MSFT[[#This Row],[Abs Erorr 2]]/SMA1MSFT[[#This Row],[Adj Close]]</f>
        <v>7.164952220120353E-3</v>
      </c>
      <c r="N442" s="23">
        <f t="shared" si="34"/>
        <v>49.657466666666664</v>
      </c>
      <c r="O442" s="26">
        <f>SMA1MSFT[[#This Row],[Adj Close]]-SMA1MSFT[[#This Row],[6-MA]]</f>
        <v>-0.38986666666666281</v>
      </c>
      <c r="P442" s="14">
        <f>(SMA1MSFT[[#This Row],[Adj Close]]-N442)^2</f>
        <v>0.15199601777777477</v>
      </c>
      <c r="Q442" s="14">
        <f>ABS(SMA1MSFT[[#This Row],[Erorr 3]])</f>
        <v>0.38986666666666281</v>
      </c>
      <c r="R442" s="27">
        <f>SMA1MSFT[[#This Row],[Abs Erorr 3]]/SMA1MSFT[[#This Row],[Adj Close]]</f>
        <v>7.9132465690770967E-3</v>
      </c>
    </row>
    <row r="443" spans="2:18">
      <c r="B443" s="46">
        <v>44424.291666666664</v>
      </c>
      <c r="C443" s="7">
        <v>49.249099999999999</v>
      </c>
      <c r="D443" s="23">
        <f t="shared" si="31"/>
        <v>49.267600000000002</v>
      </c>
      <c r="E443" s="24">
        <f>SMA1MSFT[[#This Row],[Adj Close]]-SMA1MSFT[[#This Row],[Naive Trend ]]</f>
        <v>-1.850000000000307E-2</v>
      </c>
      <c r="F443" s="5">
        <f t="shared" si="30"/>
        <v>3.4225000000011357E-4</v>
      </c>
      <c r="G443" s="5">
        <f>ABS(SMA1MSFT[[#This Row],[Erorr 1]])</f>
        <v>1.850000000000307E-2</v>
      </c>
      <c r="H443" s="15">
        <f>SMA1MSFT[[#This Row],[Abs Erorr 1]]/SMA1MSFT[[#This Row],[Adj Close]]</f>
        <v>3.7564138227912938E-4</v>
      </c>
      <c r="I443" s="23">
        <f t="shared" si="33"/>
        <v>49.482466666666674</v>
      </c>
      <c r="J443" s="25">
        <f>(SMA1MSFT[[#This Row],[Adj Close]]-SMA1MSFT[[#This Row],[3-MA]])</f>
        <v>-0.23336666666667583</v>
      </c>
      <c r="K443" s="14">
        <f t="shared" si="32"/>
        <v>5.4460001111115389E-2</v>
      </c>
      <c r="L443" s="14">
        <f>ABS(SMA1MSFT[[#This Row],[Erorr 2]])</f>
        <v>0.23336666666667583</v>
      </c>
      <c r="M443" s="15">
        <f>SMA1MSFT[[#This Row],[Abs Erorr 2]]/SMA1MSFT[[#This Row],[Adj Close]]</f>
        <v>4.7384960672718045E-3</v>
      </c>
      <c r="N443" s="23">
        <f t="shared" si="34"/>
        <v>49.596066666666673</v>
      </c>
      <c r="O443" s="26">
        <f>SMA1MSFT[[#This Row],[Adj Close]]-SMA1MSFT[[#This Row],[6-MA]]</f>
        <v>-0.34696666666667397</v>
      </c>
      <c r="P443" s="14">
        <f>(SMA1MSFT[[#This Row],[Adj Close]]-N443)^2</f>
        <v>0.12038586777778285</v>
      </c>
      <c r="Q443" s="14">
        <f>ABS(SMA1MSFT[[#This Row],[Erorr 3]])</f>
        <v>0.34696666666667397</v>
      </c>
      <c r="R443" s="27">
        <f>SMA1MSFT[[#This Row],[Abs Erorr 3]]/SMA1MSFT[[#This Row],[Adj Close]]</f>
        <v>7.0451372038610651E-3</v>
      </c>
    </row>
    <row r="444" spans="2:18">
      <c r="B444" s="46">
        <v>44425.291666666664</v>
      </c>
      <c r="C444" s="7">
        <v>48.530700000000003</v>
      </c>
      <c r="D444" s="23">
        <f t="shared" si="31"/>
        <v>49.249099999999999</v>
      </c>
      <c r="E444" s="24">
        <f>SMA1MSFT[[#This Row],[Adj Close]]-SMA1MSFT[[#This Row],[Naive Trend ]]</f>
        <v>-0.71839999999999549</v>
      </c>
      <c r="F444" s="5">
        <f t="shared" si="30"/>
        <v>0.51609855999999354</v>
      </c>
      <c r="G444" s="5">
        <f>ABS(SMA1MSFT[[#This Row],[Erorr 1]])</f>
        <v>0.71839999999999549</v>
      </c>
      <c r="H444" s="15">
        <f>SMA1MSFT[[#This Row],[Abs Erorr 1]]/SMA1MSFT[[#This Row],[Adj Close]]</f>
        <v>1.4803000987004008E-2</v>
      </c>
      <c r="I444" s="23">
        <f t="shared" si="33"/>
        <v>49.276766666666667</v>
      </c>
      <c r="J444" s="25">
        <f>(SMA1MSFT[[#This Row],[Adj Close]]-SMA1MSFT[[#This Row],[3-MA]])</f>
        <v>-0.74606666666666399</v>
      </c>
      <c r="K444" s="14">
        <f t="shared" si="32"/>
        <v>0.5566154711111071</v>
      </c>
      <c r="L444" s="14">
        <f>ABS(SMA1MSFT[[#This Row],[Erorr 2]])</f>
        <v>0.74606666666666399</v>
      </c>
      <c r="M444" s="15">
        <f>SMA1MSFT[[#This Row],[Abs Erorr 2]]/SMA1MSFT[[#This Row],[Adj Close]]</f>
        <v>1.5373086863916323E-2</v>
      </c>
      <c r="N444" s="23">
        <f t="shared" si="34"/>
        <v>49.526983333333334</v>
      </c>
      <c r="O444" s="26">
        <f>SMA1MSFT[[#This Row],[Adj Close]]-SMA1MSFT[[#This Row],[6-MA]]</f>
        <v>-0.99628333333333075</v>
      </c>
      <c r="P444" s="14">
        <f>(SMA1MSFT[[#This Row],[Adj Close]]-N444)^2</f>
        <v>0.99258048027777257</v>
      </c>
      <c r="Q444" s="14">
        <f>ABS(SMA1MSFT[[#This Row],[Erorr 3]])</f>
        <v>0.99628333333333075</v>
      </c>
      <c r="R444" s="27">
        <f>SMA1MSFT[[#This Row],[Abs Erorr 3]]/SMA1MSFT[[#This Row],[Adj Close]]</f>
        <v>2.0528929797701882E-2</v>
      </c>
    </row>
    <row r="445" spans="2:18">
      <c r="B445" s="46">
        <v>44426.291666666664</v>
      </c>
      <c r="C445" s="7">
        <v>48.0702</v>
      </c>
      <c r="D445" s="23">
        <f t="shared" si="31"/>
        <v>48.530700000000003</v>
      </c>
      <c r="E445" s="24">
        <f>SMA1MSFT[[#This Row],[Adj Close]]-SMA1MSFT[[#This Row],[Naive Trend ]]</f>
        <v>-0.46050000000000324</v>
      </c>
      <c r="F445" s="5">
        <f t="shared" si="30"/>
        <v>0.21206025000000298</v>
      </c>
      <c r="G445" s="5">
        <f>ABS(SMA1MSFT[[#This Row],[Erorr 1]])</f>
        <v>0.46050000000000324</v>
      </c>
      <c r="H445" s="15">
        <f>SMA1MSFT[[#This Row],[Abs Erorr 1]]/SMA1MSFT[[#This Row],[Adj Close]]</f>
        <v>9.5797396307900368E-3</v>
      </c>
      <c r="I445" s="23">
        <f t="shared" si="33"/>
        <v>49.015800000000006</v>
      </c>
      <c r="J445" s="25">
        <f>(SMA1MSFT[[#This Row],[Adj Close]]-SMA1MSFT[[#This Row],[3-MA]])</f>
        <v>-0.94560000000000599</v>
      </c>
      <c r="K445" s="14">
        <f t="shared" si="32"/>
        <v>0.89415936000001128</v>
      </c>
      <c r="L445" s="14">
        <f>ABS(SMA1MSFT[[#This Row],[Erorr 2]])</f>
        <v>0.94560000000000599</v>
      </c>
      <c r="M445" s="15">
        <f>SMA1MSFT[[#This Row],[Abs Erorr 2]]/SMA1MSFT[[#This Row],[Adj Close]]</f>
        <v>1.967123082491868E-2</v>
      </c>
      <c r="N445" s="23">
        <f t="shared" si="34"/>
        <v>49.318200000000012</v>
      </c>
      <c r="O445" s="26">
        <f>SMA1MSFT[[#This Row],[Adj Close]]-SMA1MSFT[[#This Row],[6-MA]]</f>
        <v>-1.2480000000000118</v>
      </c>
      <c r="P445" s="14">
        <f>(SMA1MSFT[[#This Row],[Adj Close]]-N445)^2</f>
        <v>1.5575040000000293</v>
      </c>
      <c r="Q445" s="14">
        <f>ABS(SMA1MSFT[[#This Row],[Erorr 3]])</f>
        <v>1.2480000000000118</v>
      </c>
      <c r="R445" s="27">
        <f>SMA1MSFT[[#This Row],[Abs Erorr 3]]/SMA1MSFT[[#This Row],[Adj Close]]</f>
        <v>2.5962030530349609E-2</v>
      </c>
    </row>
    <row r="446" spans="2:18">
      <c r="B446" s="46">
        <v>44427.291666666664</v>
      </c>
      <c r="C446" s="7">
        <v>48.300400000000003</v>
      </c>
      <c r="D446" s="23">
        <f t="shared" si="31"/>
        <v>48.0702</v>
      </c>
      <c r="E446" s="24">
        <f>SMA1MSFT[[#This Row],[Adj Close]]-SMA1MSFT[[#This Row],[Naive Trend ]]</f>
        <v>0.23020000000000351</v>
      </c>
      <c r="F446" s="5">
        <f t="shared" si="30"/>
        <v>5.2992040000001614E-2</v>
      </c>
      <c r="G446" s="5">
        <f>ABS(SMA1MSFT[[#This Row],[Erorr 1]])</f>
        <v>0.23020000000000351</v>
      </c>
      <c r="H446" s="15">
        <f>SMA1MSFT[[#This Row],[Abs Erorr 1]]/SMA1MSFT[[#This Row],[Adj Close]]</f>
        <v>4.7660060786246803E-3</v>
      </c>
      <c r="I446" s="23">
        <f t="shared" si="33"/>
        <v>48.616666666666667</v>
      </c>
      <c r="J446" s="25">
        <f>(SMA1MSFT[[#This Row],[Adj Close]]-SMA1MSFT[[#This Row],[3-MA]])</f>
        <v>-0.31626666666666381</v>
      </c>
      <c r="K446" s="14">
        <f t="shared" si="32"/>
        <v>0.10002460444444264</v>
      </c>
      <c r="L446" s="14">
        <f>ABS(SMA1MSFT[[#This Row],[Erorr 2]])</f>
        <v>0.31626666666666381</v>
      </c>
      <c r="M446" s="15">
        <f>SMA1MSFT[[#This Row],[Abs Erorr 2]]/SMA1MSFT[[#This Row],[Adj Close]]</f>
        <v>6.5479098861844576E-3</v>
      </c>
      <c r="N446" s="23">
        <f t="shared" si="34"/>
        <v>49.049566666666671</v>
      </c>
      <c r="O446" s="26">
        <f>SMA1MSFT[[#This Row],[Adj Close]]-SMA1MSFT[[#This Row],[6-MA]]</f>
        <v>-0.74916666666666742</v>
      </c>
      <c r="P446" s="14">
        <f>(SMA1MSFT[[#This Row],[Adj Close]]-N446)^2</f>
        <v>0.56125069444444553</v>
      </c>
      <c r="Q446" s="14">
        <f>ABS(SMA1MSFT[[#This Row],[Erorr 3]])</f>
        <v>0.74916666666666742</v>
      </c>
      <c r="R446" s="27">
        <f>SMA1MSFT[[#This Row],[Abs Erorr 3]]/SMA1MSFT[[#This Row],[Adj Close]]</f>
        <v>1.5510568580522468E-2</v>
      </c>
    </row>
    <row r="447" spans="2:18">
      <c r="B447" s="46">
        <v>44428.291666666664</v>
      </c>
      <c r="C447" s="7">
        <v>47.904400000000003</v>
      </c>
      <c r="D447" s="23">
        <f t="shared" si="31"/>
        <v>48.300400000000003</v>
      </c>
      <c r="E447" s="24">
        <f>SMA1MSFT[[#This Row],[Adj Close]]-SMA1MSFT[[#This Row],[Naive Trend ]]</f>
        <v>-0.3960000000000008</v>
      </c>
      <c r="F447" s="5">
        <f t="shared" si="30"/>
        <v>0.15681600000000062</v>
      </c>
      <c r="G447" s="5">
        <f>ABS(SMA1MSFT[[#This Row],[Erorr 1]])</f>
        <v>0.3960000000000008</v>
      </c>
      <c r="H447" s="15">
        <f>SMA1MSFT[[#This Row],[Abs Erorr 1]]/SMA1MSFT[[#This Row],[Adj Close]]</f>
        <v>8.2664640408814383E-3</v>
      </c>
      <c r="I447" s="23">
        <f t="shared" si="33"/>
        <v>48.300433333333331</v>
      </c>
      <c r="J447" s="25">
        <f>(SMA1MSFT[[#This Row],[Adj Close]]-SMA1MSFT[[#This Row],[3-MA]])</f>
        <v>-0.39603333333332813</v>
      </c>
      <c r="K447" s="14">
        <f t="shared" si="32"/>
        <v>0.15684240111110698</v>
      </c>
      <c r="L447" s="14">
        <f>ABS(SMA1MSFT[[#This Row],[Erorr 2]])</f>
        <v>0.39603333333332813</v>
      </c>
      <c r="M447" s="15">
        <f>SMA1MSFT[[#This Row],[Abs Erorr 2]]/SMA1MSFT[[#This Row],[Adj Close]]</f>
        <v>8.2671598711877847E-3</v>
      </c>
      <c r="N447" s="23">
        <f t="shared" si="34"/>
        <v>48.788600000000002</v>
      </c>
      <c r="O447" s="26">
        <f>SMA1MSFT[[#This Row],[Adj Close]]-SMA1MSFT[[#This Row],[6-MA]]</f>
        <v>-0.88419999999999987</v>
      </c>
      <c r="P447" s="14">
        <f>(SMA1MSFT[[#This Row],[Adj Close]]-N447)^2</f>
        <v>0.78180963999999975</v>
      </c>
      <c r="Q447" s="14">
        <f>ABS(SMA1MSFT[[#This Row],[Erorr 3]])</f>
        <v>0.88419999999999987</v>
      </c>
      <c r="R447" s="27">
        <f>SMA1MSFT[[#This Row],[Abs Erorr 3]]/SMA1MSFT[[#This Row],[Adj Close]]</f>
        <v>1.845759470946301E-2</v>
      </c>
    </row>
    <row r="448" spans="2:18">
      <c r="B448" s="46">
        <v>44431.291666666664</v>
      </c>
      <c r="C448" s="7">
        <v>49.028100000000002</v>
      </c>
      <c r="D448" s="23">
        <f t="shared" si="31"/>
        <v>47.904400000000003</v>
      </c>
      <c r="E448" s="24">
        <f>SMA1MSFT[[#This Row],[Adj Close]]-SMA1MSFT[[#This Row],[Naive Trend ]]</f>
        <v>1.1236999999999995</v>
      </c>
      <c r="F448" s="5">
        <f t="shared" si="30"/>
        <v>1.2627016899999988</v>
      </c>
      <c r="G448" s="5">
        <f>ABS(SMA1MSFT[[#This Row],[Erorr 1]])</f>
        <v>1.1236999999999995</v>
      </c>
      <c r="H448" s="15">
        <f>SMA1MSFT[[#This Row],[Abs Erorr 1]]/SMA1MSFT[[#This Row],[Adj Close]]</f>
        <v>2.2919509424187343E-2</v>
      </c>
      <c r="I448" s="23">
        <f t="shared" si="33"/>
        <v>48.091666666666669</v>
      </c>
      <c r="J448" s="25">
        <f>(SMA1MSFT[[#This Row],[Adj Close]]-SMA1MSFT[[#This Row],[3-MA]])</f>
        <v>0.93643333333333345</v>
      </c>
      <c r="K448" s="14">
        <f t="shared" si="32"/>
        <v>0.87690738777777799</v>
      </c>
      <c r="L448" s="14">
        <f>ABS(SMA1MSFT[[#This Row],[Erorr 2]])</f>
        <v>0.93643333333333345</v>
      </c>
      <c r="M448" s="15">
        <f>SMA1MSFT[[#This Row],[Abs Erorr 2]]/SMA1MSFT[[#This Row],[Adj Close]]</f>
        <v>1.9099931127931399E-2</v>
      </c>
      <c r="N448" s="23">
        <f t="shared" si="34"/>
        <v>48.553733333333334</v>
      </c>
      <c r="O448" s="26">
        <f>SMA1MSFT[[#This Row],[Adj Close]]-SMA1MSFT[[#This Row],[6-MA]]</f>
        <v>0.47436666666666838</v>
      </c>
      <c r="P448" s="14">
        <f>(SMA1MSFT[[#This Row],[Adj Close]]-N448)^2</f>
        <v>0.22502373444444607</v>
      </c>
      <c r="Q448" s="14">
        <f>ABS(SMA1MSFT[[#This Row],[Erorr 3]])</f>
        <v>0.47436666666666838</v>
      </c>
      <c r="R448" s="27">
        <f>SMA1MSFT[[#This Row],[Abs Erorr 3]]/SMA1MSFT[[#This Row],[Adj Close]]</f>
        <v>9.6754038330399989E-3</v>
      </c>
    </row>
    <row r="449" spans="2:18">
      <c r="B449" s="46">
        <v>44432.291666666664</v>
      </c>
      <c r="C449" s="7">
        <v>49.5623</v>
      </c>
      <c r="D449" s="23">
        <f t="shared" si="31"/>
        <v>49.028100000000002</v>
      </c>
      <c r="E449" s="24">
        <f>SMA1MSFT[[#This Row],[Adj Close]]-SMA1MSFT[[#This Row],[Naive Trend ]]</f>
        <v>0.53419999999999845</v>
      </c>
      <c r="F449" s="5">
        <f t="shared" si="30"/>
        <v>0.28536963999999837</v>
      </c>
      <c r="G449" s="5">
        <f>ABS(SMA1MSFT[[#This Row],[Erorr 1]])</f>
        <v>0.53419999999999845</v>
      </c>
      <c r="H449" s="15">
        <f>SMA1MSFT[[#This Row],[Abs Erorr 1]]/SMA1MSFT[[#This Row],[Adj Close]]</f>
        <v>1.0778353708362979E-2</v>
      </c>
      <c r="I449" s="23">
        <f t="shared" si="33"/>
        <v>48.410966666666667</v>
      </c>
      <c r="J449" s="25">
        <f>(SMA1MSFT[[#This Row],[Adj Close]]-SMA1MSFT[[#This Row],[3-MA]])</f>
        <v>1.1513333333333335</v>
      </c>
      <c r="K449" s="14">
        <f t="shared" si="32"/>
        <v>1.3255684444444449</v>
      </c>
      <c r="L449" s="14">
        <f>ABS(SMA1MSFT[[#This Row],[Erorr 2]])</f>
        <v>1.1513333333333335</v>
      </c>
      <c r="M449" s="15">
        <f>SMA1MSFT[[#This Row],[Abs Erorr 2]]/SMA1MSFT[[#This Row],[Adj Close]]</f>
        <v>2.3230022281720854E-2</v>
      </c>
      <c r="N449" s="23">
        <f t="shared" si="34"/>
        <v>48.513816666666663</v>
      </c>
      <c r="O449" s="26">
        <f>SMA1MSFT[[#This Row],[Adj Close]]-SMA1MSFT[[#This Row],[6-MA]]</f>
        <v>1.048483333333337</v>
      </c>
      <c r="P449" s="14">
        <f>(SMA1MSFT[[#This Row],[Adj Close]]-N449)^2</f>
        <v>1.0993173002777854</v>
      </c>
      <c r="Q449" s="14">
        <f>ABS(SMA1MSFT[[#This Row],[Erorr 3]])</f>
        <v>1.048483333333337</v>
      </c>
      <c r="R449" s="27">
        <f>SMA1MSFT[[#This Row],[Abs Erorr 3]]/SMA1MSFT[[#This Row],[Adj Close]]</f>
        <v>2.1154856278528981E-2</v>
      </c>
    </row>
    <row r="450" spans="2:18">
      <c r="B450" s="46">
        <v>44433.291666666664</v>
      </c>
      <c r="C450" s="7">
        <v>49.5623</v>
      </c>
      <c r="D450" s="23">
        <f t="shared" si="31"/>
        <v>49.5623</v>
      </c>
      <c r="E450" s="24">
        <f>SMA1MSFT[[#This Row],[Adj Close]]-SMA1MSFT[[#This Row],[Naive Trend ]]</f>
        <v>0</v>
      </c>
      <c r="F450" s="5">
        <f t="shared" si="30"/>
        <v>0</v>
      </c>
      <c r="G450" s="5">
        <f>ABS(SMA1MSFT[[#This Row],[Erorr 1]])</f>
        <v>0</v>
      </c>
      <c r="H450" s="15">
        <f>SMA1MSFT[[#This Row],[Abs Erorr 1]]/SMA1MSFT[[#This Row],[Adj Close]]</f>
        <v>0</v>
      </c>
      <c r="I450" s="23">
        <f t="shared" si="33"/>
        <v>48.831600000000002</v>
      </c>
      <c r="J450" s="25">
        <f>(SMA1MSFT[[#This Row],[Adj Close]]-SMA1MSFT[[#This Row],[3-MA]])</f>
        <v>0.73069999999999879</v>
      </c>
      <c r="K450" s="14">
        <f t="shared" si="32"/>
        <v>0.53392248999999825</v>
      </c>
      <c r="L450" s="14">
        <f>ABS(SMA1MSFT[[#This Row],[Erorr 2]])</f>
        <v>0.73069999999999879</v>
      </c>
      <c r="M450" s="15">
        <f>SMA1MSFT[[#This Row],[Abs Erorr 2]]/SMA1MSFT[[#This Row],[Adj Close]]</f>
        <v>1.4743060753839084E-2</v>
      </c>
      <c r="N450" s="23">
        <f t="shared" si="34"/>
        <v>48.566016666666663</v>
      </c>
      <c r="O450" s="26">
        <f>SMA1MSFT[[#This Row],[Adj Close]]-SMA1MSFT[[#This Row],[6-MA]]</f>
        <v>0.99628333333333785</v>
      </c>
      <c r="P450" s="14">
        <f>(SMA1MSFT[[#This Row],[Adj Close]]-N450)^2</f>
        <v>0.99258048027778678</v>
      </c>
      <c r="Q450" s="14">
        <f>ABS(SMA1MSFT[[#This Row],[Erorr 3]])</f>
        <v>0.99628333333333785</v>
      </c>
      <c r="R450" s="27">
        <f>SMA1MSFT[[#This Row],[Abs Erorr 3]]/SMA1MSFT[[#This Row],[Adj Close]]</f>
        <v>2.0101636391639165E-2</v>
      </c>
    </row>
    <row r="451" spans="2:18">
      <c r="B451" s="46">
        <v>44434.291666666664</v>
      </c>
      <c r="C451" s="7">
        <v>48.936</v>
      </c>
      <c r="D451" s="23">
        <f t="shared" si="31"/>
        <v>49.5623</v>
      </c>
      <c r="E451" s="24">
        <f>SMA1MSFT[[#This Row],[Adj Close]]-SMA1MSFT[[#This Row],[Naive Trend ]]</f>
        <v>-0.62630000000000052</v>
      </c>
      <c r="F451" s="5">
        <f t="shared" si="30"/>
        <v>0.39225169000000065</v>
      </c>
      <c r="G451" s="5">
        <f>ABS(SMA1MSFT[[#This Row],[Erorr 1]])</f>
        <v>0.62630000000000052</v>
      </c>
      <c r="H451" s="15">
        <f>SMA1MSFT[[#This Row],[Abs Erorr 1]]/SMA1MSFT[[#This Row],[Adj Close]]</f>
        <v>1.2798348863822145E-2</v>
      </c>
      <c r="I451" s="23">
        <f t="shared" si="33"/>
        <v>49.384233333333334</v>
      </c>
      <c r="J451" s="25">
        <f>(SMA1MSFT[[#This Row],[Adj Close]]-SMA1MSFT[[#This Row],[3-MA]])</f>
        <v>-0.44823333333333437</v>
      </c>
      <c r="K451" s="14">
        <f t="shared" si="32"/>
        <v>0.20091312111111204</v>
      </c>
      <c r="L451" s="14">
        <f>ABS(SMA1MSFT[[#This Row],[Erorr 2]])</f>
        <v>0.44823333333333437</v>
      </c>
      <c r="M451" s="15">
        <f>SMA1MSFT[[#This Row],[Abs Erorr 2]]/SMA1MSFT[[#This Row],[Adj Close]]</f>
        <v>9.1595825840553868E-3</v>
      </c>
      <c r="N451" s="23">
        <f t="shared" si="34"/>
        <v>48.737950000000005</v>
      </c>
      <c r="O451" s="26">
        <f>SMA1MSFT[[#This Row],[Adj Close]]-SMA1MSFT[[#This Row],[6-MA]]</f>
        <v>0.19804999999999495</v>
      </c>
      <c r="P451" s="14">
        <f>(SMA1MSFT[[#This Row],[Adj Close]]-N451)^2</f>
        <v>3.9223802499998003E-2</v>
      </c>
      <c r="Q451" s="14">
        <f>ABS(SMA1MSFT[[#This Row],[Erorr 3]])</f>
        <v>0.19804999999999495</v>
      </c>
      <c r="R451" s="27">
        <f>SMA1MSFT[[#This Row],[Abs Erorr 3]]/SMA1MSFT[[#This Row],[Adj Close]]</f>
        <v>4.0471227726008446E-3</v>
      </c>
    </row>
    <row r="452" spans="2:18">
      <c r="B452" s="46">
        <v>44435.291666666664</v>
      </c>
      <c r="C452" s="7">
        <v>49.636000000000003</v>
      </c>
      <c r="D452" s="23">
        <f t="shared" si="31"/>
        <v>48.936</v>
      </c>
      <c r="E452" s="24">
        <f>SMA1MSFT[[#This Row],[Adj Close]]-SMA1MSFT[[#This Row],[Naive Trend ]]</f>
        <v>0.70000000000000284</v>
      </c>
      <c r="F452" s="5">
        <f t="shared" ref="F452:F515" si="35">(C452-D452)^2</f>
        <v>0.49000000000000399</v>
      </c>
      <c r="G452" s="5">
        <f>ABS(SMA1MSFT[[#This Row],[Erorr 1]])</f>
        <v>0.70000000000000284</v>
      </c>
      <c r="H452" s="15">
        <f>SMA1MSFT[[#This Row],[Abs Erorr 1]]/SMA1MSFT[[#This Row],[Adj Close]]</f>
        <v>1.4102667418808985E-2</v>
      </c>
      <c r="I452" s="23">
        <f t="shared" si="33"/>
        <v>49.353533333333331</v>
      </c>
      <c r="J452" s="25">
        <f>(SMA1MSFT[[#This Row],[Adj Close]]-SMA1MSFT[[#This Row],[3-MA]])</f>
        <v>0.28246666666667153</v>
      </c>
      <c r="K452" s="14">
        <f t="shared" si="32"/>
        <v>7.978741777778052E-2</v>
      </c>
      <c r="L452" s="14">
        <f>ABS(SMA1MSFT[[#This Row],[Erorr 2]])</f>
        <v>0.28246666666667153</v>
      </c>
      <c r="M452" s="15">
        <f>SMA1MSFT[[#This Row],[Abs Erorr 2]]/SMA1MSFT[[#This Row],[Adj Close]]</f>
        <v>5.6907620812851863E-3</v>
      </c>
      <c r="N452" s="23">
        <f t="shared" si="34"/>
        <v>48.882249999999999</v>
      </c>
      <c r="O452" s="26">
        <f>SMA1MSFT[[#This Row],[Adj Close]]-SMA1MSFT[[#This Row],[6-MA]]</f>
        <v>0.75375000000000369</v>
      </c>
      <c r="P452" s="14">
        <f>(SMA1MSFT[[#This Row],[Adj Close]]-N452)^2</f>
        <v>0.56813906250000556</v>
      </c>
      <c r="Q452" s="14">
        <f>ABS(SMA1MSFT[[#This Row],[Erorr 3]])</f>
        <v>0.75375000000000369</v>
      </c>
      <c r="R452" s="27">
        <f>SMA1MSFT[[#This Row],[Abs Erorr 3]]/SMA1MSFT[[#This Row],[Adj Close]]</f>
        <v>1.5185550809896116E-2</v>
      </c>
    </row>
    <row r="453" spans="2:18">
      <c r="B453" s="46">
        <v>44438.291666666664</v>
      </c>
      <c r="C453" s="7">
        <v>49.682000000000002</v>
      </c>
      <c r="D453" s="23">
        <f t="shared" ref="D453:D516" si="36">C452</f>
        <v>49.636000000000003</v>
      </c>
      <c r="E453" s="24">
        <f>SMA1MSFT[[#This Row],[Adj Close]]-SMA1MSFT[[#This Row],[Naive Trend ]]</f>
        <v>4.5999999999999375E-2</v>
      </c>
      <c r="F453" s="5">
        <f t="shared" si="35"/>
        <v>2.1159999999999426E-3</v>
      </c>
      <c r="G453" s="5">
        <f>ABS(SMA1MSFT[[#This Row],[Erorr 1]])</f>
        <v>4.5999999999999375E-2</v>
      </c>
      <c r="H453" s="15">
        <f>SMA1MSFT[[#This Row],[Abs Erorr 1]]/SMA1MSFT[[#This Row],[Adj Close]]</f>
        <v>9.2588865182559831E-4</v>
      </c>
      <c r="I453" s="23">
        <f t="shared" si="33"/>
        <v>49.378099999999996</v>
      </c>
      <c r="J453" s="25">
        <f>(SMA1MSFT[[#This Row],[Adj Close]]-SMA1MSFT[[#This Row],[3-MA]])</f>
        <v>0.30390000000000583</v>
      </c>
      <c r="K453" s="14">
        <f t="shared" si="32"/>
        <v>9.2355210000003546E-2</v>
      </c>
      <c r="L453" s="14">
        <f>ABS(SMA1MSFT[[#This Row],[Erorr 2]])</f>
        <v>0.30390000000000583</v>
      </c>
      <c r="M453" s="15">
        <f>SMA1MSFT[[#This Row],[Abs Erorr 2]]/SMA1MSFT[[#This Row],[Adj Close]]</f>
        <v>6.1169035063001857E-3</v>
      </c>
      <c r="N453" s="23">
        <f t="shared" si="34"/>
        <v>49.104849999999999</v>
      </c>
      <c r="O453" s="26">
        <f>SMA1MSFT[[#This Row],[Adj Close]]-SMA1MSFT[[#This Row],[6-MA]]</f>
        <v>0.57715000000000316</v>
      </c>
      <c r="P453" s="14">
        <f>(SMA1MSFT[[#This Row],[Adj Close]]-N453)^2</f>
        <v>0.33310212250000365</v>
      </c>
      <c r="Q453" s="14">
        <f>ABS(SMA1MSFT[[#This Row],[Erorr 3]])</f>
        <v>0.57715000000000316</v>
      </c>
      <c r="R453" s="27">
        <f>SMA1MSFT[[#This Row],[Abs Erorr 3]]/SMA1MSFT[[#This Row],[Adj Close]]</f>
        <v>1.1616883378285961E-2</v>
      </c>
    </row>
    <row r="454" spans="2:18">
      <c r="B454" s="46">
        <v>44439.291666666664</v>
      </c>
      <c r="C454" s="7">
        <v>49.7926</v>
      </c>
      <c r="D454" s="23">
        <f t="shared" si="36"/>
        <v>49.682000000000002</v>
      </c>
      <c r="E454" s="24">
        <f>SMA1MSFT[[#This Row],[Adj Close]]-SMA1MSFT[[#This Row],[Naive Trend ]]</f>
        <v>0.11059999999999803</v>
      </c>
      <c r="F454" s="5">
        <f t="shared" si="35"/>
        <v>1.2232359999999566E-2</v>
      </c>
      <c r="G454" s="5">
        <f>ABS(SMA1MSFT[[#This Row],[Erorr 1]])</f>
        <v>0.11059999999999803</v>
      </c>
      <c r="H454" s="15">
        <f>SMA1MSFT[[#This Row],[Abs Erorr 1]]/SMA1MSFT[[#This Row],[Adj Close]]</f>
        <v>2.2212135939878221E-3</v>
      </c>
      <c r="I454" s="23">
        <f t="shared" si="33"/>
        <v>49.418000000000006</v>
      </c>
      <c r="J454" s="25">
        <f>(SMA1MSFT[[#This Row],[Adj Close]]-SMA1MSFT[[#This Row],[3-MA]])</f>
        <v>0.37459999999999383</v>
      </c>
      <c r="K454" s="14">
        <f t="shared" ref="K454:K517" si="37">(C454-I454)^2</f>
        <v>0.14032515999999537</v>
      </c>
      <c r="L454" s="14">
        <f>ABS(SMA1MSFT[[#This Row],[Erorr 2]])</f>
        <v>0.37459999999999383</v>
      </c>
      <c r="M454" s="15">
        <f>SMA1MSFT[[#This Row],[Abs Erorr 2]]/SMA1MSFT[[#This Row],[Adj Close]]</f>
        <v>7.5232062595645506E-3</v>
      </c>
      <c r="N454" s="23">
        <f t="shared" si="34"/>
        <v>49.401116666666667</v>
      </c>
      <c r="O454" s="26">
        <f>SMA1MSFT[[#This Row],[Adj Close]]-SMA1MSFT[[#This Row],[6-MA]]</f>
        <v>0.39148333333333341</v>
      </c>
      <c r="P454" s="14">
        <f>(SMA1MSFT[[#This Row],[Adj Close]]-N454)^2</f>
        <v>0.15325920027777784</v>
      </c>
      <c r="Q454" s="14">
        <f>ABS(SMA1MSFT[[#This Row],[Erorr 3]])</f>
        <v>0.39148333333333341</v>
      </c>
      <c r="R454" s="27">
        <f>SMA1MSFT[[#This Row],[Abs Erorr 3]]/SMA1MSFT[[#This Row],[Adj Close]]</f>
        <v>7.8622794016246066E-3</v>
      </c>
    </row>
    <row r="455" spans="2:18">
      <c r="B455" s="46">
        <v>44440.291666666664</v>
      </c>
      <c r="C455" s="7">
        <v>49.433399999999999</v>
      </c>
      <c r="D455" s="23">
        <f t="shared" si="36"/>
        <v>49.7926</v>
      </c>
      <c r="E455" s="24">
        <f>SMA1MSFT[[#This Row],[Adj Close]]-SMA1MSFT[[#This Row],[Naive Trend ]]</f>
        <v>-0.3592000000000013</v>
      </c>
      <c r="F455" s="5">
        <f t="shared" si="35"/>
        <v>0.12902464000000094</v>
      </c>
      <c r="G455" s="5">
        <f>ABS(SMA1MSFT[[#This Row],[Erorr 1]])</f>
        <v>0.3592000000000013</v>
      </c>
      <c r="H455" s="15">
        <f>SMA1MSFT[[#This Row],[Abs Erorr 1]]/SMA1MSFT[[#This Row],[Adj Close]]</f>
        <v>7.2663421896936344E-3</v>
      </c>
      <c r="I455" s="23">
        <f t="shared" ref="I455:I518" si="38">AVERAGE(C452:C454)</f>
        <v>49.703533333333333</v>
      </c>
      <c r="J455" s="25">
        <f>(SMA1MSFT[[#This Row],[Adj Close]]-SMA1MSFT[[#This Row],[3-MA]])</f>
        <v>-0.27013333333333378</v>
      </c>
      <c r="K455" s="14">
        <f t="shared" si="37"/>
        <v>7.2972017777778023E-2</v>
      </c>
      <c r="L455" s="14">
        <f>ABS(SMA1MSFT[[#This Row],[Erorr 2]])</f>
        <v>0.27013333333333378</v>
      </c>
      <c r="M455" s="15">
        <f>SMA1MSFT[[#This Row],[Abs Erorr 2]]/SMA1MSFT[[#This Row],[Adj Close]]</f>
        <v>5.4645914165995825E-3</v>
      </c>
      <c r="N455" s="23">
        <f t="shared" si="34"/>
        <v>49.528533333333336</v>
      </c>
      <c r="O455" s="26">
        <f>SMA1MSFT[[#This Row],[Adj Close]]-SMA1MSFT[[#This Row],[6-MA]]</f>
        <v>-9.5133333333336623E-2</v>
      </c>
      <c r="P455" s="14">
        <f>(SMA1MSFT[[#This Row],[Adj Close]]-N455)^2</f>
        <v>9.0503511111117377E-3</v>
      </c>
      <c r="Q455" s="14">
        <f>ABS(SMA1MSFT[[#This Row],[Erorr 3]])</f>
        <v>9.5133333333336623E-2</v>
      </c>
      <c r="R455" s="27">
        <f>SMA1MSFT[[#This Row],[Abs Erorr 3]]/SMA1MSFT[[#This Row],[Adj Close]]</f>
        <v>1.9244748152734109E-3</v>
      </c>
    </row>
    <row r="456" spans="2:18">
      <c r="B456" s="46">
        <v>44441.291666666664</v>
      </c>
      <c r="C456" s="7">
        <v>49.488599999999998</v>
      </c>
      <c r="D456" s="23">
        <f t="shared" si="36"/>
        <v>49.433399999999999</v>
      </c>
      <c r="E456" s="24">
        <f>SMA1MSFT[[#This Row],[Adj Close]]-SMA1MSFT[[#This Row],[Naive Trend ]]</f>
        <v>5.519999999999925E-2</v>
      </c>
      <c r="F456" s="5">
        <f t="shared" si="35"/>
        <v>3.0470399999999172E-3</v>
      </c>
      <c r="G456" s="5">
        <f>ABS(SMA1MSFT[[#This Row],[Erorr 1]])</f>
        <v>5.519999999999925E-2</v>
      </c>
      <c r="H456" s="15">
        <f>SMA1MSFT[[#This Row],[Abs Erorr 1]]/SMA1MSFT[[#This Row],[Adj Close]]</f>
        <v>1.1154083970853742E-3</v>
      </c>
      <c r="I456" s="23">
        <f t="shared" si="38"/>
        <v>49.636000000000003</v>
      </c>
      <c r="J456" s="25">
        <f>(SMA1MSFT[[#This Row],[Adj Close]]-SMA1MSFT[[#This Row],[3-MA]])</f>
        <v>-0.14740000000000464</v>
      </c>
      <c r="K456" s="14">
        <f t="shared" si="37"/>
        <v>2.1726760000001368E-2</v>
      </c>
      <c r="L456" s="14">
        <f>ABS(SMA1MSFT[[#This Row],[Erorr 2]])</f>
        <v>0.14740000000000464</v>
      </c>
      <c r="M456" s="15">
        <f>SMA1MSFT[[#This Row],[Abs Erorr 2]]/SMA1MSFT[[#This Row],[Adj Close]]</f>
        <v>2.9784637269998472E-3</v>
      </c>
      <c r="N456" s="23">
        <f t="shared" si="34"/>
        <v>49.50705</v>
      </c>
      <c r="O456" s="26">
        <f>SMA1MSFT[[#This Row],[Adj Close]]-SMA1MSFT[[#This Row],[6-MA]]</f>
        <v>-1.845000000000141E-2</v>
      </c>
      <c r="P456" s="14">
        <f>(SMA1MSFT[[#This Row],[Adj Close]]-N456)^2</f>
        <v>3.4040250000005201E-4</v>
      </c>
      <c r="Q456" s="14">
        <f>ABS(SMA1MSFT[[#This Row],[Erorr 3]])</f>
        <v>1.845000000000141E-2</v>
      </c>
      <c r="R456" s="27">
        <f>SMA1MSFT[[#This Row],[Abs Erorr 3]]/SMA1MSFT[[#This Row],[Adj Close]]</f>
        <v>3.7281313272150376E-4</v>
      </c>
    </row>
    <row r="457" spans="2:18">
      <c r="B457" s="46">
        <v>44442.291666666664</v>
      </c>
      <c r="C457" s="7">
        <v>49.286000000000001</v>
      </c>
      <c r="D457" s="23">
        <f t="shared" si="36"/>
        <v>49.488599999999998</v>
      </c>
      <c r="E457" s="24">
        <f>SMA1MSFT[[#This Row],[Adj Close]]-SMA1MSFT[[#This Row],[Naive Trend ]]</f>
        <v>-0.20259999999999678</v>
      </c>
      <c r="F457" s="5">
        <f t="shared" si="35"/>
        <v>4.1046759999998697E-2</v>
      </c>
      <c r="G457" s="5">
        <f>ABS(SMA1MSFT[[#This Row],[Erorr 1]])</f>
        <v>0.20259999999999678</v>
      </c>
      <c r="H457" s="15">
        <f>SMA1MSFT[[#This Row],[Abs Erorr 1]]/SMA1MSFT[[#This Row],[Adj Close]]</f>
        <v>4.1107008075314854E-3</v>
      </c>
      <c r="I457" s="23">
        <f t="shared" si="38"/>
        <v>49.571533333333328</v>
      </c>
      <c r="J457" s="25">
        <f>(SMA1MSFT[[#This Row],[Adj Close]]-SMA1MSFT[[#This Row],[3-MA]])</f>
        <v>-0.28553333333332631</v>
      </c>
      <c r="K457" s="14">
        <f t="shared" si="37"/>
        <v>8.1529284444440436E-2</v>
      </c>
      <c r="L457" s="14">
        <f>ABS(SMA1MSFT[[#This Row],[Erorr 2]])</f>
        <v>0.28553333333332631</v>
      </c>
      <c r="M457" s="15">
        <f>SMA1MSFT[[#This Row],[Abs Erorr 2]]/SMA1MSFT[[#This Row],[Adj Close]]</f>
        <v>5.7933963667842047E-3</v>
      </c>
      <c r="N457" s="23">
        <f t="shared" si="34"/>
        <v>49.494766666666671</v>
      </c>
      <c r="O457" s="26">
        <f>SMA1MSFT[[#This Row],[Adj Close]]-SMA1MSFT[[#This Row],[6-MA]]</f>
        <v>-0.20876666666666921</v>
      </c>
      <c r="P457" s="14">
        <f>(SMA1MSFT[[#This Row],[Adj Close]]-N457)^2</f>
        <v>4.3583521111112175E-2</v>
      </c>
      <c r="Q457" s="14">
        <f>ABS(SMA1MSFT[[#This Row],[Erorr 3]])</f>
        <v>0.20876666666666921</v>
      </c>
      <c r="R457" s="27">
        <f>SMA1MSFT[[#This Row],[Abs Erorr 3]]/SMA1MSFT[[#This Row],[Adj Close]]</f>
        <v>4.2358208551448529E-3</v>
      </c>
    </row>
    <row r="458" spans="2:18">
      <c r="B458" s="46">
        <v>44446.291666666664</v>
      </c>
      <c r="C458" s="7">
        <v>49.414900000000003</v>
      </c>
      <c r="D458" s="23">
        <f t="shared" si="36"/>
        <v>49.286000000000001</v>
      </c>
      <c r="E458" s="24">
        <f>SMA1MSFT[[#This Row],[Adj Close]]-SMA1MSFT[[#This Row],[Naive Trend ]]</f>
        <v>0.12890000000000157</v>
      </c>
      <c r="F458" s="5">
        <f t="shared" si="35"/>
        <v>1.6615210000000404E-2</v>
      </c>
      <c r="G458" s="5">
        <f>ABS(SMA1MSFT[[#This Row],[Erorr 1]])</f>
        <v>0.12890000000000157</v>
      </c>
      <c r="H458" s="15">
        <f>SMA1MSFT[[#This Row],[Abs Erorr 1]]/SMA1MSFT[[#This Row],[Adj Close]]</f>
        <v>2.6085249590710809E-3</v>
      </c>
      <c r="I458" s="23">
        <f t="shared" si="38"/>
        <v>49.402666666666669</v>
      </c>
      <c r="J458" s="25">
        <f>(SMA1MSFT[[#This Row],[Adj Close]]-SMA1MSFT[[#This Row],[3-MA]])</f>
        <v>1.2233333333334429E-2</v>
      </c>
      <c r="K458" s="14">
        <f t="shared" si="37"/>
        <v>1.4965444444447123E-4</v>
      </c>
      <c r="L458" s="14">
        <f>ABS(SMA1MSFT[[#This Row],[Erorr 2]])</f>
        <v>1.2233333333334429E-2</v>
      </c>
      <c r="M458" s="15">
        <f>SMA1MSFT[[#This Row],[Abs Erorr 2]]/SMA1MSFT[[#This Row],[Adj Close]]</f>
        <v>2.4756365657594022E-4</v>
      </c>
      <c r="N458" s="23">
        <f t="shared" ref="N458:N521" si="39">AVERAGE(C452:C457)</f>
        <v>49.553100000000001</v>
      </c>
      <c r="O458" s="26">
        <f>SMA1MSFT[[#This Row],[Adj Close]]-SMA1MSFT[[#This Row],[6-MA]]</f>
        <v>-0.13819999999999766</v>
      </c>
      <c r="P458" s="14">
        <f>(SMA1MSFT[[#This Row],[Adj Close]]-N458)^2</f>
        <v>1.9099239999999351E-2</v>
      </c>
      <c r="Q458" s="14">
        <f>ABS(SMA1MSFT[[#This Row],[Erorr 3]])</f>
        <v>0.13819999999999766</v>
      </c>
      <c r="R458" s="27">
        <f>SMA1MSFT[[#This Row],[Abs Erorr 3]]/SMA1MSFT[[#This Row],[Adj Close]]</f>
        <v>2.7967273028984708E-3</v>
      </c>
    </row>
    <row r="459" spans="2:18">
      <c r="B459" s="46">
        <v>44447.291666666664</v>
      </c>
      <c r="C459" s="7">
        <v>49.341299999999997</v>
      </c>
      <c r="D459" s="23">
        <f t="shared" si="36"/>
        <v>49.414900000000003</v>
      </c>
      <c r="E459" s="24">
        <f>SMA1MSFT[[#This Row],[Adj Close]]-SMA1MSFT[[#This Row],[Naive Trend ]]</f>
        <v>-7.3600000000006105E-2</v>
      </c>
      <c r="F459" s="5">
        <f t="shared" si="35"/>
        <v>5.4169600000008988E-3</v>
      </c>
      <c r="G459" s="5">
        <f>ABS(SMA1MSFT[[#This Row],[Erorr 1]])</f>
        <v>7.3600000000006105E-2</v>
      </c>
      <c r="H459" s="15">
        <f>SMA1MSFT[[#This Row],[Abs Erorr 1]]/SMA1MSFT[[#This Row],[Adj Close]]</f>
        <v>1.4916510104112804E-3</v>
      </c>
      <c r="I459" s="23">
        <f t="shared" si="38"/>
        <v>49.396500000000003</v>
      </c>
      <c r="J459" s="25">
        <f>(SMA1MSFT[[#This Row],[Adj Close]]-SMA1MSFT[[#This Row],[3-MA]])</f>
        <v>-5.5200000000006355E-2</v>
      </c>
      <c r="K459" s="14">
        <f t="shared" si="37"/>
        <v>3.0470400000007017E-3</v>
      </c>
      <c r="L459" s="14">
        <f>ABS(SMA1MSFT[[#This Row],[Erorr 2]])</f>
        <v>5.5200000000006355E-2</v>
      </c>
      <c r="M459" s="15">
        <f>SMA1MSFT[[#This Row],[Abs Erorr 2]]/SMA1MSFT[[#This Row],[Adj Close]]</f>
        <v>1.1187382578084963E-3</v>
      </c>
      <c r="N459" s="23">
        <f t="shared" si="39"/>
        <v>49.516250000000007</v>
      </c>
      <c r="O459" s="26">
        <f>SMA1MSFT[[#This Row],[Adj Close]]-SMA1MSFT[[#This Row],[6-MA]]</f>
        <v>-0.17495000000000971</v>
      </c>
      <c r="P459" s="14">
        <f>(SMA1MSFT[[#This Row],[Adj Close]]-N459)^2</f>
        <v>3.0607502500003398E-2</v>
      </c>
      <c r="Q459" s="14">
        <f>ABS(SMA1MSFT[[#This Row],[Erorr 3]])</f>
        <v>0.17495000000000971</v>
      </c>
      <c r="R459" s="27">
        <f>SMA1MSFT[[#This Row],[Abs Erorr 3]]/SMA1MSFT[[#This Row],[Adj Close]]</f>
        <v>3.5457111993403034E-3</v>
      </c>
    </row>
    <row r="460" spans="2:18">
      <c r="B460" s="46">
        <v>44448.291666666664</v>
      </c>
      <c r="C460" s="7">
        <v>49.184699999999999</v>
      </c>
      <c r="D460" s="23">
        <f t="shared" si="36"/>
        <v>49.341299999999997</v>
      </c>
      <c r="E460" s="24">
        <f>SMA1MSFT[[#This Row],[Adj Close]]-SMA1MSFT[[#This Row],[Naive Trend ]]</f>
        <v>-0.15659999999999741</v>
      </c>
      <c r="F460" s="5">
        <f t="shared" si="35"/>
        <v>2.4523559999999188E-2</v>
      </c>
      <c r="G460" s="5">
        <f>ABS(SMA1MSFT[[#This Row],[Erorr 1]])</f>
        <v>0.15659999999999741</v>
      </c>
      <c r="H460" s="15">
        <f>SMA1MSFT[[#This Row],[Abs Erorr 1]]/SMA1MSFT[[#This Row],[Adj Close]]</f>
        <v>3.1839169497831117E-3</v>
      </c>
      <c r="I460" s="23">
        <f t="shared" si="38"/>
        <v>49.3474</v>
      </c>
      <c r="J460" s="25">
        <f>(SMA1MSFT[[#This Row],[Adj Close]]-SMA1MSFT[[#This Row],[3-MA]])</f>
        <v>-0.16270000000000095</v>
      </c>
      <c r="K460" s="14">
        <f t="shared" si="37"/>
        <v>2.647129000000031E-2</v>
      </c>
      <c r="L460" s="14">
        <f>ABS(SMA1MSFT[[#This Row],[Erorr 2]])</f>
        <v>0.16270000000000095</v>
      </c>
      <c r="M460" s="15">
        <f>SMA1MSFT[[#This Row],[Abs Erorr 2]]/SMA1MSFT[[#This Row],[Adj Close]]</f>
        <v>3.3079392575333581E-3</v>
      </c>
      <c r="N460" s="23">
        <f t="shared" si="39"/>
        <v>49.459466666666664</v>
      </c>
      <c r="O460" s="26">
        <f>SMA1MSFT[[#This Row],[Adj Close]]-SMA1MSFT[[#This Row],[6-MA]]</f>
        <v>-0.27476666666666461</v>
      </c>
      <c r="P460" s="14">
        <f>(SMA1MSFT[[#This Row],[Adj Close]]-N460)^2</f>
        <v>7.5496721111109985E-2</v>
      </c>
      <c r="Q460" s="14">
        <f>ABS(SMA1MSFT[[#This Row],[Erorr 3]])</f>
        <v>0.27476666666666461</v>
      </c>
      <c r="R460" s="27">
        <f>SMA1MSFT[[#This Row],[Abs Erorr 3]]/SMA1MSFT[[#This Row],[Adj Close]]</f>
        <v>5.5864255889873198E-3</v>
      </c>
    </row>
    <row r="461" spans="2:18">
      <c r="B461" s="46">
        <v>44449.291666666664</v>
      </c>
      <c r="C461" s="7">
        <v>49.5899</v>
      </c>
      <c r="D461" s="23">
        <f t="shared" si="36"/>
        <v>49.184699999999999</v>
      </c>
      <c r="E461" s="24">
        <f>SMA1MSFT[[#This Row],[Adj Close]]-SMA1MSFT[[#This Row],[Naive Trend ]]</f>
        <v>0.40520000000000067</v>
      </c>
      <c r="F461" s="5">
        <f t="shared" si="35"/>
        <v>0.16418704000000053</v>
      </c>
      <c r="G461" s="5">
        <f>ABS(SMA1MSFT[[#This Row],[Erorr 1]])</f>
        <v>0.40520000000000067</v>
      </c>
      <c r="H461" s="15">
        <f>SMA1MSFT[[#This Row],[Abs Erorr 1]]/SMA1MSFT[[#This Row],[Adj Close]]</f>
        <v>8.1710186953391859E-3</v>
      </c>
      <c r="I461" s="23">
        <f t="shared" si="38"/>
        <v>49.313633333333335</v>
      </c>
      <c r="J461" s="25">
        <f>(SMA1MSFT[[#This Row],[Adj Close]]-SMA1MSFT[[#This Row],[3-MA]])</f>
        <v>0.27626666666666466</v>
      </c>
      <c r="K461" s="14">
        <f t="shared" si="37"/>
        <v>7.6323271111110008E-2</v>
      </c>
      <c r="L461" s="14">
        <f>ABS(SMA1MSFT[[#This Row],[Erorr 2]])</f>
        <v>0.27626666666666466</v>
      </c>
      <c r="M461" s="15">
        <f>SMA1MSFT[[#This Row],[Abs Erorr 2]]/SMA1MSFT[[#This Row],[Adj Close]]</f>
        <v>5.5710268959337419E-3</v>
      </c>
      <c r="N461" s="23">
        <f t="shared" si="39"/>
        <v>49.358150000000002</v>
      </c>
      <c r="O461" s="26">
        <f>SMA1MSFT[[#This Row],[Adj Close]]-SMA1MSFT[[#This Row],[6-MA]]</f>
        <v>0.23174999999999812</v>
      </c>
      <c r="P461" s="14">
        <f>(SMA1MSFT[[#This Row],[Adj Close]]-N461)^2</f>
        <v>5.3708062499999133E-2</v>
      </c>
      <c r="Q461" s="14">
        <f>ABS(SMA1MSFT[[#This Row],[Erorr 3]])</f>
        <v>0.23174999999999812</v>
      </c>
      <c r="R461" s="27">
        <f>SMA1MSFT[[#This Row],[Abs Erorr 3]]/SMA1MSFT[[#This Row],[Adj Close]]</f>
        <v>4.6733306580573489E-3</v>
      </c>
    </row>
    <row r="462" spans="2:18">
      <c r="B462" s="46">
        <v>44452.291666666664</v>
      </c>
      <c r="C462" s="7">
        <v>50.6492</v>
      </c>
      <c r="D462" s="23">
        <f t="shared" si="36"/>
        <v>49.5899</v>
      </c>
      <c r="E462" s="24">
        <f>SMA1MSFT[[#This Row],[Adj Close]]-SMA1MSFT[[#This Row],[Naive Trend ]]</f>
        <v>1.0593000000000004</v>
      </c>
      <c r="F462" s="5">
        <f t="shared" si="35"/>
        <v>1.1221164900000007</v>
      </c>
      <c r="G462" s="5">
        <f>ABS(SMA1MSFT[[#This Row],[Erorr 1]])</f>
        <v>1.0593000000000004</v>
      </c>
      <c r="H462" s="15">
        <f>SMA1MSFT[[#This Row],[Abs Erorr 1]]/SMA1MSFT[[#This Row],[Adj Close]]</f>
        <v>2.0914446822457224E-2</v>
      </c>
      <c r="I462" s="23">
        <f t="shared" si="38"/>
        <v>49.371966666666673</v>
      </c>
      <c r="J462" s="25">
        <f>(SMA1MSFT[[#This Row],[Adj Close]]-SMA1MSFT[[#This Row],[3-MA]])</f>
        <v>1.2772333333333279</v>
      </c>
      <c r="K462" s="14">
        <f t="shared" si="37"/>
        <v>1.6313249877777638</v>
      </c>
      <c r="L462" s="14">
        <f>ABS(SMA1MSFT[[#This Row],[Erorr 2]])</f>
        <v>1.2772333333333279</v>
      </c>
      <c r="M462" s="15">
        <f>SMA1MSFT[[#This Row],[Abs Erorr 2]]/SMA1MSFT[[#This Row],[Adj Close]]</f>
        <v>2.5217245945312619E-2</v>
      </c>
      <c r="N462" s="23">
        <f t="shared" si="39"/>
        <v>49.384233333333327</v>
      </c>
      <c r="O462" s="26">
        <f>SMA1MSFT[[#This Row],[Adj Close]]-SMA1MSFT[[#This Row],[6-MA]]</f>
        <v>1.2649666666666732</v>
      </c>
      <c r="P462" s="14">
        <f>(SMA1MSFT[[#This Row],[Adj Close]]-N462)^2</f>
        <v>1.6001406677777943</v>
      </c>
      <c r="Q462" s="14">
        <f>ABS(SMA1MSFT[[#This Row],[Erorr 3]])</f>
        <v>1.2649666666666732</v>
      </c>
      <c r="R462" s="27">
        <f>SMA1MSFT[[#This Row],[Abs Erorr 3]]/SMA1MSFT[[#This Row],[Adj Close]]</f>
        <v>2.4975057190768524E-2</v>
      </c>
    </row>
    <row r="463" spans="2:18">
      <c r="B463" s="46">
        <v>44453.291666666664</v>
      </c>
      <c r="C463" s="7">
        <v>50.216299999999997</v>
      </c>
      <c r="D463" s="23">
        <f t="shared" si="36"/>
        <v>50.6492</v>
      </c>
      <c r="E463" s="24">
        <f>SMA1MSFT[[#This Row],[Adj Close]]-SMA1MSFT[[#This Row],[Naive Trend ]]</f>
        <v>-0.43290000000000362</v>
      </c>
      <c r="F463" s="5">
        <f t="shared" si="35"/>
        <v>0.18740241000000313</v>
      </c>
      <c r="G463" s="5">
        <f>ABS(SMA1MSFT[[#This Row],[Erorr 1]])</f>
        <v>0.43290000000000362</v>
      </c>
      <c r="H463" s="15">
        <f>SMA1MSFT[[#This Row],[Abs Erorr 1]]/SMA1MSFT[[#This Row],[Adj Close]]</f>
        <v>8.6207068222868607E-3</v>
      </c>
      <c r="I463" s="23">
        <f t="shared" si="38"/>
        <v>49.807933333333331</v>
      </c>
      <c r="J463" s="25">
        <f>(SMA1MSFT[[#This Row],[Adj Close]]-SMA1MSFT[[#This Row],[3-MA]])</f>
        <v>0.40836666666666588</v>
      </c>
      <c r="K463" s="14">
        <f t="shared" si="37"/>
        <v>0.1667633344444438</v>
      </c>
      <c r="L463" s="14">
        <f>ABS(SMA1MSFT[[#This Row],[Erorr 2]])</f>
        <v>0.40836666666666588</v>
      </c>
      <c r="M463" s="15">
        <f>SMA1MSFT[[#This Row],[Abs Erorr 2]]/SMA1MSFT[[#This Row],[Adj Close]]</f>
        <v>8.1321536367009502E-3</v>
      </c>
      <c r="N463" s="23">
        <f t="shared" si="39"/>
        <v>49.577666666666666</v>
      </c>
      <c r="O463" s="26">
        <f>SMA1MSFT[[#This Row],[Adj Close]]-SMA1MSFT[[#This Row],[6-MA]]</f>
        <v>0.63863333333333117</v>
      </c>
      <c r="P463" s="14">
        <f>(SMA1MSFT[[#This Row],[Adj Close]]-N463)^2</f>
        <v>0.40785253444444169</v>
      </c>
      <c r="Q463" s="14">
        <f>ABS(SMA1MSFT[[#This Row],[Erorr 3]])</f>
        <v>0.63863333333333117</v>
      </c>
      <c r="R463" s="27">
        <f>SMA1MSFT[[#This Row],[Abs Erorr 3]]/SMA1MSFT[[#This Row],[Adj Close]]</f>
        <v>1.2717650112280897E-2</v>
      </c>
    </row>
    <row r="464" spans="2:18">
      <c r="B464" s="46">
        <v>44454.291666666664</v>
      </c>
      <c r="C464" s="7">
        <v>50.768900000000002</v>
      </c>
      <c r="D464" s="23">
        <f t="shared" si="36"/>
        <v>50.216299999999997</v>
      </c>
      <c r="E464" s="24">
        <f>SMA1MSFT[[#This Row],[Adj Close]]-SMA1MSFT[[#This Row],[Naive Trend ]]</f>
        <v>0.55260000000000531</v>
      </c>
      <c r="F464" s="5">
        <f t="shared" si="35"/>
        <v>0.30536676000000584</v>
      </c>
      <c r="G464" s="5">
        <f>ABS(SMA1MSFT[[#This Row],[Erorr 1]])</f>
        <v>0.55260000000000531</v>
      </c>
      <c r="H464" s="15">
        <f>SMA1MSFT[[#This Row],[Abs Erorr 1]]/SMA1MSFT[[#This Row],[Adj Close]]</f>
        <v>1.088461636947039E-2</v>
      </c>
      <c r="I464" s="23">
        <f t="shared" si="38"/>
        <v>50.151800000000001</v>
      </c>
      <c r="J464" s="25">
        <f>(SMA1MSFT[[#This Row],[Adj Close]]-SMA1MSFT[[#This Row],[3-MA]])</f>
        <v>0.61710000000000065</v>
      </c>
      <c r="K464" s="14">
        <f t="shared" si="37"/>
        <v>0.38081241000000082</v>
      </c>
      <c r="L464" s="14">
        <f>ABS(SMA1MSFT[[#This Row],[Erorr 2]])</f>
        <v>0.61710000000000065</v>
      </c>
      <c r="M464" s="15">
        <f>SMA1MSFT[[#This Row],[Abs Erorr 2]]/SMA1MSFT[[#This Row],[Adj Close]]</f>
        <v>1.2155079192182628E-2</v>
      </c>
      <c r="N464" s="23">
        <f t="shared" si="39"/>
        <v>49.732716666666668</v>
      </c>
      <c r="O464" s="26">
        <f>SMA1MSFT[[#This Row],[Adj Close]]-SMA1MSFT[[#This Row],[6-MA]]</f>
        <v>1.0361833333333337</v>
      </c>
      <c r="P464" s="14">
        <f>(SMA1MSFT[[#This Row],[Adj Close]]-N464)^2</f>
        <v>1.0736759002777785</v>
      </c>
      <c r="Q464" s="14">
        <f>ABS(SMA1MSFT[[#This Row],[Erorr 3]])</f>
        <v>1.0361833333333337</v>
      </c>
      <c r="R464" s="27">
        <f>SMA1MSFT[[#This Row],[Abs Erorr 3]]/SMA1MSFT[[#This Row],[Adj Close]]</f>
        <v>2.0409804690141673E-2</v>
      </c>
    </row>
    <row r="465" spans="2:18">
      <c r="B465" s="46">
        <v>44455.291666666664</v>
      </c>
      <c r="C465" s="7">
        <v>50.501800000000003</v>
      </c>
      <c r="D465" s="23">
        <f t="shared" si="36"/>
        <v>50.768900000000002</v>
      </c>
      <c r="E465" s="24">
        <f>SMA1MSFT[[#This Row],[Adj Close]]-SMA1MSFT[[#This Row],[Naive Trend ]]</f>
        <v>-0.26709999999999923</v>
      </c>
      <c r="F465" s="5">
        <f t="shared" si="35"/>
        <v>7.1342409999999593E-2</v>
      </c>
      <c r="G465" s="5">
        <f>ABS(SMA1MSFT[[#This Row],[Erorr 1]])</f>
        <v>0.26709999999999923</v>
      </c>
      <c r="H465" s="15">
        <f>SMA1MSFT[[#This Row],[Abs Erorr 1]]/SMA1MSFT[[#This Row],[Adj Close]]</f>
        <v>5.2889203949166011E-3</v>
      </c>
      <c r="I465" s="23">
        <f t="shared" si="38"/>
        <v>50.544800000000002</v>
      </c>
      <c r="J465" s="25">
        <f>(SMA1MSFT[[#This Row],[Adj Close]]-SMA1MSFT[[#This Row],[3-MA]])</f>
        <v>-4.2999999999999261E-2</v>
      </c>
      <c r="K465" s="14">
        <f t="shared" si="37"/>
        <v>1.8489999999999364E-3</v>
      </c>
      <c r="L465" s="14">
        <f>ABS(SMA1MSFT[[#This Row],[Erorr 2]])</f>
        <v>4.2999999999999261E-2</v>
      </c>
      <c r="M465" s="15">
        <f>SMA1MSFT[[#This Row],[Abs Erorr 2]]/SMA1MSFT[[#This Row],[Adj Close]]</f>
        <v>8.5145479963088958E-4</v>
      </c>
      <c r="N465" s="23">
        <f t="shared" si="39"/>
        <v>49.958383333333337</v>
      </c>
      <c r="O465" s="26">
        <f>SMA1MSFT[[#This Row],[Adj Close]]-SMA1MSFT[[#This Row],[6-MA]]</f>
        <v>0.54341666666666555</v>
      </c>
      <c r="P465" s="14">
        <f>(SMA1MSFT[[#This Row],[Adj Close]]-N465)^2</f>
        <v>0.29530167361110987</v>
      </c>
      <c r="Q465" s="14">
        <f>ABS(SMA1MSFT[[#This Row],[Erorr 3]])</f>
        <v>0.54341666666666555</v>
      </c>
      <c r="R465" s="27">
        <f>SMA1MSFT[[#This Row],[Abs Erorr 3]]/SMA1MSFT[[#This Row],[Adj Close]]</f>
        <v>1.0760342535645572E-2</v>
      </c>
    </row>
    <row r="466" spans="2:18">
      <c r="B466" s="46">
        <v>44456.291666666664</v>
      </c>
      <c r="C466" s="7">
        <v>49.976799999999997</v>
      </c>
      <c r="D466" s="23">
        <f t="shared" si="36"/>
        <v>50.501800000000003</v>
      </c>
      <c r="E466" s="24">
        <f>SMA1MSFT[[#This Row],[Adj Close]]-SMA1MSFT[[#This Row],[Naive Trend ]]</f>
        <v>-0.52500000000000568</v>
      </c>
      <c r="F466" s="5">
        <f t="shared" si="35"/>
        <v>0.27562500000000595</v>
      </c>
      <c r="G466" s="5">
        <f>ABS(SMA1MSFT[[#This Row],[Erorr 1]])</f>
        <v>0.52500000000000568</v>
      </c>
      <c r="H466" s="15">
        <f>SMA1MSFT[[#This Row],[Abs Erorr 1]]/SMA1MSFT[[#This Row],[Adj Close]]</f>
        <v>1.0504874261657523E-2</v>
      </c>
      <c r="I466" s="23">
        <f t="shared" si="38"/>
        <v>50.495666666666665</v>
      </c>
      <c r="J466" s="25">
        <f>(SMA1MSFT[[#This Row],[Adj Close]]-SMA1MSFT[[#This Row],[3-MA]])</f>
        <v>-0.5188666666666677</v>
      </c>
      <c r="K466" s="14">
        <f t="shared" si="37"/>
        <v>0.26922261777777884</v>
      </c>
      <c r="L466" s="14">
        <f>ABS(SMA1MSFT[[#This Row],[Erorr 2]])</f>
        <v>0.5188666666666677</v>
      </c>
      <c r="M466" s="15">
        <f>SMA1MSFT[[#This Row],[Abs Erorr 2]]/SMA1MSFT[[#This Row],[Adj Close]]</f>
        <v>1.0382150651235527E-2</v>
      </c>
      <c r="N466" s="23">
        <f t="shared" si="39"/>
        <v>50.151800000000001</v>
      </c>
      <c r="O466" s="26">
        <f>SMA1MSFT[[#This Row],[Adj Close]]-SMA1MSFT[[#This Row],[6-MA]]</f>
        <v>-0.17500000000000426</v>
      </c>
      <c r="P466" s="14">
        <f>(SMA1MSFT[[#This Row],[Adj Close]]-N466)^2</f>
        <v>3.0625000000001491E-2</v>
      </c>
      <c r="Q466" s="14">
        <f>ABS(SMA1MSFT[[#This Row],[Erorr 3]])</f>
        <v>0.17500000000000426</v>
      </c>
      <c r="R466" s="27">
        <f>SMA1MSFT[[#This Row],[Abs Erorr 3]]/SMA1MSFT[[#This Row],[Adj Close]]</f>
        <v>3.5016247538858887E-3</v>
      </c>
    </row>
    <row r="467" spans="2:18">
      <c r="B467" s="46">
        <v>44459.291666666664</v>
      </c>
      <c r="C467" s="7">
        <v>48.797800000000002</v>
      </c>
      <c r="D467" s="23">
        <f t="shared" si="36"/>
        <v>49.976799999999997</v>
      </c>
      <c r="E467" s="24">
        <f>SMA1MSFT[[#This Row],[Adj Close]]-SMA1MSFT[[#This Row],[Naive Trend ]]</f>
        <v>-1.1789999999999949</v>
      </c>
      <c r="F467" s="5">
        <f t="shared" si="35"/>
        <v>1.3900409999999881</v>
      </c>
      <c r="G467" s="5">
        <f>ABS(SMA1MSFT[[#This Row],[Erorr 1]])</f>
        <v>1.1789999999999949</v>
      </c>
      <c r="H467" s="15">
        <f>SMA1MSFT[[#This Row],[Abs Erorr 1]]/SMA1MSFT[[#This Row],[Adj Close]]</f>
        <v>2.416092528761532E-2</v>
      </c>
      <c r="I467" s="23">
        <f t="shared" si="38"/>
        <v>50.415833333333332</v>
      </c>
      <c r="J467" s="25">
        <f>(SMA1MSFT[[#This Row],[Adj Close]]-SMA1MSFT[[#This Row],[3-MA]])</f>
        <v>-1.6180333333333294</v>
      </c>
      <c r="K467" s="14">
        <f t="shared" si="37"/>
        <v>2.618031867777765</v>
      </c>
      <c r="L467" s="14">
        <f>ABS(SMA1MSFT[[#This Row],[Erorr 2]])</f>
        <v>1.6180333333333294</v>
      </c>
      <c r="M467" s="15">
        <f>SMA1MSFT[[#This Row],[Abs Erorr 2]]/SMA1MSFT[[#This Row],[Adj Close]]</f>
        <v>3.3157915589090682E-2</v>
      </c>
      <c r="N467" s="23">
        <f t="shared" si="39"/>
        <v>50.283816666666667</v>
      </c>
      <c r="O467" s="26">
        <f>SMA1MSFT[[#This Row],[Adj Close]]-SMA1MSFT[[#This Row],[6-MA]]</f>
        <v>-1.4860166666666643</v>
      </c>
      <c r="P467" s="14">
        <f>(SMA1MSFT[[#This Row],[Adj Close]]-N467)^2</f>
        <v>2.208245533611104</v>
      </c>
      <c r="Q467" s="14">
        <f>ABS(SMA1MSFT[[#This Row],[Erorr 3]])</f>
        <v>1.4860166666666643</v>
      </c>
      <c r="R467" s="27">
        <f>SMA1MSFT[[#This Row],[Abs Erorr 3]]/SMA1MSFT[[#This Row],[Adj Close]]</f>
        <v>3.0452534062327896E-2</v>
      </c>
    </row>
    <row r="468" spans="2:18">
      <c r="B468" s="46">
        <v>44460.291666666664</v>
      </c>
      <c r="C468" s="7">
        <v>48.6965</v>
      </c>
      <c r="D468" s="23">
        <f t="shared" si="36"/>
        <v>48.797800000000002</v>
      </c>
      <c r="E468" s="24">
        <f>SMA1MSFT[[#This Row],[Adj Close]]-SMA1MSFT[[#This Row],[Naive Trend ]]</f>
        <v>-0.10130000000000194</v>
      </c>
      <c r="F468" s="5">
        <f t="shared" si="35"/>
        <v>1.0261690000000394E-2</v>
      </c>
      <c r="G468" s="5">
        <f>ABS(SMA1MSFT[[#This Row],[Erorr 1]])</f>
        <v>0.10130000000000194</v>
      </c>
      <c r="H468" s="15">
        <f>SMA1MSFT[[#This Row],[Abs Erorr 1]]/SMA1MSFT[[#This Row],[Adj Close]]</f>
        <v>2.0802316388241855E-3</v>
      </c>
      <c r="I468" s="23">
        <f t="shared" si="38"/>
        <v>49.758800000000001</v>
      </c>
      <c r="J468" s="25">
        <f>(SMA1MSFT[[#This Row],[Adj Close]]-SMA1MSFT[[#This Row],[3-MA]])</f>
        <v>-1.0623000000000005</v>
      </c>
      <c r="K468" s="14">
        <f t="shared" si="37"/>
        <v>1.128481290000001</v>
      </c>
      <c r="L468" s="14">
        <f>ABS(SMA1MSFT[[#This Row],[Erorr 2]])</f>
        <v>1.0623000000000005</v>
      </c>
      <c r="M468" s="15">
        <f>SMA1MSFT[[#This Row],[Abs Erorr 2]]/SMA1MSFT[[#This Row],[Adj Close]]</f>
        <v>2.1814709476040382E-2</v>
      </c>
      <c r="N468" s="23">
        <f t="shared" si="39"/>
        <v>50.151800000000001</v>
      </c>
      <c r="O468" s="26">
        <f>SMA1MSFT[[#This Row],[Adj Close]]-SMA1MSFT[[#This Row],[6-MA]]</f>
        <v>-1.4553000000000011</v>
      </c>
      <c r="P468" s="14">
        <f>(SMA1MSFT[[#This Row],[Adj Close]]-N468)^2</f>
        <v>2.1178980900000033</v>
      </c>
      <c r="Q468" s="14">
        <f>ABS(SMA1MSFT[[#This Row],[Erorr 3]])</f>
        <v>1.4553000000000011</v>
      </c>
      <c r="R468" s="27">
        <f>SMA1MSFT[[#This Row],[Abs Erorr 3]]/SMA1MSFT[[#This Row],[Adj Close]]</f>
        <v>2.9885104678981058E-2</v>
      </c>
    </row>
    <row r="469" spans="2:18">
      <c r="B469" s="46">
        <v>44461.291666666664</v>
      </c>
      <c r="C469" s="7">
        <v>49.276800000000001</v>
      </c>
      <c r="D469" s="23">
        <f t="shared" si="36"/>
        <v>48.6965</v>
      </c>
      <c r="E469" s="24">
        <f>SMA1MSFT[[#This Row],[Adj Close]]-SMA1MSFT[[#This Row],[Naive Trend ]]</f>
        <v>0.58030000000000115</v>
      </c>
      <c r="F469" s="5">
        <f t="shared" si="35"/>
        <v>0.33674809000000133</v>
      </c>
      <c r="G469" s="5">
        <f>ABS(SMA1MSFT[[#This Row],[Erorr 1]])</f>
        <v>0.58030000000000115</v>
      </c>
      <c r="H469" s="15">
        <f>SMA1MSFT[[#This Row],[Abs Erorr 1]]/SMA1MSFT[[#This Row],[Adj Close]]</f>
        <v>1.1776332878758384E-2</v>
      </c>
      <c r="I469" s="23">
        <f t="shared" si="38"/>
        <v>49.157033333333324</v>
      </c>
      <c r="J469" s="25">
        <f>(SMA1MSFT[[#This Row],[Adj Close]]-SMA1MSFT[[#This Row],[3-MA]])</f>
        <v>0.11976666666667768</v>
      </c>
      <c r="K469" s="14">
        <f t="shared" si="37"/>
        <v>1.4344054444447082E-2</v>
      </c>
      <c r="L469" s="14">
        <f>ABS(SMA1MSFT[[#This Row],[Erorr 2]])</f>
        <v>0.11976666666667768</v>
      </c>
      <c r="M469" s="15">
        <f>SMA1MSFT[[#This Row],[Abs Erorr 2]]/SMA1MSFT[[#This Row],[Adj Close]]</f>
        <v>2.4304879104706002E-3</v>
      </c>
      <c r="N469" s="23">
        <f t="shared" si="39"/>
        <v>49.826349999999998</v>
      </c>
      <c r="O469" s="26">
        <f>SMA1MSFT[[#This Row],[Adj Close]]-SMA1MSFT[[#This Row],[6-MA]]</f>
        <v>-0.54954999999999643</v>
      </c>
      <c r="P469" s="14">
        <f>(SMA1MSFT[[#This Row],[Adj Close]]-N469)^2</f>
        <v>0.30200520249999607</v>
      </c>
      <c r="Q469" s="14">
        <f>ABS(SMA1MSFT[[#This Row],[Erorr 3]])</f>
        <v>0.54954999999999643</v>
      </c>
      <c r="R469" s="27">
        <f>SMA1MSFT[[#This Row],[Abs Erorr 3]]/SMA1MSFT[[#This Row],[Adj Close]]</f>
        <v>1.1152306967984861E-2</v>
      </c>
    </row>
    <row r="470" spans="2:18">
      <c r="B470" s="46">
        <v>44462.291666666664</v>
      </c>
      <c r="C470" s="7">
        <v>49.764899999999997</v>
      </c>
      <c r="D470" s="23">
        <f t="shared" si="36"/>
        <v>49.276800000000001</v>
      </c>
      <c r="E470" s="24">
        <f>SMA1MSFT[[#This Row],[Adj Close]]-SMA1MSFT[[#This Row],[Naive Trend ]]</f>
        <v>0.48809999999999576</v>
      </c>
      <c r="F470" s="5">
        <f t="shared" si="35"/>
        <v>0.23824160999999586</v>
      </c>
      <c r="G470" s="5">
        <f>ABS(SMA1MSFT[[#This Row],[Erorr 1]])</f>
        <v>0.48809999999999576</v>
      </c>
      <c r="H470" s="15">
        <f>SMA1MSFT[[#This Row],[Abs Erorr 1]]/SMA1MSFT[[#This Row],[Adj Close]]</f>
        <v>9.8081177697532957E-3</v>
      </c>
      <c r="I470" s="23">
        <f t="shared" si="38"/>
        <v>48.923700000000004</v>
      </c>
      <c r="J470" s="25">
        <f>(SMA1MSFT[[#This Row],[Adj Close]]-SMA1MSFT[[#This Row],[3-MA]])</f>
        <v>0.84119999999999351</v>
      </c>
      <c r="K470" s="14">
        <f t="shared" si="37"/>
        <v>0.70761743999998905</v>
      </c>
      <c r="L470" s="14">
        <f>ABS(SMA1MSFT[[#This Row],[Erorr 2]])</f>
        <v>0.84119999999999351</v>
      </c>
      <c r="M470" s="15">
        <f>SMA1MSFT[[#This Row],[Abs Erorr 2]]/SMA1MSFT[[#This Row],[Adj Close]]</f>
        <v>1.690348016372973E-2</v>
      </c>
      <c r="N470" s="23">
        <f t="shared" si="39"/>
        <v>49.669766666666668</v>
      </c>
      <c r="O470" s="26">
        <f>SMA1MSFT[[#This Row],[Adj Close]]-SMA1MSFT[[#This Row],[6-MA]]</f>
        <v>9.5133333333329517E-2</v>
      </c>
      <c r="P470" s="14">
        <f>(SMA1MSFT[[#This Row],[Adj Close]]-N470)^2</f>
        <v>9.0503511111103847E-3</v>
      </c>
      <c r="Q470" s="14">
        <f>ABS(SMA1MSFT[[#This Row],[Erorr 3]])</f>
        <v>9.5133333333329517E-2</v>
      </c>
      <c r="R470" s="27">
        <f>SMA1MSFT[[#This Row],[Abs Erorr 3]]/SMA1MSFT[[#This Row],[Adj Close]]</f>
        <v>1.9116552697449312E-3</v>
      </c>
    </row>
    <row r="471" spans="2:18">
      <c r="B471" s="46">
        <v>44463.291666666664</v>
      </c>
      <c r="C471" s="7">
        <v>49.939900000000002</v>
      </c>
      <c r="D471" s="23">
        <f t="shared" si="36"/>
        <v>49.764899999999997</v>
      </c>
      <c r="E471" s="24">
        <f>SMA1MSFT[[#This Row],[Adj Close]]-SMA1MSFT[[#This Row],[Naive Trend ]]</f>
        <v>0.17500000000000426</v>
      </c>
      <c r="F471" s="5">
        <f t="shared" si="35"/>
        <v>3.0625000000001491E-2</v>
      </c>
      <c r="G471" s="5">
        <f>ABS(SMA1MSFT[[#This Row],[Erorr 1]])</f>
        <v>0.17500000000000426</v>
      </c>
      <c r="H471" s="15">
        <f>SMA1MSFT[[#This Row],[Abs Erorr 1]]/SMA1MSFT[[#This Row],[Adj Close]]</f>
        <v>3.5042120628996907E-3</v>
      </c>
      <c r="I471" s="23">
        <f t="shared" si="38"/>
        <v>49.246066666666671</v>
      </c>
      <c r="J471" s="25">
        <f>(SMA1MSFT[[#This Row],[Adj Close]]-SMA1MSFT[[#This Row],[3-MA]])</f>
        <v>0.69383333333333042</v>
      </c>
      <c r="K471" s="14">
        <f t="shared" si="37"/>
        <v>0.4814046944444404</v>
      </c>
      <c r="L471" s="14">
        <f>ABS(SMA1MSFT[[#This Row],[Erorr 2]])</f>
        <v>0.69383333333333042</v>
      </c>
      <c r="M471" s="15">
        <f>SMA1MSFT[[#This Row],[Abs Erorr 2]]/SMA1MSFT[[#This Row],[Adj Close]]</f>
        <v>1.3893366493191424E-2</v>
      </c>
      <c r="N471" s="23">
        <f t="shared" si="39"/>
        <v>49.502433333333329</v>
      </c>
      <c r="O471" s="26">
        <f>SMA1MSFT[[#This Row],[Adj Close]]-SMA1MSFT[[#This Row],[6-MA]]</f>
        <v>0.43746666666667267</v>
      </c>
      <c r="P471" s="14">
        <f>(SMA1MSFT[[#This Row],[Adj Close]]-N471)^2</f>
        <v>0.1913770844444497</v>
      </c>
      <c r="Q471" s="14">
        <f>ABS(SMA1MSFT[[#This Row],[Erorr 3]])</f>
        <v>0.43746666666667267</v>
      </c>
      <c r="R471" s="27">
        <f>SMA1MSFT[[#This Row],[Abs Erorr 3]]/SMA1MSFT[[#This Row],[Adj Close]]</f>
        <v>8.7598626882847714E-3</v>
      </c>
    </row>
    <row r="472" spans="2:18">
      <c r="B472" s="46">
        <v>44466.291666666664</v>
      </c>
      <c r="C472" s="7">
        <v>50.345199999999998</v>
      </c>
      <c r="D472" s="23">
        <f t="shared" si="36"/>
        <v>49.939900000000002</v>
      </c>
      <c r="E472" s="24">
        <f>SMA1MSFT[[#This Row],[Adj Close]]-SMA1MSFT[[#This Row],[Naive Trend ]]</f>
        <v>0.40529999999999688</v>
      </c>
      <c r="F472" s="5">
        <f t="shared" si="35"/>
        <v>0.16426808999999748</v>
      </c>
      <c r="G472" s="5">
        <f>ABS(SMA1MSFT[[#This Row],[Erorr 1]])</f>
        <v>0.40529999999999688</v>
      </c>
      <c r="H472" s="15">
        <f>SMA1MSFT[[#This Row],[Abs Erorr 1]]/SMA1MSFT[[#This Row],[Adj Close]]</f>
        <v>8.0504199010034104E-3</v>
      </c>
      <c r="I472" s="23">
        <f t="shared" si="38"/>
        <v>49.660533333333326</v>
      </c>
      <c r="J472" s="25">
        <f>(SMA1MSFT[[#This Row],[Adj Close]]-SMA1MSFT[[#This Row],[3-MA]])</f>
        <v>0.68466666666667209</v>
      </c>
      <c r="K472" s="14">
        <f t="shared" si="37"/>
        <v>0.46876844444445187</v>
      </c>
      <c r="L472" s="14">
        <f>ABS(SMA1MSFT[[#This Row],[Erorr 2]])</f>
        <v>0.68466666666667209</v>
      </c>
      <c r="M472" s="15">
        <f>SMA1MSFT[[#This Row],[Abs Erorr 2]]/SMA1MSFT[[#This Row],[Adj Close]]</f>
        <v>1.3599442780377714E-2</v>
      </c>
      <c r="N472" s="23">
        <f t="shared" si="39"/>
        <v>49.408783333333332</v>
      </c>
      <c r="O472" s="26">
        <f>SMA1MSFT[[#This Row],[Adj Close]]-SMA1MSFT[[#This Row],[6-MA]]</f>
        <v>0.93641666666666623</v>
      </c>
      <c r="P472" s="14">
        <f>(SMA1MSFT[[#This Row],[Adj Close]]-N472)^2</f>
        <v>0.87687617361111025</v>
      </c>
      <c r="Q472" s="14">
        <f>ABS(SMA1MSFT[[#This Row],[Erorr 3]])</f>
        <v>0.93641666666666623</v>
      </c>
      <c r="R472" s="27">
        <f>SMA1MSFT[[#This Row],[Abs Erorr 3]]/SMA1MSFT[[#This Row],[Adj Close]]</f>
        <v>1.8599919489180026E-2</v>
      </c>
    </row>
    <row r="473" spans="2:18">
      <c r="B473" s="46">
        <v>44467.291666666664</v>
      </c>
      <c r="C473" s="7">
        <v>49.737299999999998</v>
      </c>
      <c r="D473" s="23">
        <f t="shared" si="36"/>
        <v>50.345199999999998</v>
      </c>
      <c r="E473" s="24">
        <f>SMA1MSFT[[#This Row],[Adj Close]]-SMA1MSFT[[#This Row],[Naive Trend ]]</f>
        <v>-0.60790000000000077</v>
      </c>
      <c r="F473" s="5">
        <f t="shared" si="35"/>
        <v>0.36954241000000093</v>
      </c>
      <c r="G473" s="5">
        <f>ABS(SMA1MSFT[[#This Row],[Erorr 1]])</f>
        <v>0.60790000000000077</v>
      </c>
      <c r="H473" s="15">
        <f>SMA1MSFT[[#This Row],[Abs Erorr 1]]/SMA1MSFT[[#This Row],[Adj Close]]</f>
        <v>1.2222215520343903E-2</v>
      </c>
      <c r="I473" s="23">
        <f t="shared" si="38"/>
        <v>50.016666666666673</v>
      </c>
      <c r="J473" s="25">
        <f>(SMA1MSFT[[#This Row],[Adj Close]]-SMA1MSFT[[#This Row],[3-MA]])</f>
        <v>-0.2793666666666752</v>
      </c>
      <c r="K473" s="14">
        <f t="shared" si="37"/>
        <v>7.8045734444449219E-2</v>
      </c>
      <c r="L473" s="14">
        <f>ABS(SMA1MSFT[[#This Row],[Erorr 2]])</f>
        <v>0.2793666666666752</v>
      </c>
      <c r="M473" s="15">
        <f>SMA1MSFT[[#This Row],[Abs Erorr 2]]/SMA1MSFT[[#This Row],[Adj Close]]</f>
        <v>5.616844232933336E-3</v>
      </c>
      <c r="N473" s="23">
        <f t="shared" si="39"/>
        <v>49.470183333333331</v>
      </c>
      <c r="O473" s="26">
        <f>SMA1MSFT[[#This Row],[Adj Close]]-SMA1MSFT[[#This Row],[6-MA]]</f>
        <v>0.26711666666666645</v>
      </c>
      <c r="P473" s="14">
        <f>(SMA1MSFT[[#This Row],[Adj Close]]-N473)^2</f>
        <v>7.1351313611110995E-2</v>
      </c>
      <c r="Q473" s="14">
        <f>ABS(SMA1MSFT[[#This Row],[Erorr 3]])</f>
        <v>0.26711666666666645</v>
      </c>
      <c r="R473" s="27">
        <f>SMA1MSFT[[#This Row],[Abs Erorr 3]]/SMA1MSFT[[#This Row],[Adj Close]]</f>
        <v>5.3705502041057002E-3</v>
      </c>
    </row>
    <row r="474" spans="2:18">
      <c r="B474" s="46">
        <v>44468.291666666664</v>
      </c>
      <c r="C474" s="7">
        <v>49.267600000000002</v>
      </c>
      <c r="D474" s="23">
        <f t="shared" si="36"/>
        <v>49.737299999999998</v>
      </c>
      <c r="E474" s="24">
        <f>SMA1MSFT[[#This Row],[Adj Close]]-SMA1MSFT[[#This Row],[Naive Trend ]]</f>
        <v>-0.46969999999999601</v>
      </c>
      <c r="F474" s="5">
        <f t="shared" si="35"/>
        <v>0.22061808999999624</v>
      </c>
      <c r="G474" s="5">
        <f>ABS(SMA1MSFT[[#This Row],[Erorr 1]])</f>
        <v>0.46969999999999601</v>
      </c>
      <c r="H474" s="15">
        <f>SMA1MSFT[[#This Row],[Abs Erorr 1]]/SMA1MSFT[[#This Row],[Adj Close]]</f>
        <v>9.5336488889248925E-3</v>
      </c>
      <c r="I474" s="23">
        <f t="shared" si="38"/>
        <v>50.007466666666666</v>
      </c>
      <c r="J474" s="25">
        <f>(SMA1MSFT[[#This Row],[Adj Close]]-SMA1MSFT[[#This Row],[3-MA]])</f>
        <v>-0.73986666666666423</v>
      </c>
      <c r="K474" s="14">
        <f t="shared" si="37"/>
        <v>0.54740268444444085</v>
      </c>
      <c r="L474" s="14">
        <f>ABS(SMA1MSFT[[#This Row],[Erorr 2]])</f>
        <v>0.73986666666666423</v>
      </c>
      <c r="M474" s="15">
        <f>SMA1MSFT[[#This Row],[Abs Erorr 2]]/SMA1MSFT[[#This Row],[Adj Close]]</f>
        <v>1.5017306843983962E-2</v>
      </c>
      <c r="N474" s="23">
        <f t="shared" si="39"/>
        <v>49.626766666666668</v>
      </c>
      <c r="O474" s="26">
        <f>SMA1MSFT[[#This Row],[Adj Close]]-SMA1MSFT[[#This Row],[6-MA]]</f>
        <v>-0.35916666666666686</v>
      </c>
      <c r="P474" s="14">
        <f>(SMA1MSFT[[#This Row],[Adj Close]]-N474)^2</f>
        <v>0.12900069444444459</v>
      </c>
      <c r="Q474" s="14">
        <f>ABS(SMA1MSFT[[#This Row],[Erorr 3]])</f>
        <v>0.35916666666666686</v>
      </c>
      <c r="R474" s="27">
        <f>SMA1MSFT[[#This Row],[Abs Erorr 3]]/SMA1MSFT[[#This Row],[Adj Close]]</f>
        <v>7.2901189963924945E-3</v>
      </c>
    </row>
    <row r="475" spans="2:18">
      <c r="B475" s="46">
        <v>44469.291666666664</v>
      </c>
      <c r="C475" s="7">
        <v>49.074100000000001</v>
      </c>
      <c r="D475" s="23">
        <f t="shared" si="36"/>
        <v>49.267600000000002</v>
      </c>
      <c r="E475" s="24">
        <f>SMA1MSFT[[#This Row],[Adj Close]]-SMA1MSFT[[#This Row],[Naive Trend ]]</f>
        <v>-0.19350000000000023</v>
      </c>
      <c r="F475" s="5">
        <f t="shared" si="35"/>
        <v>3.7442250000000087E-2</v>
      </c>
      <c r="G475" s="5">
        <f>ABS(SMA1MSFT[[#This Row],[Erorr 1]])</f>
        <v>0.19350000000000023</v>
      </c>
      <c r="H475" s="15">
        <f>SMA1MSFT[[#This Row],[Abs Erorr 1]]/SMA1MSFT[[#This Row],[Adj Close]]</f>
        <v>3.9430167848213257E-3</v>
      </c>
      <c r="I475" s="23">
        <f t="shared" si="38"/>
        <v>49.783366666666666</v>
      </c>
      <c r="J475" s="25">
        <f>(SMA1MSFT[[#This Row],[Adj Close]]-SMA1MSFT[[#This Row],[3-MA]])</f>
        <v>-0.70926666666666449</v>
      </c>
      <c r="K475" s="14">
        <f t="shared" si="37"/>
        <v>0.50305920444444141</v>
      </c>
      <c r="L475" s="14">
        <f>ABS(SMA1MSFT[[#This Row],[Erorr 2]])</f>
        <v>0.70926666666666449</v>
      </c>
      <c r="M475" s="15">
        <f>SMA1MSFT[[#This Row],[Abs Erorr 2]]/SMA1MSFT[[#This Row],[Adj Close]]</f>
        <v>1.445297349654226E-2</v>
      </c>
      <c r="N475" s="23">
        <f t="shared" si="39"/>
        <v>49.72195</v>
      </c>
      <c r="O475" s="26">
        <f>SMA1MSFT[[#This Row],[Adj Close]]-SMA1MSFT[[#This Row],[6-MA]]</f>
        <v>-0.64784999999999826</v>
      </c>
      <c r="P475" s="14">
        <f>(SMA1MSFT[[#This Row],[Adj Close]]-N475)^2</f>
        <v>0.41970962249999777</v>
      </c>
      <c r="Q475" s="14">
        <f>ABS(SMA1MSFT[[#This Row],[Erorr 3]])</f>
        <v>0.64784999999999826</v>
      </c>
      <c r="R475" s="27">
        <f>SMA1MSFT[[#This Row],[Abs Erorr 3]]/SMA1MSFT[[#This Row],[Adj Close]]</f>
        <v>1.320146472375445E-2</v>
      </c>
    </row>
    <row r="476" spans="2:18">
      <c r="B476" s="46">
        <v>44470.291666666664</v>
      </c>
      <c r="C476" s="7">
        <v>49.608400000000003</v>
      </c>
      <c r="D476" s="23">
        <f t="shared" si="36"/>
        <v>49.074100000000001</v>
      </c>
      <c r="E476" s="24">
        <f>SMA1MSFT[[#This Row],[Adj Close]]-SMA1MSFT[[#This Row],[Naive Trend ]]</f>
        <v>0.53430000000000177</v>
      </c>
      <c r="F476" s="5">
        <f t="shared" si="35"/>
        <v>0.28547649000000191</v>
      </c>
      <c r="G476" s="5">
        <f>ABS(SMA1MSFT[[#This Row],[Erorr 1]])</f>
        <v>0.53430000000000177</v>
      </c>
      <c r="H476" s="15">
        <f>SMA1MSFT[[#This Row],[Abs Erorr 1]]/SMA1MSFT[[#This Row],[Adj Close]]</f>
        <v>1.0770353407890634E-2</v>
      </c>
      <c r="I476" s="23">
        <f t="shared" si="38"/>
        <v>49.359666666666669</v>
      </c>
      <c r="J476" s="25">
        <f>(SMA1MSFT[[#This Row],[Adj Close]]-SMA1MSFT[[#This Row],[3-MA]])</f>
        <v>0.24873333333333392</v>
      </c>
      <c r="K476" s="14">
        <f t="shared" si="37"/>
        <v>6.18682711111114E-2</v>
      </c>
      <c r="L476" s="14">
        <f>ABS(SMA1MSFT[[#This Row],[Erorr 2]])</f>
        <v>0.24873333333333392</v>
      </c>
      <c r="M476" s="15">
        <f>SMA1MSFT[[#This Row],[Abs Erorr 2]]/SMA1MSFT[[#This Row],[Adj Close]]</f>
        <v>5.0139358119458376E-3</v>
      </c>
      <c r="N476" s="23">
        <f t="shared" si="39"/>
        <v>49.688166666666667</v>
      </c>
      <c r="O476" s="26">
        <f>SMA1MSFT[[#This Row],[Adj Close]]-SMA1MSFT[[#This Row],[6-MA]]</f>
        <v>-7.9766666666664321E-2</v>
      </c>
      <c r="P476" s="14">
        <f>(SMA1MSFT[[#This Row],[Adj Close]]-N476)^2</f>
        <v>6.3627211111107369E-3</v>
      </c>
      <c r="Q476" s="14">
        <f>ABS(SMA1MSFT[[#This Row],[Erorr 3]])</f>
        <v>7.9766666666664321E-2</v>
      </c>
      <c r="R476" s="27">
        <f>SMA1MSFT[[#This Row],[Abs Erorr 3]]/SMA1MSFT[[#This Row],[Adj Close]]</f>
        <v>1.6079266145786664E-3</v>
      </c>
    </row>
    <row r="477" spans="2:18">
      <c r="B477" s="46">
        <v>44473.291666666664</v>
      </c>
      <c r="C477" s="7">
        <v>49.249099999999999</v>
      </c>
      <c r="D477" s="23">
        <f t="shared" si="36"/>
        <v>49.608400000000003</v>
      </c>
      <c r="E477" s="24">
        <f>SMA1MSFT[[#This Row],[Adj Close]]-SMA1MSFT[[#This Row],[Naive Trend ]]</f>
        <v>-0.35930000000000462</v>
      </c>
      <c r="F477" s="5">
        <f t="shared" si="35"/>
        <v>0.12909649000000331</v>
      </c>
      <c r="G477" s="5">
        <f>ABS(SMA1MSFT[[#This Row],[Erorr 1]])</f>
        <v>0.35930000000000462</v>
      </c>
      <c r="H477" s="15">
        <f>SMA1MSFT[[#This Row],[Abs Erorr 1]]/SMA1MSFT[[#This Row],[Adj Close]]</f>
        <v>7.2955647920470556E-3</v>
      </c>
      <c r="I477" s="23">
        <f t="shared" si="38"/>
        <v>49.316700000000004</v>
      </c>
      <c r="J477" s="25">
        <f>(SMA1MSFT[[#This Row],[Adj Close]]-SMA1MSFT[[#This Row],[3-MA]])</f>
        <v>-6.7600000000005878E-2</v>
      </c>
      <c r="K477" s="14">
        <f t="shared" si="37"/>
        <v>4.5697600000007945E-3</v>
      </c>
      <c r="L477" s="14">
        <f>ABS(SMA1MSFT[[#This Row],[Erorr 2]])</f>
        <v>6.7600000000005878E-2</v>
      </c>
      <c r="M477" s="15">
        <f>SMA1MSFT[[#This Row],[Abs Erorr 2]]/SMA1MSFT[[#This Row],[Adj Close]]</f>
        <v>1.3726139157874129E-3</v>
      </c>
      <c r="N477" s="23">
        <f t="shared" si="39"/>
        <v>49.662083333333335</v>
      </c>
      <c r="O477" s="26">
        <f>SMA1MSFT[[#This Row],[Adj Close]]-SMA1MSFT[[#This Row],[6-MA]]</f>
        <v>-0.41298333333333659</v>
      </c>
      <c r="P477" s="14">
        <f>(SMA1MSFT[[#This Row],[Adj Close]]-N477)^2</f>
        <v>0.1705552336111138</v>
      </c>
      <c r="Q477" s="14">
        <f>ABS(SMA1MSFT[[#This Row],[Erorr 3]])</f>
        <v>0.41298333333333659</v>
      </c>
      <c r="R477" s="27">
        <f>SMA1MSFT[[#This Row],[Abs Erorr 3]]/SMA1MSFT[[#This Row],[Adj Close]]</f>
        <v>8.3856016319757438E-3</v>
      </c>
    </row>
    <row r="478" spans="2:18">
      <c r="B478" s="46">
        <v>44474.291666666664</v>
      </c>
      <c r="C478" s="7">
        <v>49.691299999999998</v>
      </c>
      <c r="D478" s="23">
        <f t="shared" si="36"/>
        <v>49.249099999999999</v>
      </c>
      <c r="E478" s="24">
        <f>SMA1MSFT[[#This Row],[Adj Close]]-SMA1MSFT[[#This Row],[Naive Trend ]]</f>
        <v>0.4421999999999997</v>
      </c>
      <c r="F478" s="5">
        <f t="shared" si="35"/>
        <v>0.19554083999999974</v>
      </c>
      <c r="G478" s="5">
        <f>ABS(SMA1MSFT[[#This Row],[Erorr 1]])</f>
        <v>0.4421999999999997</v>
      </c>
      <c r="H478" s="15">
        <f>SMA1MSFT[[#This Row],[Abs Erorr 1]]/SMA1MSFT[[#This Row],[Adj Close]]</f>
        <v>8.8989420683298626E-3</v>
      </c>
      <c r="I478" s="23">
        <f t="shared" si="38"/>
        <v>49.310533333333332</v>
      </c>
      <c r="J478" s="25">
        <f>(SMA1MSFT[[#This Row],[Adj Close]]-SMA1MSFT[[#This Row],[3-MA]])</f>
        <v>0.38076666666666625</v>
      </c>
      <c r="K478" s="14">
        <f t="shared" si="37"/>
        <v>0.14498325444444413</v>
      </c>
      <c r="L478" s="14">
        <f>ABS(SMA1MSFT[[#This Row],[Erorr 2]])</f>
        <v>0.38076666666666625</v>
      </c>
      <c r="M478" s="15">
        <f>SMA1MSFT[[#This Row],[Abs Erorr 2]]/SMA1MSFT[[#This Row],[Adj Close]]</f>
        <v>7.6626424880545741E-3</v>
      </c>
      <c r="N478" s="23">
        <f t="shared" si="39"/>
        <v>49.546950000000002</v>
      </c>
      <c r="O478" s="26">
        <f>SMA1MSFT[[#This Row],[Adj Close]]-SMA1MSFT[[#This Row],[6-MA]]</f>
        <v>0.14434999999999576</v>
      </c>
      <c r="P478" s="14">
        <f>(SMA1MSFT[[#This Row],[Adj Close]]-N478)^2</f>
        <v>2.0836922499998776E-2</v>
      </c>
      <c r="Q478" s="14">
        <f>ABS(SMA1MSFT[[#This Row],[Erorr 3]])</f>
        <v>0.14434999999999576</v>
      </c>
      <c r="R478" s="27">
        <f>SMA1MSFT[[#This Row],[Abs Erorr 3]]/SMA1MSFT[[#This Row],[Adj Close]]</f>
        <v>2.9049350691166416E-3</v>
      </c>
    </row>
    <row r="479" spans="2:18">
      <c r="B479" s="46">
        <v>44475.291666666664</v>
      </c>
      <c r="C479" s="7">
        <v>49.718899999999998</v>
      </c>
      <c r="D479" s="23">
        <f t="shared" si="36"/>
        <v>49.691299999999998</v>
      </c>
      <c r="E479" s="24">
        <f>SMA1MSFT[[#This Row],[Adj Close]]-SMA1MSFT[[#This Row],[Naive Trend ]]</f>
        <v>2.7599999999999625E-2</v>
      </c>
      <c r="F479" s="5">
        <f t="shared" si="35"/>
        <v>7.6175999999997929E-4</v>
      </c>
      <c r="G479" s="5">
        <f>ABS(SMA1MSFT[[#This Row],[Erorr 1]])</f>
        <v>2.7599999999999625E-2</v>
      </c>
      <c r="H479" s="15">
        <f>SMA1MSFT[[#This Row],[Abs Erorr 1]]/SMA1MSFT[[#This Row],[Adj Close]]</f>
        <v>5.5512088964155735E-4</v>
      </c>
      <c r="I479" s="23">
        <f t="shared" si="38"/>
        <v>49.516266666666667</v>
      </c>
      <c r="J479" s="25">
        <f>(SMA1MSFT[[#This Row],[Adj Close]]-SMA1MSFT[[#This Row],[3-MA]])</f>
        <v>0.20263333333333122</v>
      </c>
      <c r="K479" s="14">
        <f t="shared" si="37"/>
        <v>4.1060267777776924E-2</v>
      </c>
      <c r="L479" s="14">
        <f>ABS(SMA1MSFT[[#This Row],[Erorr 2]])</f>
        <v>0.20263333333333122</v>
      </c>
      <c r="M479" s="15">
        <f>SMA1MSFT[[#This Row],[Abs Erorr 2]]/SMA1MSFT[[#This Row],[Adj Close]]</f>
        <v>4.0755795750374857E-3</v>
      </c>
      <c r="N479" s="23">
        <f t="shared" si="39"/>
        <v>49.437966666666675</v>
      </c>
      <c r="O479" s="26">
        <f>SMA1MSFT[[#This Row],[Adj Close]]-SMA1MSFT[[#This Row],[6-MA]]</f>
        <v>0.28093333333332282</v>
      </c>
      <c r="P479" s="14">
        <f>(SMA1MSFT[[#This Row],[Adj Close]]-N479)^2</f>
        <v>7.8923537777771877E-2</v>
      </c>
      <c r="Q479" s="14">
        <f>ABS(SMA1MSFT[[#This Row],[Erorr 3]])</f>
        <v>0.28093333333332282</v>
      </c>
      <c r="R479" s="27">
        <f>SMA1MSFT[[#This Row],[Abs Erorr 3]]/SMA1MSFT[[#This Row],[Adj Close]]</f>
        <v>5.6504334032595818E-3</v>
      </c>
    </row>
    <row r="480" spans="2:18">
      <c r="B480" s="46">
        <v>44476.291666666664</v>
      </c>
      <c r="C480" s="7">
        <v>49.903100000000002</v>
      </c>
      <c r="D480" s="23">
        <f t="shared" si="36"/>
        <v>49.718899999999998</v>
      </c>
      <c r="E480" s="24">
        <f>SMA1MSFT[[#This Row],[Adj Close]]-SMA1MSFT[[#This Row],[Naive Trend ]]</f>
        <v>0.18420000000000414</v>
      </c>
      <c r="F480" s="5">
        <f t="shared" si="35"/>
        <v>3.3929640000001524E-2</v>
      </c>
      <c r="G480" s="5">
        <f>ABS(SMA1MSFT[[#This Row],[Erorr 1]])</f>
        <v>0.18420000000000414</v>
      </c>
      <c r="H480" s="15">
        <f>SMA1MSFT[[#This Row],[Abs Erorr 1]]/SMA1MSFT[[#This Row],[Adj Close]]</f>
        <v>3.6911534553966414E-3</v>
      </c>
      <c r="I480" s="23">
        <f t="shared" si="38"/>
        <v>49.553100000000001</v>
      </c>
      <c r="J480" s="25">
        <f>(SMA1MSFT[[#This Row],[Adj Close]]-SMA1MSFT[[#This Row],[3-MA]])</f>
        <v>0.35000000000000142</v>
      </c>
      <c r="K480" s="14">
        <f t="shared" si="37"/>
        <v>0.122500000000001</v>
      </c>
      <c r="L480" s="14">
        <f>ABS(SMA1MSFT[[#This Row],[Erorr 2]])</f>
        <v>0.35000000000000142</v>
      </c>
      <c r="M480" s="15">
        <f>SMA1MSFT[[#This Row],[Abs Erorr 2]]/SMA1MSFT[[#This Row],[Adj Close]]</f>
        <v>7.0135923419587442E-3</v>
      </c>
      <c r="N480" s="23">
        <f t="shared" si="39"/>
        <v>49.434900000000006</v>
      </c>
      <c r="O480" s="26">
        <f>SMA1MSFT[[#This Row],[Adj Close]]-SMA1MSFT[[#This Row],[6-MA]]</f>
        <v>0.46819999999999595</v>
      </c>
      <c r="P480" s="14">
        <f>(SMA1MSFT[[#This Row],[Adj Close]]-N480)^2</f>
        <v>0.2192112399999962</v>
      </c>
      <c r="Q480" s="14">
        <f>ABS(SMA1MSFT[[#This Row],[Erorr 3]])</f>
        <v>0.46819999999999595</v>
      </c>
      <c r="R480" s="27">
        <f>SMA1MSFT[[#This Row],[Abs Erorr 3]]/SMA1MSFT[[#This Row],[Adj Close]]</f>
        <v>9.3821826700144061E-3</v>
      </c>
    </row>
    <row r="481" spans="2:18">
      <c r="B481" s="46">
        <v>44477.291666666664</v>
      </c>
      <c r="C481" s="7">
        <v>49.5623</v>
      </c>
      <c r="D481" s="23">
        <f t="shared" si="36"/>
        <v>49.903100000000002</v>
      </c>
      <c r="E481" s="24">
        <f>SMA1MSFT[[#This Row],[Adj Close]]-SMA1MSFT[[#This Row],[Naive Trend ]]</f>
        <v>-0.34080000000000155</v>
      </c>
      <c r="F481" s="5">
        <f t="shared" si="35"/>
        <v>0.11614464000000105</v>
      </c>
      <c r="G481" s="5">
        <f>ABS(SMA1MSFT[[#This Row],[Erorr 1]])</f>
        <v>0.34080000000000155</v>
      </c>
      <c r="H481" s="15">
        <f>SMA1MSFT[[#This Row],[Abs Erorr 1]]/SMA1MSFT[[#This Row],[Adj Close]]</f>
        <v>6.8761942040623933E-3</v>
      </c>
      <c r="I481" s="23">
        <f t="shared" si="38"/>
        <v>49.771099999999997</v>
      </c>
      <c r="J481" s="25">
        <f>(SMA1MSFT[[#This Row],[Adj Close]]-SMA1MSFT[[#This Row],[3-MA]])</f>
        <v>-0.20879999999999654</v>
      </c>
      <c r="K481" s="14">
        <f t="shared" si="37"/>
        <v>4.3597439999998558E-2</v>
      </c>
      <c r="L481" s="14">
        <f>ABS(SMA1MSFT[[#This Row],[Erorr 2]])</f>
        <v>0.20879999999999654</v>
      </c>
      <c r="M481" s="15">
        <f>SMA1MSFT[[#This Row],[Abs Erorr 2]]/SMA1MSFT[[#This Row],[Adj Close]]</f>
        <v>4.2128795475592645E-3</v>
      </c>
      <c r="N481" s="23">
        <f t="shared" si="39"/>
        <v>49.540816666666672</v>
      </c>
      <c r="O481" s="26">
        <f>SMA1MSFT[[#This Row],[Adj Close]]-SMA1MSFT[[#This Row],[6-MA]]</f>
        <v>2.1483333333328858E-2</v>
      </c>
      <c r="P481" s="14">
        <f>(SMA1MSFT[[#This Row],[Adj Close]]-N481)^2</f>
        <v>4.6153361111091884E-4</v>
      </c>
      <c r="Q481" s="14">
        <f>ABS(SMA1MSFT[[#This Row],[Erorr 3]])</f>
        <v>2.1483333333328858E-2</v>
      </c>
      <c r="R481" s="27">
        <f>SMA1MSFT[[#This Row],[Abs Erorr 3]]/SMA1MSFT[[#This Row],[Adj Close]]</f>
        <v>4.334611858878393E-4</v>
      </c>
    </row>
    <row r="482" spans="2:18">
      <c r="B482" s="46">
        <v>44480.291666666664</v>
      </c>
      <c r="C482" s="7">
        <v>49.221499999999999</v>
      </c>
      <c r="D482" s="23">
        <f t="shared" si="36"/>
        <v>49.5623</v>
      </c>
      <c r="E482" s="24">
        <f>SMA1MSFT[[#This Row],[Adj Close]]-SMA1MSFT[[#This Row],[Naive Trend ]]</f>
        <v>-0.34080000000000155</v>
      </c>
      <c r="F482" s="5">
        <f t="shared" si="35"/>
        <v>0.11614464000000105</v>
      </c>
      <c r="G482" s="5">
        <f>ABS(SMA1MSFT[[#This Row],[Erorr 1]])</f>
        <v>0.34080000000000155</v>
      </c>
      <c r="H482" s="15">
        <f>SMA1MSFT[[#This Row],[Abs Erorr 1]]/SMA1MSFT[[#This Row],[Adj Close]]</f>
        <v>6.9238036224008115E-3</v>
      </c>
      <c r="I482" s="23">
        <f t="shared" si="38"/>
        <v>49.728100000000005</v>
      </c>
      <c r="J482" s="25">
        <f>(SMA1MSFT[[#This Row],[Adj Close]]-SMA1MSFT[[#This Row],[3-MA]])</f>
        <v>-0.50660000000000593</v>
      </c>
      <c r="K482" s="14">
        <f t="shared" si="37"/>
        <v>0.25664356000000599</v>
      </c>
      <c r="L482" s="14">
        <f>ABS(SMA1MSFT[[#This Row],[Erorr 2]])</f>
        <v>0.50660000000000593</v>
      </c>
      <c r="M482" s="15">
        <f>SMA1MSFT[[#This Row],[Abs Erorr 2]]/SMA1MSFT[[#This Row],[Adj Close]]</f>
        <v>1.0292250337759027E-2</v>
      </c>
      <c r="N482" s="23">
        <f t="shared" si="39"/>
        <v>49.622183333333332</v>
      </c>
      <c r="O482" s="26">
        <f>SMA1MSFT[[#This Row],[Adj Close]]-SMA1MSFT[[#This Row],[6-MA]]</f>
        <v>-0.40068333333333328</v>
      </c>
      <c r="P482" s="14">
        <f>(SMA1MSFT[[#This Row],[Adj Close]]-N482)^2</f>
        <v>0.16054713361111106</v>
      </c>
      <c r="Q482" s="14">
        <f>ABS(SMA1MSFT[[#This Row],[Erorr 3]])</f>
        <v>0.40068333333333328</v>
      </c>
      <c r="R482" s="27">
        <f>SMA1MSFT[[#This Row],[Abs Erorr 3]]/SMA1MSFT[[#This Row],[Adj Close]]</f>
        <v>8.1404128954488033E-3</v>
      </c>
    </row>
    <row r="483" spans="2:18">
      <c r="B483" s="46">
        <v>44481.291666666664</v>
      </c>
      <c r="C483" s="7">
        <v>48.0518</v>
      </c>
      <c r="D483" s="23">
        <f t="shared" si="36"/>
        <v>49.221499999999999</v>
      </c>
      <c r="E483" s="24">
        <f>SMA1MSFT[[#This Row],[Adj Close]]-SMA1MSFT[[#This Row],[Naive Trend ]]</f>
        <v>-1.1696999999999989</v>
      </c>
      <c r="F483" s="5">
        <f t="shared" si="35"/>
        <v>1.3681980899999973</v>
      </c>
      <c r="G483" s="5">
        <f>ABS(SMA1MSFT[[#This Row],[Erorr 1]])</f>
        <v>1.1696999999999989</v>
      </c>
      <c r="H483" s="15">
        <f>SMA1MSFT[[#This Row],[Abs Erorr 1]]/SMA1MSFT[[#This Row],[Adj Close]]</f>
        <v>2.4342480406561229E-2</v>
      </c>
      <c r="I483" s="23">
        <f t="shared" si="38"/>
        <v>49.5623</v>
      </c>
      <c r="J483" s="25">
        <f>(SMA1MSFT[[#This Row],[Adj Close]]-SMA1MSFT[[#This Row],[3-MA]])</f>
        <v>-1.5105000000000004</v>
      </c>
      <c r="K483" s="14">
        <f t="shared" si="37"/>
        <v>2.2816102500000013</v>
      </c>
      <c r="L483" s="14">
        <f>ABS(SMA1MSFT[[#This Row],[Erorr 2]])</f>
        <v>1.5105000000000004</v>
      </c>
      <c r="M483" s="15">
        <f>SMA1MSFT[[#This Row],[Abs Erorr 2]]/SMA1MSFT[[#This Row],[Adj Close]]</f>
        <v>3.1434826582979213E-2</v>
      </c>
      <c r="N483" s="23">
        <f t="shared" si="39"/>
        <v>49.557700000000004</v>
      </c>
      <c r="O483" s="26">
        <f>SMA1MSFT[[#This Row],[Adj Close]]-SMA1MSFT[[#This Row],[6-MA]]</f>
        <v>-1.505900000000004</v>
      </c>
      <c r="P483" s="14">
        <f>(SMA1MSFT[[#This Row],[Adj Close]]-N483)^2</f>
        <v>2.2677348100000119</v>
      </c>
      <c r="Q483" s="14">
        <f>ABS(SMA1MSFT[[#This Row],[Erorr 3]])</f>
        <v>1.505900000000004</v>
      </c>
      <c r="R483" s="27">
        <f>SMA1MSFT[[#This Row],[Abs Erorr 3]]/SMA1MSFT[[#This Row],[Adj Close]]</f>
        <v>3.1339096558297586E-2</v>
      </c>
    </row>
    <row r="484" spans="2:18">
      <c r="B484" s="46">
        <v>44482.291666666664</v>
      </c>
      <c r="C484" s="7">
        <v>48.134700000000002</v>
      </c>
      <c r="D484" s="23">
        <f t="shared" si="36"/>
        <v>48.0518</v>
      </c>
      <c r="E484" s="24">
        <f>SMA1MSFT[[#This Row],[Adj Close]]-SMA1MSFT[[#This Row],[Naive Trend ]]</f>
        <v>8.2900000000002194E-2</v>
      </c>
      <c r="F484" s="5">
        <f t="shared" si="35"/>
        <v>6.8724100000003641E-3</v>
      </c>
      <c r="G484" s="5">
        <f>ABS(SMA1MSFT[[#This Row],[Erorr 1]])</f>
        <v>8.2900000000002194E-2</v>
      </c>
      <c r="H484" s="15">
        <f>SMA1MSFT[[#This Row],[Abs Erorr 1]]/SMA1MSFT[[#This Row],[Adj Close]]</f>
        <v>1.7222502685173521E-3</v>
      </c>
      <c r="I484" s="23">
        <f t="shared" si="38"/>
        <v>48.9452</v>
      </c>
      <c r="J484" s="25">
        <f>(SMA1MSFT[[#This Row],[Adj Close]]-SMA1MSFT[[#This Row],[3-MA]])</f>
        <v>-0.81049999999999756</v>
      </c>
      <c r="K484" s="14">
        <f t="shared" si="37"/>
        <v>0.65691024999999603</v>
      </c>
      <c r="L484" s="14">
        <f>ABS(SMA1MSFT[[#This Row],[Erorr 2]])</f>
        <v>0.81049999999999756</v>
      </c>
      <c r="M484" s="15">
        <f>SMA1MSFT[[#This Row],[Abs Erorr 2]]/SMA1MSFT[[#This Row],[Adj Close]]</f>
        <v>1.683816456734949E-2</v>
      </c>
      <c r="N484" s="23">
        <f t="shared" si="39"/>
        <v>49.358149999999995</v>
      </c>
      <c r="O484" s="26">
        <f>SMA1MSFT[[#This Row],[Adj Close]]-SMA1MSFT[[#This Row],[6-MA]]</f>
        <v>-1.2234499999999926</v>
      </c>
      <c r="P484" s="14">
        <f>(SMA1MSFT[[#This Row],[Adj Close]]-N484)^2</f>
        <v>1.4968299024999818</v>
      </c>
      <c r="Q484" s="14">
        <f>ABS(SMA1MSFT[[#This Row],[Erorr 3]])</f>
        <v>1.2234499999999926</v>
      </c>
      <c r="R484" s="27">
        <f>SMA1MSFT[[#This Row],[Abs Erorr 3]]/SMA1MSFT[[#This Row],[Adj Close]]</f>
        <v>2.5417214608172329E-2</v>
      </c>
    </row>
    <row r="485" spans="2:18">
      <c r="B485" s="46">
        <v>44483.291666666664</v>
      </c>
      <c r="C485" s="7">
        <v>49.645200000000003</v>
      </c>
      <c r="D485" s="23">
        <f t="shared" si="36"/>
        <v>48.134700000000002</v>
      </c>
      <c r="E485" s="24">
        <f>SMA1MSFT[[#This Row],[Adj Close]]-SMA1MSFT[[#This Row],[Naive Trend ]]</f>
        <v>1.5105000000000004</v>
      </c>
      <c r="F485" s="5">
        <f t="shared" si="35"/>
        <v>2.2816102500000013</v>
      </c>
      <c r="G485" s="5">
        <f>ABS(SMA1MSFT[[#This Row],[Erorr 1]])</f>
        <v>1.5105000000000004</v>
      </c>
      <c r="H485" s="15">
        <f>SMA1MSFT[[#This Row],[Abs Erorr 1]]/SMA1MSFT[[#This Row],[Adj Close]]</f>
        <v>3.0425902202025581E-2</v>
      </c>
      <c r="I485" s="23">
        <f t="shared" si="38"/>
        <v>48.469333333333338</v>
      </c>
      <c r="J485" s="25">
        <f>(SMA1MSFT[[#This Row],[Adj Close]]-SMA1MSFT[[#This Row],[3-MA]])</f>
        <v>1.1758666666666642</v>
      </c>
      <c r="K485" s="14">
        <f t="shared" si="37"/>
        <v>1.382662417777772</v>
      </c>
      <c r="L485" s="14">
        <f>ABS(SMA1MSFT[[#This Row],[Erorr 2]])</f>
        <v>1.1758666666666642</v>
      </c>
      <c r="M485" s="15">
        <f>SMA1MSFT[[#This Row],[Abs Erorr 2]]/SMA1MSFT[[#This Row],[Adj Close]]</f>
        <v>2.3685404966978966E-2</v>
      </c>
      <c r="N485" s="23">
        <f t="shared" si="39"/>
        <v>49.098716666666668</v>
      </c>
      <c r="O485" s="26">
        <f>SMA1MSFT[[#This Row],[Adj Close]]-SMA1MSFT[[#This Row],[6-MA]]</f>
        <v>0.54648333333333454</v>
      </c>
      <c r="P485" s="14">
        <f>(SMA1MSFT[[#This Row],[Adj Close]]-N485)^2</f>
        <v>0.29864403361111241</v>
      </c>
      <c r="Q485" s="14">
        <f>ABS(SMA1MSFT[[#This Row],[Erorr 3]])</f>
        <v>0.54648333333333454</v>
      </c>
      <c r="R485" s="27">
        <f>SMA1MSFT[[#This Row],[Abs Erorr 3]]/SMA1MSFT[[#This Row],[Adj Close]]</f>
        <v>1.1007777858349539E-2</v>
      </c>
    </row>
    <row r="486" spans="2:18">
      <c r="B486" s="46">
        <v>44484.291666666664</v>
      </c>
      <c r="C486" s="7">
        <v>50.161000000000001</v>
      </c>
      <c r="D486" s="23">
        <f t="shared" si="36"/>
        <v>49.645200000000003</v>
      </c>
      <c r="E486" s="24">
        <f>SMA1MSFT[[#This Row],[Adj Close]]-SMA1MSFT[[#This Row],[Naive Trend ]]</f>
        <v>0.5157999999999987</v>
      </c>
      <c r="F486" s="5">
        <f t="shared" si="35"/>
        <v>0.26604963999999864</v>
      </c>
      <c r="G486" s="5">
        <f>ABS(SMA1MSFT[[#This Row],[Erorr 1]])</f>
        <v>0.5157999999999987</v>
      </c>
      <c r="H486" s="15">
        <f>SMA1MSFT[[#This Row],[Abs Erorr 1]]/SMA1MSFT[[#This Row],[Adj Close]]</f>
        <v>1.0282889097107289E-2</v>
      </c>
      <c r="I486" s="23">
        <f t="shared" si="38"/>
        <v>48.610566666666671</v>
      </c>
      <c r="J486" s="25">
        <f>(SMA1MSFT[[#This Row],[Adj Close]]-SMA1MSFT[[#This Row],[3-MA]])</f>
        <v>1.5504333333333307</v>
      </c>
      <c r="K486" s="14">
        <f t="shared" si="37"/>
        <v>2.4038435211111029</v>
      </c>
      <c r="L486" s="14">
        <f>ABS(SMA1MSFT[[#This Row],[Erorr 2]])</f>
        <v>1.5504333333333307</v>
      </c>
      <c r="M486" s="15">
        <f>SMA1MSFT[[#This Row],[Abs Erorr 2]]/SMA1MSFT[[#This Row],[Adj Close]]</f>
        <v>3.0909139238319224E-2</v>
      </c>
      <c r="N486" s="23">
        <f t="shared" si="39"/>
        <v>49.086433333333332</v>
      </c>
      <c r="O486" s="26">
        <f>SMA1MSFT[[#This Row],[Adj Close]]-SMA1MSFT[[#This Row],[6-MA]]</f>
        <v>1.0745666666666693</v>
      </c>
      <c r="P486" s="14">
        <f>(SMA1MSFT[[#This Row],[Adj Close]]-N486)^2</f>
        <v>1.1546935211111169</v>
      </c>
      <c r="Q486" s="14">
        <f>ABS(SMA1MSFT[[#This Row],[Erorr 3]])</f>
        <v>1.0745666666666693</v>
      </c>
      <c r="R486" s="27">
        <f>SMA1MSFT[[#This Row],[Abs Erorr 3]]/SMA1MSFT[[#This Row],[Adj Close]]</f>
        <v>2.1422353355528584E-2</v>
      </c>
    </row>
    <row r="487" spans="2:18">
      <c r="B487" s="46">
        <v>44487.291666666664</v>
      </c>
      <c r="C487" s="7">
        <v>50.170200000000001</v>
      </c>
      <c r="D487" s="23">
        <f t="shared" si="36"/>
        <v>50.161000000000001</v>
      </c>
      <c r="E487" s="24">
        <f>SMA1MSFT[[#This Row],[Adj Close]]-SMA1MSFT[[#This Row],[Naive Trend ]]</f>
        <v>9.1999999999998749E-3</v>
      </c>
      <c r="F487" s="5">
        <f t="shared" si="35"/>
        <v>8.4639999999997699E-5</v>
      </c>
      <c r="G487" s="5">
        <f>ABS(SMA1MSFT[[#This Row],[Erorr 1]])</f>
        <v>9.1999999999998749E-3</v>
      </c>
      <c r="H487" s="15">
        <f>SMA1MSFT[[#This Row],[Abs Erorr 1]]/SMA1MSFT[[#This Row],[Adj Close]]</f>
        <v>1.8337578881487168E-4</v>
      </c>
      <c r="I487" s="23">
        <f t="shared" si="38"/>
        <v>49.313633333333335</v>
      </c>
      <c r="J487" s="25">
        <f>(SMA1MSFT[[#This Row],[Adj Close]]-SMA1MSFT[[#This Row],[3-MA]])</f>
        <v>0.85656666666666581</v>
      </c>
      <c r="K487" s="14">
        <f t="shared" si="37"/>
        <v>0.73370645444444293</v>
      </c>
      <c r="L487" s="14">
        <f>ABS(SMA1MSFT[[#This Row],[Erorr 2]])</f>
        <v>0.85656666666666581</v>
      </c>
      <c r="M487" s="15">
        <f>SMA1MSFT[[#This Row],[Abs Erorr 2]]/SMA1MSFT[[#This Row],[Adj Close]]</f>
        <v>1.7073216105709482E-2</v>
      </c>
      <c r="N487" s="23">
        <f t="shared" si="39"/>
        <v>49.129416666666664</v>
      </c>
      <c r="O487" s="26">
        <f>SMA1MSFT[[#This Row],[Adj Close]]-SMA1MSFT[[#This Row],[6-MA]]</f>
        <v>1.0407833333333372</v>
      </c>
      <c r="P487" s="14">
        <f>(SMA1MSFT[[#This Row],[Adj Close]]-N487)^2</f>
        <v>1.0832299469444524</v>
      </c>
      <c r="Q487" s="14">
        <f>ABS(SMA1MSFT[[#This Row],[Erorr 3]])</f>
        <v>1.0407833333333372</v>
      </c>
      <c r="R487" s="27">
        <f>SMA1MSFT[[#This Row],[Abs Erorr 3]]/SMA1MSFT[[#This Row],[Adj Close]]</f>
        <v>2.0745050514714654E-2</v>
      </c>
    </row>
    <row r="488" spans="2:18">
      <c r="B488" s="46">
        <v>44488.291666666664</v>
      </c>
      <c r="C488" s="7">
        <v>50.851799999999997</v>
      </c>
      <c r="D488" s="23">
        <f t="shared" si="36"/>
        <v>50.170200000000001</v>
      </c>
      <c r="E488" s="24">
        <f>SMA1MSFT[[#This Row],[Adj Close]]-SMA1MSFT[[#This Row],[Naive Trend ]]</f>
        <v>0.68159999999999599</v>
      </c>
      <c r="F488" s="5">
        <f t="shared" si="35"/>
        <v>0.46457855999999453</v>
      </c>
      <c r="G488" s="5">
        <f>ABS(SMA1MSFT[[#This Row],[Erorr 1]])</f>
        <v>0.68159999999999599</v>
      </c>
      <c r="H488" s="15">
        <f>SMA1MSFT[[#This Row],[Abs Erorr 1]]/SMA1MSFT[[#This Row],[Adj Close]]</f>
        <v>1.3403655327834925E-2</v>
      </c>
      <c r="I488" s="23">
        <f t="shared" si="38"/>
        <v>49.992133333333335</v>
      </c>
      <c r="J488" s="25">
        <f>(SMA1MSFT[[#This Row],[Adj Close]]-SMA1MSFT[[#This Row],[3-MA]])</f>
        <v>0.85966666666666214</v>
      </c>
      <c r="K488" s="14">
        <f t="shared" si="37"/>
        <v>0.73902677777777004</v>
      </c>
      <c r="L488" s="14">
        <f>ABS(SMA1MSFT[[#This Row],[Erorr 2]])</f>
        <v>0.85966666666666214</v>
      </c>
      <c r="M488" s="15">
        <f>SMA1MSFT[[#This Row],[Abs Erorr 2]]/SMA1MSFT[[#This Row],[Adj Close]]</f>
        <v>1.6905334062248773E-2</v>
      </c>
      <c r="N488" s="23">
        <f t="shared" si="39"/>
        <v>49.23073333333334</v>
      </c>
      <c r="O488" s="26">
        <f>SMA1MSFT[[#This Row],[Adj Close]]-SMA1MSFT[[#This Row],[6-MA]]</f>
        <v>1.6210666666666569</v>
      </c>
      <c r="P488" s="14">
        <f>(SMA1MSFT[[#This Row],[Adj Close]]-N488)^2</f>
        <v>2.6278571377777462</v>
      </c>
      <c r="Q488" s="14">
        <f>ABS(SMA1MSFT[[#This Row],[Erorr 3]])</f>
        <v>1.6210666666666569</v>
      </c>
      <c r="R488" s="27">
        <f>SMA1MSFT[[#This Row],[Abs Erorr 3]]/SMA1MSFT[[#This Row],[Adj Close]]</f>
        <v>3.1878255374768578E-2</v>
      </c>
    </row>
    <row r="489" spans="2:18">
      <c r="B489" s="46">
        <v>44489.291666666664</v>
      </c>
      <c r="C489" s="7">
        <v>50.999200000000002</v>
      </c>
      <c r="D489" s="23">
        <f t="shared" si="36"/>
        <v>50.851799999999997</v>
      </c>
      <c r="E489" s="24">
        <f>SMA1MSFT[[#This Row],[Adj Close]]-SMA1MSFT[[#This Row],[Naive Trend ]]</f>
        <v>0.14740000000000464</v>
      </c>
      <c r="F489" s="5">
        <f t="shared" si="35"/>
        <v>2.1726760000001368E-2</v>
      </c>
      <c r="G489" s="5">
        <f>ABS(SMA1MSFT[[#This Row],[Erorr 1]])</f>
        <v>0.14740000000000464</v>
      </c>
      <c r="H489" s="15">
        <f>SMA1MSFT[[#This Row],[Abs Erorr 1]]/SMA1MSFT[[#This Row],[Adj Close]]</f>
        <v>2.8902414155517072E-3</v>
      </c>
      <c r="I489" s="23">
        <f t="shared" si="38"/>
        <v>50.394333333333329</v>
      </c>
      <c r="J489" s="25">
        <f>(SMA1MSFT[[#This Row],[Adj Close]]-SMA1MSFT[[#This Row],[3-MA]])</f>
        <v>0.60486666666667332</v>
      </c>
      <c r="K489" s="14">
        <f t="shared" si="37"/>
        <v>0.3658636844444525</v>
      </c>
      <c r="L489" s="14">
        <f>ABS(SMA1MSFT[[#This Row],[Erorr 2]])</f>
        <v>0.60486666666667332</v>
      </c>
      <c r="M489" s="15">
        <f>SMA1MSFT[[#This Row],[Abs Erorr 2]]/SMA1MSFT[[#This Row],[Adj Close]]</f>
        <v>1.1860316763138899E-2</v>
      </c>
      <c r="N489" s="23">
        <f t="shared" si="39"/>
        <v>49.502450000000003</v>
      </c>
      <c r="O489" s="26">
        <f>SMA1MSFT[[#This Row],[Adj Close]]-SMA1MSFT[[#This Row],[6-MA]]</f>
        <v>1.4967499999999987</v>
      </c>
      <c r="P489" s="14">
        <f>(SMA1MSFT[[#This Row],[Adj Close]]-N489)^2</f>
        <v>2.2402605624999961</v>
      </c>
      <c r="Q489" s="14">
        <f>ABS(SMA1MSFT[[#This Row],[Erorr 3]])</f>
        <v>1.4967499999999987</v>
      </c>
      <c r="R489" s="27">
        <f>SMA1MSFT[[#This Row],[Abs Erorr 3]]/SMA1MSFT[[#This Row],[Adj Close]]</f>
        <v>2.9348499584307179E-2</v>
      </c>
    </row>
    <row r="490" spans="2:18">
      <c r="B490" s="46">
        <v>44490.291666666664</v>
      </c>
      <c r="C490" s="7">
        <v>51.5794</v>
      </c>
      <c r="D490" s="23">
        <f t="shared" si="36"/>
        <v>50.999200000000002</v>
      </c>
      <c r="E490" s="24">
        <f>SMA1MSFT[[#This Row],[Adj Close]]-SMA1MSFT[[#This Row],[Naive Trend ]]</f>
        <v>0.58019999999999783</v>
      </c>
      <c r="F490" s="5">
        <f t="shared" si="35"/>
        <v>0.33663203999999747</v>
      </c>
      <c r="G490" s="5">
        <f>ABS(SMA1MSFT[[#This Row],[Erorr 1]])</f>
        <v>0.58019999999999783</v>
      </c>
      <c r="H490" s="15">
        <f>SMA1MSFT[[#This Row],[Abs Erorr 1]]/SMA1MSFT[[#This Row],[Adj Close]]</f>
        <v>1.1248676797326022E-2</v>
      </c>
      <c r="I490" s="23">
        <f t="shared" si="38"/>
        <v>50.673733333333331</v>
      </c>
      <c r="J490" s="25">
        <f>(SMA1MSFT[[#This Row],[Adj Close]]-SMA1MSFT[[#This Row],[3-MA]])</f>
        <v>0.90566666666666862</v>
      </c>
      <c r="K490" s="14">
        <f t="shared" si="37"/>
        <v>0.8202321111111146</v>
      </c>
      <c r="L490" s="14">
        <f>ABS(SMA1MSFT[[#This Row],[Erorr 2]])</f>
        <v>0.90566666666666862</v>
      </c>
      <c r="M490" s="15">
        <f>SMA1MSFT[[#This Row],[Abs Erorr 2]]/SMA1MSFT[[#This Row],[Adj Close]]</f>
        <v>1.7558689450956556E-2</v>
      </c>
      <c r="N490" s="23">
        <f t="shared" si="39"/>
        <v>49.99368333333333</v>
      </c>
      <c r="O490" s="26">
        <f>SMA1MSFT[[#This Row],[Adj Close]]-SMA1MSFT[[#This Row],[6-MA]]</f>
        <v>1.58571666666667</v>
      </c>
      <c r="P490" s="14">
        <f>(SMA1MSFT[[#This Row],[Adj Close]]-N490)^2</f>
        <v>2.5144973469444549</v>
      </c>
      <c r="Q490" s="14">
        <f>ABS(SMA1MSFT[[#This Row],[Erorr 3]])</f>
        <v>1.58571666666667</v>
      </c>
      <c r="R490" s="27">
        <f>SMA1MSFT[[#This Row],[Abs Erorr 3]]/SMA1MSFT[[#This Row],[Adj Close]]</f>
        <v>3.0743216607146847E-2</v>
      </c>
    </row>
    <row r="491" spans="2:18">
      <c r="B491" s="46">
        <v>44491.291666666664</v>
      </c>
      <c r="C491" s="7">
        <v>45.555700000000002</v>
      </c>
      <c r="D491" s="23">
        <f t="shared" si="36"/>
        <v>51.5794</v>
      </c>
      <c r="E491" s="24">
        <f>SMA1MSFT[[#This Row],[Adj Close]]-SMA1MSFT[[#This Row],[Naive Trend ]]</f>
        <v>-6.0236999999999981</v>
      </c>
      <c r="F491" s="5">
        <f t="shared" si="35"/>
        <v>36.284961689999975</v>
      </c>
      <c r="G491" s="5">
        <f>ABS(SMA1MSFT[[#This Row],[Erorr 1]])</f>
        <v>6.0236999999999981</v>
      </c>
      <c r="H491" s="15">
        <f>SMA1MSFT[[#This Row],[Abs Erorr 1]]/SMA1MSFT[[#This Row],[Adj Close]]</f>
        <v>0.13222714171881889</v>
      </c>
      <c r="I491" s="23">
        <f t="shared" si="38"/>
        <v>51.143466666666662</v>
      </c>
      <c r="J491" s="25">
        <f>(SMA1MSFT[[#This Row],[Adj Close]]-SMA1MSFT[[#This Row],[3-MA]])</f>
        <v>-5.5877666666666599</v>
      </c>
      <c r="K491" s="14">
        <f t="shared" si="37"/>
        <v>31.223136321111035</v>
      </c>
      <c r="L491" s="14">
        <f>ABS(SMA1MSFT[[#This Row],[Erorr 2]])</f>
        <v>5.5877666666666599</v>
      </c>
      <c r="M491" s="15">
        <f>SMA1MSFT[[#This Row],[Abs Erorr 2]]/SMA1MSFT[[#This Row],[Adj Close]]</f>
        <v>0.12265790376762205</v>
      </c>
      <c r="N491" s="23">
        <f t="shared" si="39"/>
        <v>50.567800000000005</v>
      </c>
      <c r="O491" s="26">
        <f>SMA1MSFT[[#This Row],[Adj Close]]-SMA1MSFT[[#This Row],[6-MA]]</f>
        <v>-5.0121000000000038</v>
      </c>
      <c r="P491" s="14">
        <f>(SMA1MSFT[[#This Row],[Adj Close]]-N491)^2</f>
        <v>25.121146410000037</v>
      </c>
      <c r="Q491" s="14">
        <f>ABS(SMA1MSFT[[#This Row],[Erorr 3]])</f>
        <v>5.0121000000000038</v>
      </c>
      <c r="R491" s="27">
        <f>SMA1MSFT[[#This Row],[Abs Erorr 3]]/SMA1MSFT[[#This Row],[Adj Close]]</f>
        <v>0.11002135846886348</v>
      </c>
    </row>
    <row r="492" spans="2:18">
      <c r="B492" s="46">
        <v>44494.291666666664</v>
      </c>
      <c r="C492" s="7">
        <v>45.509599999999999</v>
      </c>
      <c r="D492" s="23">
        <f t="shared" si="36"/>
        <v>45.555700000000002</v>
      </c>
      <c r="E492" s="24">
        <f>SMA1MSFT[[#This Row],[Adj Close]]-SMA1MSFT[[#This Row],[Naive Trend ]]</f>
        <v>-4.6100000000002694E-2</v>
      </c>
      <c r="F492" s="5">
        <f t="shared" si="35"/>
        <v>2.1252100000002483E-3</v>
      </c>
      <c r="G492" s="5">
        <f>ABS(SMA1MSFT[[#This Row],[Erorr 1]])</f>
        <v>4.6100000000002694E-2</v>
      </c>
      <c r="H492" s="15">
        <f>SMA1MSFT[[#This Row],[Abs Erorr 1]]/SMA1MSFT[[#This Row],[Adj Close]]</f>
        <v>1.0129730869970885E-3</v>
      </c>
      <c r="I492" s="23">
        <f t="shared" si="38"/>
        <v>49.378099999999996</v>
      </c>
      <c r="J492" s="25">
        <f>(SMA1MSFT[[#This Row],[Adj Close]]-SMA1MSFT[[#This Row],[3-MA]])</f>
        <v>-3.8684999999999974</v>
      </c>
      <c r="K492" s="14">
        <f t="shared" si="37"/>
        <v>14.96529224999998</v>
      </c>
      <c r="L492" s="14">
        <f>ABS(SMA1MSFT[[#This Row],[Erorr 2]])</f>
        <v>3.8684999999999974</v>
      </c>
      <c r="M492" s="15">
        <f>SMA1MSFT[[#This Row],[Abs Erorr 2]]/SMA1MSFT[[#This Row],[Adj Close]]</f>
        <v>8.5004043102993601E-2</v>
      </c>
      <c r="N492" s="23">
        <f t="shared" si="39"/>
        <v>49.886216666666662</v>
      </c>
      <c r="O492" s="26">
        <f>SMA1MSFT[[#This Row],[Adj Close]]-SMA1MSFT[[#This Row],[6-MA]]</f>
        <v>-4.3766166666666635</v>
      </c>
      <c r="P492" s="14">
        <f>(SMA1MSFT[[#This Row],[Adj Close]]-N492)^2</f>
        <v>19.154773446944418</v>
      </c>
      <c r="Q492" s="14">
        <f>ABS(SMA1MSFT[[#This Row],[Erorr 3]])</f>
        <v>4.3766166666666635</v>
      </c>
      <c r="R492" s="27">
        <f>SMA1MSFT[[#This Row],[Abs Erorr 3]]/SMA1MSFT[[#This Row],[Adj Close]]</f>
        <v>9.6169086668893233E-2</v>
      </c>
    </row>
    <row r="493" spans="2:18">
      <c r="B493" s="46">
        <v>44495.291666666664</v>
      </c>
      <c r="C493" s="7">
        <v>44.468800000000002</v>
      </c>
      <c r="D493" s="23">
        <f t="shared" si="36"/>
        <v>45.509599999999999</v>
      </c>
      <c r="E493" s="24">
        <f>SMA1MSFT[[#This Row],[Adj Close]]-SMA1MSFT[[#This Row],[Naive Trend ]]</f>
        <v>-1.0407999999999973</v>
      </c>
      <c r="F493" s="5">
        <f t="shared" si="35"/>
        <v>1.0832646399999943</v>
      </c>
      <c r="G493" s="5">
        <f>ABS(SMA1MSFT[[#This Row],[Erorr 1]])</f>
        <v>1.0407999999999973</v>
      </c>
      <c r="H493" s="15">
        <f>SMA1MSFT[[#This Row],[Abs Erorr 1]]/SMA1MSFT[[#This Row],[Adj Close]]</f>
        <v>2.3405173964667299E-2</v>
      </c>
      <c r="I493" s="23">
        <f t="shared" si="38"/>
        <v>47.548233333333336</v>
      </c>
      <c r="J493" s="25">
        <f>(SMA1MSFT[[#This Row],[Adj Close]]-SMA1MSFT[[#This Row],[3-MA]])</f>
        <v>-3.0794333333333341</v>
      </c>
      <c r="K493" s="14">
        <f t="shared" si="37"/>
        <v>9.48290965444445</v>
      </c>
      <c r="L493" s="14">
        <f>ABS(SMA1MSFT[[#This Row],[Erorr 2]])</f>
        <v>3.0794333333333341</v>
      </c>
      <c r="M493" s="15">
        <f>SMA1MSFT[[#This Row],[Abs Erorr 2]]/SMA1MSFT[[#This Row],[Adj Close]]</f>
        <v>6.9249301382842215E-2</v>
      </c>
      <c r="N493" s="23">
        <f t="shared" si="39"/>
        <v>49.11098333333333</v>
      </c>
      <c r="O493" s="26">
        <f>SMA1MSFT[[#This Row],[Adj Close]]-SMA1MSFT[[#This Row],[6-MA]]</f>
        <v>-4.6421833333333282</v>
      </c>
      <c r="P493" s="14">
        <f>(SMA1MSFT[[#This Row],[Adj Close]]-N493)^2</f>
        <v>21.549866100277729</v>
      </c>
      <c r="Q493" s="14">
        <f>ABS(SMA1MSFT[[#This Row],[Erorr 3]])</f>
        <v>4.6421833333333282</v>
      </c>
      <c r="R493" s="27">
        <f>SMA1MSFT[[#This Row],[Abs Erorr 3]]/SMA1MSFT[[#This Row],[Adj Close]]</f>
        <v>0.1043919182288105</v>
      </c>
    </row>
    <row r="494" spans="2:18">
      <c r="B494" s="46">
        <v>44496.291666666664</v>
      </c>
      <c r="C494" s="7">
        <v>44.1096</v>
      </c>
      <c r="D494" s="23">
        <f t="shared" si="36"/>
        <v>44.468800000000002</v>
      </c>
      <c r="E494" s="24">
        <f>SMA1MSFT[[#This Row],[Adj Close]]-SMA1MSFT[[#This Row],[Naive Trend ]]</f>
        <v>-0.3592000000000013</v>
      </c>
      <c r="F494" s="5">
        <f t="shared" si="35"/>
        <v>0.12902464000000094</v>
      </c>
      <c r="G494" s="5">
        <f>ABS(SMA1MSFT[[#This Row],[Erorr 1]])</f>
        <v>0.3592000000000013</v>
      </c>
      <c r="H494" s="15">
        <f>SMA1MSFT[[#This Row],[Abs Erorr 1]]/SMA1MSFT[[#This Row],[Adj Close]]</f>
        <v>8.1433520140740626E-3</v>
      </c>
      <c r="I494" s="23">
        <f t="shared" si="38"/>
        <v>45.178033333333339</v>
      </c>
      <c r="J494" s="25">
        <f>(SMA1MSFT[[#This Row],[Adj Close]]-SMA1MSFT[[#This Row],[3-MA]])</f>
        <v>-1.0684333333333385</v>
      </c>
      <c r="K494" s="14">
        <f t="shared" si="37"/>
        <v>1.1415497877777887</v>
      </c>
      <c r="L494" s="14">
        <f>ABS(SMA1MSFT[[#This Row],[Erorr 2]])</f>
        <v>1.0684333333333385</v>
      </c>
      <c r="M494" s="15">
        <f>SMA1MSFT[[#This Row],[Abs Erorr 2]]/SMA1MSFT[[#This Row],[Adj Close]]</f>
        <v>2.4222240358863795E-2</v>
      </c>
      <c r="N494" s="23">
        <f t="shared" si="39"/>
        <v>48.16075</v>
      </c>
      <c r="O494" s="26">
        <f>SMA1MSFT[[#This Row],[Adj Close]]-SMA1MSFT[[#This Row],[6-MA]]</f>
        <v>-4.0511499999999998</v>
      </c>
      <c r="P494" s="14">
        <f>(SMA1MSFT[[#This Row],[Adj Close]]-N494)^2</f>
        <v>16.411816322499998</v>
      </c>
      <c r="Q494" s="14">
        <f>ABS(SMA1MSFT[[#This Row],[Erorr 3]])</f>
        <v>4.0511499999999998</v>
      </c>
      <c r="R494" s="27">
        <f>SMA1MSFT[[#This Row],[Abs Erorr 3]]/SMA1MSFT[[#This Row],[Adj Close]]</f>
        <v>9.1842818796815204E-2</v>
      </c>
    </row>
    <row r="495" spans="2:18">
      <c r="B495" s="46">
        <v>44497.291666666664</v>
      </c>
      <c r="C495" s="7">
        <v>44.284599999999998</v>
      </c>
      <c r="D495" s="23">
        <f t="shared" si="36"/>
        <v>44.1096</v>
      </c>
      <c r="E495" s="24">
        <f>SMA1MSFT[[#This Row],[Adj Close]]-SMA1MSFT[[#This Row],[Naive Trend ]]</f>
        <v>0.17499999999999716</v>
      </c>
      <c r="F495" s="5">
        <f t="shared" si="35"/>
        <v>3.0624999999999004E-2</v>
      </c>
      <c r="G495" s="5">
        <f>ABS(SMA1MSFT[[#This Row],[Erorr 1]])</f>
        <v>0.17499999999999716</v>
      </c>
      <c r="H495" s="15">
        <f>SMA1MSFT[[#This Row],[Abs Erorr 1]]/SMA1MSFT[[#This Row],[Adj Close]]</f>
        <v>3.9517123334070351E-3</v>
      </c>
      <c r="I495" s="23">
        <f t="shared" si="38"/>
        <v>44.695999999999998</v>
      </c>
      <c r="J495" s="25">
        <f>(SMA1MSFT[[#This Row],[Adj Close]]-SMA1MSFT[[#This Row],[3-MA]])</f>
        <v>-0.41140000000000043</v>
      </c>
      <c r="K495" s="14">
        <f t="shared" si="37"/>
        <v>0.16924996000000037</v>
      </c>
      <c r="L495" s="14">
        <f>ABS(SMA1MSFT[[#This Row],[Erorr 2]])</f>
        <v>0.41140000000000043</v>
      </c>
      <c r="M495" s="15">
        <f>SMA1MSFT[[#This Row],[Abs Erorr 2]]/SMA1MSFT[[#This Row],[Adj Close]]</f>
        <v>9.2899111655067555E-3</v>
      </c>
      <c r="N495" s="23">
        <f t="shared" si="39"/>
        <v>47.037050000000001</v>
      </c>
      <c r="O495" s="26">
        <f>SMA1MSFT[[#This Row],[Adj Close]]-SMA1MSFT[[#This Row],[6-MA]]</f>
        <v>-2.7524500000000032</v>
      </c>
      <c r="P495" s="14">
        <f>(SMA1MSFT[[#This Row],[Adj Close]]-N495)^2</f>
        <v>7.5759810025000176</v>
      </c>
      <c r="Q495" s="14">
        <f>ABS(SMA1MSFT[[#This Row],[Erorr 3]])</f>
        <v>2.7524500000000032</v>
      </c>
      <c r="R495" s="27">
        <f>SMA1MSFT[[#This Row],[Abs Erorr 3]]/SMA1MSFT[[#This Row],[Adj Close]]</f>
        <v>6.2153660640493609E-2</v>
      </c>
    </row>
    <row r="496" spans="2:18">
      <c r="B496" s="46">
        <v>44498.291666666664</v>
      </c>
      <c r="C496" s="7">
        <v>45.131999999999998</v>
      </c>
      <c r="D496" s="23">
        <f t="shared" si="36"/>
        <v>44.284599999999998</v>
      </c>
      <c r="E496" s="24">
        <f>SMA1MSFT[[#This Row],[Adj Close]]-SMA1MSFT[[#This Row],[Naive Trend ]]</f>
        <v>0.84740000000000038</v>
      </c>
      <c r="F496" s="5">
        <f t="shared" si="35"/>
        <v>0.7180867600000006</v>
      </c>
      <c r="G496" s="5">
        <f>ABS(SMA1MSFT[[#This Row],[Erorr 1]])</f>
        <v>0.84740000000000038</v>
      </c>
      <c r="H496" s="15">
        <f>SMA1MSFT[[#This Row],[Abs Erorr 1]]/SMA1MSFT[[#This Row],[Adj Close]]</f>
        <v>1.8776034742533025E-2</v>
      </c>
      <c r="I496" s="23">
        <f t="shared" si="38"/>
        <v>44.287666666666667</v>
      </c>
      <c r="J496" s="25">
        <f>(SMA1MSFT[[#This Row],[Adj Close]]-SMA1MSFT[[#This Row],[3-MA]])</f>
        <v>0.84433333333333138</v>
      </c>
      <c r="K496" s="14">
        <f t="shared" si="37"/>
        <v>0.71289877777777444</v>
      </c>
      <c r="L496" s="14">
        <f>ABS(SMA1MSFT[[#This Row],[Erorr 2]])</f>
        <v>0.84433333333333138</v>
      </c>
      <c r="M496" s="15">
        <f>SMA1MSFT[[#This Row],[Abs Erorr 2]]/SMA1MSFT[[#This Row],[Adj Close]]</f>
        <v>1.8708085910957444E-2</v>
      </c>
      <c r="N496" s="23">
        <f t="shared" si="39"/>
        <v>45.917949999999998</v>
      </c>
      <c r="O496" s="26">
        <f>SMA1MSFT[[#This Row],[Adj Close]]-SMA1MSFT[[#This Row],[6-MA]]</f>
        <v>-0.7859499999999997</v>
      </c>
      <c r="P496" s="14">
        <f>(SMA1MSFT[[#This Row],[Adj Close]]-N496)^2</f>
        <v>0.61771740249999951</v>
      </c>
      <c r="Q496" s="14">
        <f>ABS(SMA1MSFT[[#This Row],[Erorr 3]])</f>
        <v>0.7859499999999997</v>
      </c>
      <c r="R496" s="27">
        <f>SMA1MSFT[[#This Row],[Abs Erorr 3]]/SMA1MSFT[[#This Row],[Adj Close]]</f>
        <v>1.741447310112558E-2</v>
      </c>
    </row>
    <row r="497" spans="2:18">
      <c r="B497" s="46">
        <v>44501.291666666664</v>
      </c>
      <c r="C497" s="7">
        <v>45.638599999999997</v>
      </c>
      <c r="D497" s="23">
        <f t="shared" si="36"/>
        <v>45.131999999999998</v>
      </c>
      <c r="E497" s="24">
        <f>SMA1MSFT[[#This Row],[Adj Close]]-SMA1MSFT[[#This Row],[Naive Trend ]]</f>
        <v>0.50659999999999883</v>
      </c>
      <c r="F497" s="5">
        <f t="shared" si="35"/>
        <v>0.25664355999999883</v>
      </c>
      <c r="G497" s="5">
        <f>ABS(SMA1MSFT[[#This Row],[Erorr 1]])</f>
        <v>0.50659999999999883</v>
      </c>
      <c r="H497" s="15">
        <f>SMA1MSFT[[#This Row],[Abs Erorr 1]]/SMA1MSFT[[#This Row],[Adj Close]]</f>
        <v>1.1100252856134914E-2</v>
      </c>
      <c r="I497" s="23">
        <f t="shared" si="38"/>
        <v>44.508733333333332</v>
      </c>
      <c r="J497" s="25">
        <f>(SMA1MSFT[[#This Row],[Adj Close]]-SMA1MSFT[[#This Row],[3-MA]])</f>
        <v>1.1298666666666648</v>
      </c>
      <c r="K497" s="14">
        <f t="shared" si="37"/>
        <v>1.2765986844444401</v>
      </c>
      <c r="L497" s="14">
        <f>ABS(SMA1MSFT[[#This Row],[Erorr 2]])</f>
        <v>1.1298666666666648</v>
      </c>
      <c r="M497" s="15">
        <f>SMA1MSFT[[#This Row],[Abs Erorr 2]]/SMA1MSFT[[#This Row],[Adj Close]]</f>
        <v>2.4756821345673724E-2</v>
      </c>
      <c r="N497" s="23">
        <f t="shared" si="39"/>
        <v>44.843383333333342</v>
      </c>
      <c r="O497" s="26">
        <f>SMA1MSFT[[#This Row],[Adj Close]]-SMA1MSFT[[#This Row],[6-MA]]</f>
        <v>0.79521666666665425</v>
      </c>
      <c r="P497" s="14">
        <f>(SMA1MSFT[[#This Row],[Adj Close]]-N497)^2</f>
        <v>0.63236954694442471</v>
      </c>
      <c r="Q497" s="14">
        <f>ABS(SMA1MSFT[[#This Row],[Erorr 3]])</f>
        <v>0.79521666666665425</v>
      </c>
      <c r="R497" s="27">
        <f>SMA1MSFT[[#This Row],[Abs Erorr 3]]/SMA1MSFT[[#This Row],[Adj Close]]</f>
        <v>1.7424212545228256E-2</v>
      </c>
    </row>
    <row r="498" spans="2:18">
      <c r="B498" s="46">
        <v>44502.291666666664</v>
      </c>
      <c r="C498" s="7">
        <v>45.924100000000003</v>
      </c>
      <c r="D498" s="23">
        <f t="shared" si="36"/>
        <v>45.638599999999997</v>
      </c>
      <c r="E498" s="24">
        <f>SMA1MSFT[[#This Row],[Adj Close]]-SMA1MSFT[[#This Row],[Naive Trend ]]</f>
        <v>0.28550000000000608</v>
      </c>
      <c r="F498" s="5">
        <f t="shared" si="35"/>
        <v>8.1510250000003476E-2</v>
      </c>
      <c r="G498" s="5">
        <f>ABS(SMA1MSFT[[#This Row],[Erorr 1]])</f>
        <v>0.28550000000000608</v>
      </c>
      <c r="H498" s="15">
        <f>SMA1MSFT[[#This Row],[Abs Erorr 1]]/SMA1MSFT[[#This Row],[Adj Close]]</f>
        <v>6.2167794251821173E-3</v>
      </c>
      <c r="I498" s="23">
        <f t="shared" si="38"/>
        <v>45.018399999999993</v>
      </c>
      <c r="J498" s="25">
        <f>(SMA1MSFT[[#This Row],[Adj Close]]-SMA1MSFT[[#This Row],[3-MA]])</f>
        <v>0.90570000000001016</v>
      </c>
      <c r="K498" s="14">
        <f t="shared" si="37"/>
        <v>0.82029249000001836</v>
      </c>
      <c r="L498" s="14">
        <f>ABS(SMA1MSFT[[#This Row],[Erorr 2]])</f>
        <v>0.90570000000001016</v>
      </c>
      <c r="M498" s="15">
        <f>SMA1MSFT[[#This Row],[Abs Erorr 2]]/SMA1MSFT[[#This Row],[Adj Close]]</f>
        <v>1.9721671192250042E-2</v>
      </c>
      <c r="N498" s="23">
        <f t="shared" si="39"/>
        <v>44.857199999999999</v>
      </c>
      <c r="O498" s="26">
        <f>SMA1MSFT[[#This Row],[Adj Close]]-SMA1MSFT[[#This Row],[6-MA]]</f>
        <v>1.066900000000004</v>
      </c>
      <c r="P498" s="14">
        <f>(SMA1MSFT[[#This Row],[Adj Close]]-N498)^2</f>
        <v>1.1382756100000084</v>
      </c>
      <c r="Q498" s="14">
        <f>ABS(SMA1MSFT[[#This Row],[Erorr 3]])</f>
        <v>1.066900000000004</v>
      </c>
      <c r="R498" s="27">
        <f>SMA1MSFT[[#This Row],[Abs Erorr 3]]/SMA1MSFT[[#This Row],[Adj Close]]</f>
        <v>2.3231810748604847E-2</v>
      </c>
    </row>
    <row r="499" spans="2:18">
      <c r="B499" s="46">
        <v>44503.291666666664</v>
      </c>
      <c r="C499" s="7">
        <v>46.412300000000002</v>
      </c>
      <c r="D499" s="23">
        <f t="shared" si="36"/>
        <v>45.924100000000003</v>
      </c>
      <c r="E499" s="24">
        <f>SMA1MSFT[[#This Row],[Adj Close]]-SMA1MSFT[[#This Row],[Naive Trend ]]</f>
        <v>0.48819999999999908</v>
      </c>
      <c r="F499" s="5">
        <f t="shared" si="35"/>
        <v>0.23833923999999909</v>
      </c>
      <c r="G499" s="5">
        <f>ABS(SMA1MSFT[[#This Row],[Erorr 1]])</f>
        <v>0.48819999999999908</v>
      </c>
      <c r="H499" s="15">
        <f>SMA1MSFT[[#This Row],[Abs Erorr 1]]/SMA1MSFT[[#This Row],[Adj Close]]</f>
        <v>1.0518763345061527E-2</v>
      </c>
      <c r="I499" s="23">
        <f t="shared" si="38"/>
        <v>45.564900000000002</v>
      </c>
      <c r="J499" s="25">
        <f>(SMA1MSFT[[#This Row],[Adj Close]]-SMA1MSFT[[#This Row],[3-MA]])</f>
        <v>0.84740000000000038</v>
      </c>
      <c r="K499" s="14">
        <f t="shared" si="37"/>
        <v>0.7180867600000006</v>
      </c>
      <c r="L499" s="14">
        <f>ABS(SMA1MSFT[[#This Row],[Erorr 2]])</f>
        <v>0.84740000000000038</v>
      </c>
      <c r="M499" s="15">
        <f>SMA1MSFT[[#This Row],[Abs Erorr 2]]/SMA1MSFT[[#This Row],[Adj Close]]</f>
        <v>1.8258091066376807E-2</v>
      </c>
      <c r="N499" s="23">
        <f t="shared" si="39"/>
        <v>44.926283333333338</v>
      </c>
      <c r="O499" s="26">
        <f>SMA1MSFT[[#This Row],[Adj Close]]-SMA1MSFT[[#This Row],[6-MA]]</f>
        <v>1.4860166666666643</v>
      </c>
      <c r="P499" s="14">
        <f>(SMA1MSFT[[#This Row],[Adj Close]]-N499)^2</f>
        <v>2.208245533611104</v>
      </c>
      <c r="Q499" s="14">
        <f>ABS(SMA1MSFT[[#This Row],[Erorr 3]])</f>
        <v>1.4860166666666643</v>
      </c>
      <c r="R499" s="27">
        <f>SMA1MSFT[[#This Row],[Abs Erorr 3]]/SMA1MSFT[[#This Row],[Adj Close]]</f>
        <v>3.2017733804760036E-2</v>
      </c>
    </row>
    <row r="500" spans="2:18">
      <c r="B500" s="46">
        <v>44504.291666666664</v>
      </c>
      <c r="C500" s="7">
        <v>46.660800000000002</v>
      </c>
      <c r="D500" s="23">
        <f t="shared" si="36"/>
        <v>46.412300000000002</v>
      </c>
      <c r="E500" s="24">
        <f>SMA1MSFT[[#This Row],[Adj Close]]-SMA1MSFT[[#This Row],[Naive Trend ]]</f>
        <v>0.24849999999999994</v>
      </c>
      <c r="F500" s="5">
        <f t="shared" si="35"/>
        <v>6.1752249999999974E-2</v>
      </c>
      <c r="G500" s="5">
        <f>ABS(SMA1MSFT[[#This Row],[Erorr 1]])</f>
        <v>0.24849999999999994</v>
      </c>
      <c r="H500" s="15">
        <f>SMA1MSFT[[#This Row],[Abs Erorr 1]]/SMA1MSFT[[#This Row],[Adj Close]]</f>
        <v>5.3256695127387428E-3</v>
      </c>
      <c r="I500" s="23">
        <f t="shared" si="38"/>
        <v>45.991666666666674</v>
      </c>
      <c r="J500" s="25">
        <f>(SMA1MSFT[[#This Row],[Adj Close]]-SMA1MSFT[[#This Row],[3-MA]])</f>
        <v>0.66913333333332758</v>
      </c>
      <c r="K500" s="14">
        <f t="shared" si="37"/>
        <v>0.4477394177777701</v>
      </c>
      <c r="L500" s="14">
        <f>ABS(SMA1MSFT[[#This Row],[Erorr 2]])</f>
        <v>0.66913333333332758</v>
      </c>
      <c r="M500" s="15">
        <f>SMA1MSFT[[#This Row],[Abs Erorr 2]]/SMA1MSFT[[#This Row],[Adj Close]]</f>
        <v>1.4340374218473055E-2</v>
      </c>
      <c r="N500" s="23">
        <f t="shared" si="39"/>
        <v>45.2502</v>
      </c>
      <c r="O500" s="26">
        <f>SMA1MSFT[[#This Row],[Adj Close]]-SMA1MSFT[[#This Row],[6-MA]]</f>
        <v>1.4106000000000023</v>
      </c>
      <c r="P500" s="14">
        <f>(SMA1MSFT[[#This Row],[Adj Close]]-N500)^2</f>
        <v>1.9897923600000065</v>
      </c>
      <c r="Q500" s="14">
        <f>ABS(SMA1MSFT[[#This Row],[Erorr 3]])</f>
        <v>1.4106000000000023</v>
      </c>
      <c r="R500" s="27">
        <f>SMA1MSFT[[#This Row],[Abs Erorr 3]]/SMA1MSFT[[#This Row],[Adj Close]]</f>
        <v>3.0230943318588669E-2</v>
      </c>
    </row>
    <row r="501" spans="2:18">
      <c r="B501" s="46">
        <v>44505.291666666664</v>
      </c>
      <c r="C501" s="7">
        <v>47.226599999999998</v>
      </c>
      <c r="D501" s="23">
        <f t="shared" si="36"/>
        <v>46.660800000000002</v>
      </c>
      <c r="E501" s="24">
        <f>SMA1MSFT[[#This Row],[Adj Close]]-SMA1MSFT[[#This Row],[Naive Trend ]]</f>
        <v>0.56579999999999586</v>
      </c>
      <c r="F501" s="5">
        <f t="shared" si="35"/>
        <v>0.32012963999999533</v>
      </c>
      <c r="G501" s="5">
        <f>ABS(SMA1MSFT[[#This Row],[Erorr 1]])</f>
        <v>0.56579999999999586</v>
      </c>
      <c r="H501" s="15">
        <f>SMA1MSFT[[#This Row],[Abs Erorr 1]]/SMA1MSFT[[#This Row],[Adj Close]]</f>
        <v>1.1980536392626102E-2</v>
      </c>
      <c r="I501" s="23">
        <f t="shared" si="38"/>
        <v>46.3324</v>
      </c>
      <c r="J501" s="25">
        <f>(SMA1MSFT[[#This Row],[Adj Close]]-SMA1MSFT[[#This Row],[3-MA]])</f>
        <v>0.89419999999999789</v>
      </c>
      <c r="K501" s="14">
        <f t="shared" si="37"/>
        <v>0.79959363999999622</v>
      </c>
      <c r="L501" s="14">
        <f>ABS(SMA1MSFT[[#This Row],[Erorr 2]])</f>
        <v>0.89419999999999789</v>
      </c>
      <c r="M501" s="15">
        <f>SMA1MSFT[[#This Row],[Abs Erorr 2]]/SMA1MSFT[[#This Row],[Adj Close]]</f>
        <v>1.8934244684139828E-2</v>
      </c>
      <c r="N501" s="23">
        <f t="shared" si="39"/>
        <v>45.675399999999996</v>
      </c>
      <c r="O501" s="26">
        <f>SMA1MSFT[[#This Row],[Adj Close]]-SMA1MSFT[[#This Row],[6-MA]]</f>
        <v>1.5512000000000015</v>
      </c>
      <c r="P501" s="14">
        <f>(SMA1MSFT[[#This Row],[Adj Close]]-N501)^2</f>
        <v>2.4062214400000044</v>
      </c>
      <c r="Q501" s="14">
        <f>ABS(SMA1MSFT[[#This Row],[Erorr 3]])</f>
        <v>1.5512000000000015</v>
      </c>
      <c r="R501" s="27">
        <f>SMA1MSFT[[#This Row],[Abs Erorr 3]]/SMA1MSFT[[#This Row],[Adj Close]]</f>
        <v>3.2845896168684628E-2</v>
      </c>
    </row>
    <row r="502" spans="2:18">
      <c r="B502" s="46">
        <v>44508.291666666664</v>
      </c>
      <c r="C502" s="7">
        <v>47.810899999999997</v>
      </c>
      <c r="D502" s="23">
        <f t="shared" si="36"/>
        <v>47.226599999999998</v>
      </c>
      <c r="E502" s="24">
        <f>SMA1MSFT[[#This Row],[Adj Close]]-SMA1MSFT[[#This Row],[Naive Trend ]]</f>
        <v>0.58429999999999893</v>
      </c>
      <c r="F502" s="5">
        <f t="shared" si="35"/>
        <v>0.34140648999999873</v>
      </c>
      <c r="G502" s="5">
        <f>ABS(SMA1MSFT[[#This Row],[Erorr 1]])</f>
        <v>0.58429999999999893</v>
      </c>
      <c r="H502" s="15">
        <f>SMA1MSFT[[#This Row],[Abs Erorr 1]]/SMA1MSFT[[#This Row],[Adj Close]]</f>
        <v>1.2221062561047774E-2</v>
      </c>
      <c r="I502" s="23">
        <f t="shared" si="38"/>
        <v>46.76656666666667</v>
      </c>
      <c r="J502" s="25">
        <f>(SMA1MSFT[[#This Row],[Adj Close]]-SMA1MSFT[[#This Row],[3-MA]])</f>
        <v>1.0443333333333271</v>
      </c>
      <c r="K502" s="14">
        <f t="shared" si="37"/>
        <v>1.0906321111110981</v>
      </c>
      <c r="L502" s="14">
        <f>ABS(SMA1MSFT[[#This Row],[Erorr 2]])</f>
        <v>1.0443333333333271</v>
      </c>
      <c r="M502" s="15">
        <f>SMA1MSFT[[#This Row],[Abs Erorr 2]]/SMA1MSFT[[#This Row],[Adj Close]]</f>
        <v>2.1842996750392217E-2</v>
      </c>
      <c r="N502" s="23">
        <f t="shared" si="39"/>
        <v>46.165733333333343</v>
      </c>
      <c r="O502" s="26">
        <f>SMA1MSFT[[#This Row],[Adj Close]]-SMA1MSFT[[#This Row],[6-MA]]</f>
        <v>1.645166666666654</v>
      </c>
      <c r="P502" s="14">
        <f>(SMA1MSFT[[#This Row],[Adj Close]]-N502)^2</f>
        <v>2.7065733611110696</v>
      </c>
      <c r="Q502" s="14">
        <f>ABS(SMA1MSFT[[#This Row],[Erorr 3]])</f>
        <v>1.645166666666654</v>
      </c>
      <c r="R502" s="27">
        <f>SMA1MSFT[[#This Row],[Abs Erorr 3]]/SMA1MSFT[[#This Row],[Adj Close]]</f>
        <v>3.4409866090507689E-2</v>
      </c>
    </row>
    <row r="503" spans="2:18">
      <c r="B503" s="46">
        <v>44509.291666666664</v>
      </c>
      <c r="C503" s="7">
        <v>47.4863</v>
      </c>
      <c r="D503" s="23">
        <f t="shared" si="36"/>
        <v>47.810899999999997</v>
      </c>
      <c r="E503" s="24">
        <f>SMA1MSFT[[#This Row],[Adj Close]]-SMA1MSFT[[#This Row],[Naive Trend ]]</f>
        <v>-0.32459999999999667</v>
      </c>
      <c r="F503" s="5">
        <f t="shared" si="35"/>
        <v>0.10536515999999783</v>
      </c>
      <c r="G503" s="5">
        <f>ABS(SMA1MSFT[[#This Row],[Erorr 1]])</f>
        <v>0.32459999999999667</v>
      </c>
      <c r="H503" s="15">
        <f>SMA1MSFT[[#This Row],[Abs Erorr 1]]/SMA1MSFT[[#This Row],[Adj Close]]</f>
        <v>6.8356557575552672E-3</v>
      </c>
      <c r="I503" s="23">
        <f t="shared" si="38"/>
        <v>47.232766666666663</v>
      </c>
      <c r="J503" s="25">
        <f>(SMA1MSFT[[#This Row],[Adj Close]]-SMA1MSFT[[#This Row],[3-MA]])</f>
        <v>0.25353333333333694</v>
      </c>
      <c r="K503" s="14">
        <f t="shared" si="37"/>
        <v>6.4279151111112945E-2</v>
      </c>
      <c r="L503" s="14">
        <f>ABS(SMA1MSFT[[#This Row],[Erorr 2]])</f>
        <v>0.25353333333333694</v>
      </c>
      <c r="M503" s="15">
        <f>SMA1MSFT[[#This Row],[Abs Erorr 2]]/SMA1MSFT[[#This Row],[Adj Close]]</f>
        <v>5.339083763808445E-3</v>
      </c>
      <c r="N503" s="23">
        <f t="shared" si="39"/>
        <v>46.612216666666662</v>
      </c>
      <c r="O503" s="26">
        <f>SMA1MSFT[[#This Row],[Adj Close]]-SMA1MSFT[[#This Row],[6-MA]]</f>
        <v>0.87408333333333843</v>
      </c>
      <c r="P503" s="14">
        <f>(SMA1MSFT[[#This Row],[Adj Close]]-N503)^2</f>
        <v>0.76402167361112006</v>
      </c>
      <c r="Q503" s="14">
        <f>ABS(SMA1MSFT[[#This Row],[Erorr 3]])</f>
        <v>0.87408333333333843</v>
      </c>
      <c r="R503" s="27">
        <f>SMA1MSFT[[#This Row],[Abs Erorr 3]]/SMA1MSFT[[#This Row],[Adj Close]]</f>
        <v>1.8407063370558214E-2</v>
      </c>
    </row>
    <row r="504" spans="2:18">
      <c r="B504" s="46">
        <v>44510.291666666664</v>
      </c>
      <c r="C504" s="7">
        <v>47.078200000000002</v>
      </c>
      <c r="D504" s="23">
        <f t="shared" si="36"/>
        <v>47.4863</v>
      </c>
      <c r="E504" s="24">
        <f>SMA1MSFT[[#This Row],[Adj Close]]-SMA1MSFT[[#This Row],[Naive Trend ]]</f>
        <v>-0.40809999999999746</v>
      </c>
      <c r="F504" s="5">
        <f t="shared" si="35"/>
        <v>0.16654560999999793</v>
      </c>
      <c r="G504" s="5">
        <f>ABS(SMA1MSFT[[#This Row],[Erorr 1]])</f>
        <v>0.40809999999999746</v>
      </c>
      <c r="H504" s="15">
        <f>SMA1MSFT[[#This Row],[Abs Erorr 1]]/SMA1MSFT[[#This Row],[Adj Close]]</f>
        <v>8.668555722181337E-3</v>
      </c>
      <c r="I504" s="23">
        <f t="shared" si="38"/>
        <v>47.507933333333334</v>
      </c>
      <c r="J504" s="25">
        <f>(SMA1MSFT[[#This Row],[Adj Close]]-SMA1MSFT[[#This Row],[3-MA]])</f>
        <v>-0.4297333333333313</v>
      </c>
      <c r="K504" s="14">
        <f t="shared" si="37"/>
        <v>0.18467073777777604</v>
      </c>
      <c r="L504" s="14">
        <f>ABS(SMA1MSFT[[#This Row],[Erorr 2]])</f>
        <v>0.4297333333333313</v>
      </c>
      <c r="M504" s="15">
        <f>SMA1MSFT[[#This Row],[Abs Erorr 2]]/SMA1MSFT[[#This Row],[Adj Close]]</f>
        <v>9.1280748485144132E-3</v>
      </c>
      <c r="N504" s="23">
        <f t="shared" si="39"/>
        <v>46.92016666666666</v>
      </c>
      <c r="O504" s="26">
        <f>SMA1MSFT[[#This Row],[Adj Close]]-SMA1MSFT[[#This Row],[6-MA]]</f>
        <v>0.1580333333333428</v>
      </c>
      <c r="P504" s="14">
        <f>(SMA1MSFT[[#This Row],[Adj Close]]-N504)^2</f>
        <v>2.4974534444447437E-2</v>
      </c>
      <c r="Q504" s="14">
        <f>ABS(SMA1MSFT[[#This Row],[Erorr 3]])</f>
        <v>0.1580333333333428</v>
      </c>
      <c r="R504" s="27">
        <f>SMA1MSFT[[#This Row],[Abs Erorr 3]]/SMA1MSFT[[#This Row],[Adj Close]]</f>
        <v>3.3568261601620874E-3</v>
      </c>
    </row>
    <row r="505" spans="2:18">
      <c r="B505" s="46">
        <v>44511.291666666664</v>
      </c>
      <c r="C505" s="7">
        <v>46.864899999999999</v>
      </c>
      <c r="D505" s="23">
        <f t="shared" si="36"/>
        <v>47.078200000000002</v>
      </c>
      <c r="E505" s="24">
        <f>SMA1MSFT[[#This Row],[Adj Close]]-SMA1MSFT[[#This Row],[Naive Trend ]]</f>
        <v>-0.21330000000000382</v>
      </c>
      <c r="F505" s="5">
        <f t="shared" si="35"/>
        <v>4.5496890000001629E-2</v>
      </c>
      <c r="G505" s="5">
        <f>ABS(SMA1MSFT[[#This Row],[Erorr 1]])</f>
        <v>0.21330000000000382</v>
      </c>
      <c r="H505" s="15">
        <f>SMA1MSFT[[#This Row],[Abs Erorr 1]]/SMA1MSFT[[#This Row],[Adj Close]]</f>
        <v>4.5513806708219551E-3</v>
      </c>
      <c r="I505" s="23">
        <f t="shared" si="38"/>
        <v>47.458466666666673</v>
      </c>
      <c r="J505" s="25">
        <f>(SMA1MSFT[[#This Row],[Adj Close]]-SMA1MSFT[[#This Row],[3-MA]])</f>
        <v>-0.59356666666667479</v>
      </c>
      <c r="K505" s="14">
        <f t="shared" si="37"/>
        <v>0.35232138777778743</v>
      </c>
      <c r="L505" s="14">
        <f>ABS(SMA1MSFT[[#This Row],[Erorr 2]])</f>
        <v>0.59356666666667479</v>
      </c>
      <c r="M505" s="15">
        <f>SMA1MSFT[[#This Row],[Abs Erorr 2]]/SMA1MSFT[[#This Row],[Adj Close]]</f>
        <v>1.2665484545292422E-2</v>
      </c>
      <c r="N505" s="23">
        <f t="shared" si="39"/>
        <v>47.112516666666664</v>
      </c>
      <c r="O505" s="26">
        <f>SMA1MSFT[[#This Row],[Adj Close]]-SMA1MSFT[[#This Row],[6-MA]]</f>
        <v>-0.24761666666666571</v>
      </c>
      <c r="P505" s="14">
        <f>(SMA1MSFT[[#This Row],[Adj Close]]-N505)^2</f>
        <v>6.1314013611110635E-2</v>
      </c>
      <c r="Q505" s="14">
        <f>ABS(SMA1MSFT[[#This Row],[Erorr 3]])</f>
        <v>0.24761666666666571</v>
      </c>
      <c r="R505" s="27">
        <f>SMA1MSFT[[#This Row],[Abs Erorr 3]]/SMA1MSFT[[#This Row],[Adj Close]]</f>
        <v>5.2836273344585329E-3</v>
      </c>
    </row>
    <row r="506" spans="2:18">
      <c r="B506" s="46">
        <v>44512.291666666664</v>
      </c>
      <c r="C506" s="7">
        <v>46.660800000000002</v>
      </c>
      <c r="D506" s="23">
        <f t="shared" si="36"/>
        <v>46.864899999999999</v>
      </c>
      <c r="E506" s="24">
        <f>SMA1MSFT[[#This Row],[Adj Close]]-SMA1MSFT[[#This Row],[Naive Trend ]]</f>
        <v>-0.20409999999999684</v>
      </c>
      <c r="F506" s="5">
        <f t="shared" si="35"/>
        <v>4.1656809999998712E-2</v>
      </c>
      <c r="G506" s="5">
        <f>ABS(SMA1MSFT[[#This Row],[Erorr 1]])</f>
        <v>0.20409999999999684</v>
      </c>
      <c r="H506" s="15">
        <f>SMA1MSFT[[#This Row],[Abs Erorr 1]]/SMA1MSFT[[#This Row],[Adj Close]]</f>
        <v>4.3741213181084943E-3</v>
      </c>
      <c r="I506" s="23">
        <f t="shared" si="38"/>
        <v>47.143133333333338</v>
      </c>
      <c r="J506" s="25">
        <f>(SMA1MSFT[[#This Row],[Adj Close]]-SMA1MSFT[[#This Row],[3-MA]])</f>
        <v>-0.48233333333333661</v>
      </c>
      <c r="K506" s="14">
        <f t="shared" si="37"/>
        <v>0.2326454444444476</v>
      </c>
      <c r="L506" s="14">
        <f>ABS(SMA1MSFT[[#This Row],[Erorr 2]])</f>
        <v>0.48233333333333661</v>
      </c>
      <c r="M506" s="15">
        <f>SMA1MSFT[[#This Row],[Abs Erorr 2]]/SMA1MSFT[[#This Row],[Adj Close]]</f>
        <v>1.0337013796020141E-2</v>
      </c>
      <c r="N506" s="23">
        <f t="shared" si="39"/>
        <v>47.187950000000001</v>
      </c>
      <c r="O506" s="26">
        <f>SMA1MSFT[[#This Row],[Adj Close]]-SMA1MSFT[[#This Row],[6-MA]]</f>
        <v>-0.5271499999999989</v>
      </c>
      <c r="P506" s="14">
        <f>(SMA1MSFT[[#This Row],[Adj Close]]-N506)^2</f>
        <v>0.27788712249999886</v>
      </c>
      <c r="Q506" s="14">
        <f>ABS(SMA1MSFT[[#This Row],[Erorr 3]])</f>
        <v>0.5271499999999989</v>
      </c>
      <c r="R506" s="27">
        <f>SMA1MSFT[[#This Row],[Abs Erorr 3]]/SMA1MSFT[[#This Row],[Adj Close]]</f>
        <v>1.1297491684668906E-2</v>
      </c>
    </row>
    <row r="507" spans="2:18">
      <c r="B507" s="46">
        <v>44515.291666666664</v>
      </c>
      <c r="C507" s="7">
        <v>46.670099999999998</v>
      </c>
      <c r="D507" s="23">
        <f t="shared" si="36"/>
        <v>46.660800000000002</v>
      </c>
      <c r="E507" s="24">
        <f>SMA1MSFT[[#This Row],[Adj Close]]-SMA1MSFT[[#This Row],[Naive Trend ]]</f>
        <v>9.2999999999960892E-3</v>
      </c>
      <c r="F507" s="5">
        <f t="shared" si="35"/>
        <v>8.6489999999927257E-5</v>
      </c>
      <c r="G507" s="5">
        <f>ABS(SMA1MSFT[[#This Row],[Erorr 1]])</f>
        <v>9.2999999999960892E-3</v>
      </c>
      <c r="H507" s="15">
        <f>SMA1MSFT[[#This Row],[Abs Erorr 1]]/SMA1MSFT[[#This Row],[Adj Close]]</f>
        <v>1.9927105362954202E-4</v>
      </c>
      <c r="I507" s="23">
        <f t="shared" si="38"/>
        <v>46.867966666666668</v>
      </c>
      <c r="J507" s="25">
        <f>(SMA1MSFT[[#This Row],[Adj Close]]-SMA1MSFT[[#This Row],[3-MA]])</f>
        <v>-0.19786666666666974</v>
      </c>
      <c r="K507" s="14">
        <f t="shared" si="37"/>
        <v>3.9151217777778996E-2</v>
      </c>
      <c r="L507" s="14">
        <f>ABS(SMA1MSFT[[#This Row],[Erorr 2]])</f>
        <v>0.19786666666666974</v>
      </c>
      <c r="M507" s="15">
        <f>SMA1MSFT[[#This Row],[Abs Erorr 2]]/SMA1MSFT[[#This Row],[Adj Close]]</f>
        <v>4.2396880800913165E-3</v>
      </c>
      <c r="N507" s="23">
        <f t="shared" si="39"/>
        <v>47.187950000000001</v>
      </c>
      <c r="O507" s="26">
        <f>SMA1MSFT[[#This Row],[Adj Close]]-SMA1MSFT[[#This Row],[6-MA]]</f>
        <v>-0.51785000000000281</v>
      </c>
      <c r="P507" s="14">
        <f>(SMA1MSFT[[#This Row],[Adj Close]]-N507)^2</f>
        <v>0.2681686225000029</v>
      </c>
      <c r="Q507" s="14">
        <f>ABS(SMA1MSFT[[#This Row],[Erorr 3]])</f>
        <v>0.51785000000000281</v>
      </c>
      <c r="R507" s="27">
        <f>SMA1MSFT[[#This Row],[Abs Erorr 3]]/SMA1MSFT[[#This Row],[Adj Close]]</f>
        <v>1.1095969367967988E-2</v>
      </c>
    </row>
    <row r="508" spans="2:18">
      <c r="B508" s="46">
        <v>44516.291666666664</v>
      </c>
      <c r="C508" s="7">
        <v>46.939100000000003</v>
      </c>
      <c r="D508" s="23">
        <f t="shared" si="36"/>
        <v>46.670099999999998</v>
      </c>
      <c r="E508" s="24">
        <f>SMA1MSFT[[#This Row],[Adj Close]]-SMA1MSFT[[#This Row],[Naive Trend ]]</f>
        <v>0.26900000000000546</v>
      </c>
      <c r="F508" s="5">
        <f t="shared" si="35"/>
        <v>7.2361000000002937E-2</v>
      </c>
      <c r="G508" s="5">
        <f>ABS(SMA1MSFT[[#This Row],[Erorr 1]])</f>
        <v>0.26900000000000546</v>
      </c>
      <c r="H508" s="15">
        <f>SMA1MSFT[[#This Row],[Abs Erorr 1]]/SMA1MSFT[[#This Row],[Adj Close]]</f>
        <v>5.7308299477409116E-3</v>
      </c>
      <c r="I508" s="23">
        <f t="shared" si="38"/>
        <v>46.73193333333333</v>
      </c>
      <c r="J508" s="25">
        <f>(SMA1MSFT[[#This Row],[Adj Close]]-SMA1MSFT[[#This Row],[3-MA]])</f>
        <v>0.20716666666667294</v>
      </c>
      <c r="K508" s="14">
        <f t="shared" si="37"/>
        <v>4.2918027777780379E-2</v>
      </c>
      <c r="L508" s="14">
        <f>ABS(SMA1MSFT[[#This Row],[Erorr 2]])</f>
        <v>0.20716666666667294</v>
      </c>
      <c r="M508" s="15">
        <f>SMA1MSFT[[#This Row],[Abs Erorr 2]]/SMA1MSFT[[#This Row],[Adj Close]]</f>
        <v>4.4135202137806848E-3</v>
      </c>
      <c r="N508" s="23">
        <f t="shared" si="39"/>
        <v>47.095200000000006</v>
      </c>
      <c r="O508" s="26">
        <f>SMA1MSFT[[#This Row],[Adj Close]]-SMA1MSFT[[#This Row],[6-MA]]</f>
        <v>-0.15610000000000213</v>
      </c>
      <c r="P508" s="14">
        <f>(SMA1MSFT[[#This Row],[Adj Close]]-N508)^2</f>
        <v>2.4367210000000663E-2</v>
      </c>
      <c r="Q508" s="14">
        <f>ABS(SMA1MSFT[[#This Row],[Erorr 3]])</f>
        <v>0.15610000000000213</v>
      </c>
      <c r="R508" s="27">
        <f>SMA1MSFT[[#This Row],[Abs Erorr 3]]/SMA1MSFT[[#This Row],[Adj Close]]</f>
        <v>3.3255857057336445E-3</v>
      </c>
    </row>
    <row r="509" spans="2:18">
      <c r="B509" s="46">
        <v>44517.291666666664</v>
      </c>
      <c r="C509" s="7">
        <v>46.586599999999997</v>
      </c>
      <c r="D509" s="23">
        <f t="shared" si="36"/>
        <v>46.939100000000003</v>
      </c>
      <c r="E509" s="24">
        <f>SMA1MSFT[[#This Row],[Adj Close]]-SMA1MSFT[[#This Row],[Naive Trend ]]</f>
        <v>-0.35250000000000625</v>
      </c>
      <c r="F509" s="5">
        <f t="shared" si="35"/>
        <v>0.12425625000000441</v>
      </c>
      <c r="G509" s="5">
        <f>ABS(SMA1MSFT[[#This Row],[Erorr 1]])</f>
        <v>0.35250000000000625</v>
      </c>
      <c r="H509" s="15">
        <f>SMA1MSFT[[#This Row],[Abs Erorr 1]]/SMA1MSFT[[#This Row],[Adj Close]]</f>
        <v>7.5665534724578803E-3</v>
      </c>
      <c r="I509" s="23">
        <f t="shared" si="38"/>
        <v>46.756666666666668</v>
      </c>
      <c r="J509" s="25">
        <f>(SMA1MSFT[[#This Row],[Adj Close]]-SMA1MSFT[[#This Row],[3-MA]])</f>
        <v>-0.17006666666667059</v>
      </c>
      <c r="K509" s="14">
        <f t="shared" si="37"/>
        <v>2.8922671111112443E-2</v>
      </c>
      <c r="L509" s="14">
        <f>ABS(SMA1MSFT[[#This Row],[Erorr 2]])</f>
        <v>0.17006666666667059</v>
      </c>
      <c r="M509" s="15">
        <f>SMA1MSFT[[#This Row],[Abs Erorr 2]]/SMA1MSFT[[#This Row],[Adj Close]]</f>
        <v>3.6505490133787524E-3</v>
      </c>
      <c r="N509" s="23">
        <f t="shared" si="39"/>
        <v>46.949900000000007</v>
      </c>
      <c r="O509" s="26">
        <f>SMA1MSFT[[#This Row],[Adj Close]]-SMA1MSFT[[#This Row],[6-MA]]</f>
        <v>-0.3633000000000095</v>
      </c>
      <c r="P509" s="14">
        <f>(SMA1MSFT[[#This Row],[Adj Close]]-N509)^2</f>
        <v>0.13198689000000691</v>
      </c>
      <c r="Q509" s="14">
        <f>ABS(SMA1MSFT[[#This Row],[Erorr 3]])</f>
        <v>0.3633000000000095</v>
      </c>
      <c r="R509" s="27">
        <f>SMA1MSFT[[#This Row],[Abs Erorr 3]]/SMA1MSFT[[#This Row],[Adj Close]]</f>
        <v>7.7983797916141018E-3</v>
      </c>
    </row>
    <row r="510" spans="2:18">
      <c r="B510" s="46">
        <v>44518.291666666664</v>
      </c>
      <c r="C510" s="7">
        <v>46.076500000000003</v>
      </c>
      <c r="D510" s="23">
        <f t="shared" si="36"/>
        <v>46.586599999999997</v>
      </c>
      <c r="E510" s="24">
        <f>SMA1MSFT[[#This Row],[Adj Close]]-SMA1MSFT[[#This Row],[Naive Trend ]]</f>
        <v>-0.51009999999999422</v>
      </c>
      <c r="F510" s="5">
        <f t="shared" si="35"/>
        <v>0.2602020099999941</v>
      </c>
      <c r="G510" s="5">
        <f>ABS(SMA1MSFT[[#This Row],[Erorr 1]])</f>
        <v>0.51009999999999422</v>
      </c>
      <c r="H510" s="15">
        <f>SMA1MSFT[[#This Row],[Abs Erorr 1]]/SMA1MSFT[[#This Row],[Adj Close]]</f>
        <v>1.1070719347172511E-2</v>
      </c>
      <c r="I510" s="23">
        <f t="shared" si="38"/>
        <v>46.73193333333333</v>
      </c>
      <c r="J510" s="25">
        <f>(SMA1MSFT[[#This Row],[Adj Close]]-SMA1MSFT[[#This Row],[3-MA]])</f>
        <v>-0.65543333333332754</v>
      </c>
      <c r="K510" s="14">
        <f t="shared" si="37"/>
        <v>0.42959285444443684</v>
      </c>
      <c r="L510" s="14">
        <f>ABS(SMA1MSFT[[#This Row],[Erorr 2]])</f>
        <v>0.65543333333332754</v>
      </c>
      <c r="M510" s="15">
        <f>SMA1MSFT[[#This Row],[Abs Erorr 2]]/SMA1MSFT[[#This Row],[Adj Close]]</f>
        <v>1.4224894107263518E-2</v>
      </c>
      <c r="N510" s="23">
        <f t="shared" si="39"/>
        <v>46.799949999999995</v>
      </c>
      <c r="O510" s="26">
        <f>SMA1MSFT[[#This Row],[Adj Close]]-SMA1MSFT[[#This Row],[6-MA]]</f>
        <v>-0.7234499999999926</v>
      </c>
      <c r="P510" s="14">
        <f>(SMA1MSFT[[#This Row],[Adj Close]]-N510)^2</f>
        <v>0.52337990249998934</v>
      </c>
      <c r="Q510" s="14">
        <f>ABS(SMA1MSFT[[#This Row],[Erorr 3]])</f>
        <v>0.7234499999999926</v>
      </c>
      <c r="R510" s="27">
        <f>SMA1MSFT[[#This Row],[Abs Erorr 3]]/SMA1MSFT[[#This Row],[Adj Close]]</f>
        <v>1.5701062363677635E-2</v>
      </c>
    </row>
    <row r="511" spans="2:18">
      <c r="B511" s="46">
        <v>44519.291666666664</v>
      </c>
      <c r="C511" s="7">
        <v>45.928100000000001</v>
      </c>
      <c r="D511" s="23">
        <f t="shared" si="36"/>
        <v>46.076500000000003</v>
      </c>
      <c r="E511" s="24">
        <f>SMA1MSFT[[#This Row],[Adj Close]]-SMA1MSFT[[#This Row],[Naive Trend ]]</f>
        <v>-0.14840000000000231</v>
      </c>
      <c r="F511" s="5">
        <f t="shared" si="35"/>
        <v>2.2022560000000684E-2</v>
      </c>
      <c r="G511" s="5">
        <f>ABS(SMA1MSFT[[#This Row],[Erorr 1]])</f>
        <v>0.14840000000000231</v>
      </c>
      <c r="H511" s="15">
        <f>SMA1MSFT[[#This Row],[Abs Erorr 1]]/SMA1MSFT[[#This Row],[Adj Close]]</f>
        <v>3.2311373647070595E-3</v>
      </c>
      <c r="I511" s="23">
        <f t="shared" si="38"/>
        <v>46.534066666666668</v>
      </c>
      <c r="J511" s="25">
        <f>(SMA1MSFT[[#This Row],[Adj Close]]-SMA1MSFT[[#This Row],[3-MA]])</f>
        <v>-0.60596666666666721</v>
      </c>
      <c r="K511" s="14">
        <f t="shared" si="37"/>
        <v>0.36719560111111177</v>
      </c>
      <c r="L511" s="14">
        <f>ABS(SMA1MSFT[[#This Row],[Erorr 2]])</f>
        <v>0.60596666666666721</v>
      </c>
      <c r="M511" s="15">
        <f>SMA1MSFT[[#This Row],[Abs Erorr 2]]/SMA1MSFT[[#This Row],[Adj Close]]</f>
        <v>1.3193810905886966E-2</v>
      </c>
      <c r="N511" s="23">
        <f t="shared" si="39"/>
        <v>46.633000000000003</v>
      </c>
      <c r="O511" s="26">
        <f>SMA1MSFT[[#This Row],[Adj Close]]-SMA1MSFT[[#This Row],[6-MA]]</f>
        <v>-0.70490000000000208</v>
      </c>
      <c r="P511" s="14">
        <f>(SMA1MSFT[[#This Row],[Adj Close]]-N511)^2</f>
        <v>0.49688401000000293</v>
      </c>
      <c r="Q511" s="14">
        <f>ABS(SMA1MSFT[[#This Row],[Erorr 3]])</f>
        <v>0.70490000000000208</v>
      </c>
      <c r="R511" s="27">
        <f>SMA1MSFT[[#This Row],[Abs Erorr 3]]/SMA1MSFT[[#This Row],[Adj Close]]</f>
        <v>1.5347902482358339E-2</v>
      </c>
    </row>
    <row r="512" spans="2:18">
      <c r="B512" s="46">
        <v>44522.291666666664</v>
      </c>
      <c r="C512" s="7">
        <v>46.215699999999998</v>
      </c>
      <c r="D512" s="23">
        <f t="shared" si="36"/>
        <v>45.928100000000001</v>
      </c>
      <c r="E512" s="24">
        <f>SMA1MSFT[[#This Row],[Adj Close]]-SMA1MSFT[[#This Row],[Naive Trend ]]</f>
        <v>0.28759999999999764</v>
      </c>
      <c r="F512" s="5">
        <f t="shared" si="35"/>
        <v>8.2713759999998637E-2</v>
      </c>
      <c r="G512" s="5">
        <f>ABS(SMA1MSFT[[#This Row],[Erorr 1]])</f>
        <v>0.28759999999999764</v>
      </c>
      <c r="H512" s="15">
        <f>SMA1MSFT[[#This Row],[Abs Erorr 1]]/SMA1MSFT[[#This Row],[Adj Close]]</f>
        <v>6.2229934848979382E-3</v>
      </c>
      <c r="I512" s="23">
        <f t="shared" si="38"/>
        <v>46.197066666666672</v>
      </c>
      <c r="J512" s="25">
        <f>(SMA1MSFT[[#This Row],[Adj Close]]-SMA1MSFT[[#This Row],[3-MA]])</f>
        <v>1.8633333333326618E-2</v>
      </c>
      <c r="K512" s="14">
        <f t="shared" si="37"/>
        <v>3.4720111111086085E-4</v>
      </c>
      <c r="L512" s="14">
        <f>ABS(SMA1MSFT[[#This Row],[Erorr 2]])</f>
        <v>1.8633333333326618E-2</v>
      </c>
      <c r="M512" s="15">
        <f>SMA1MSFT[[#This Row],[Abs Erorr 2]]/SMA1MSFT[[#This Row],[Adj Close]]</f>
        <v>4.0318189129076522E-4</v>
      </c>
      <c r="N512" s="23">
        <f t="shared" si="39"/>
        <v>46.476866666666673</v>
      </c>
      <c r="O512" s="26">
        <f>SMA1MSFT[[#This Row],[Adj Close]]-SMA1MSFT[[#This Row],[6-MA]]</f>
        <v>-0.26116666666667498</v>
      </c>
      <c r="P512" s="14">
        <f>(SMA1MSFT[[#This Row],[Adj Close]]-N512)^2</f>
        <v>6.8208027777782121E-2</v>
      </c>
      <c r="Q512" s="14">
        <f>ABS(SMA1MSFT[[#This Row],[Erorr 3]])</f>
        <v>0.26116666666667498</v>
      </c>
      <c r="R512" s="27">
        <f>SMA1MSFT[[#This Row],[Abs Erorr 3]]/SMA1MSFT[[#This Row],[Adj Close]]</f>
        <v>5.6510377786482728E-3</v>
      </c>
    </row>
    <row r="513" spans="2:18">
      <c r="B513" s="46">
        <v>44523.291666666664</v>
      </c>
      <c r="C513" s="7">
        <v>45.538600000000002</v>
      </c>
      <c r="D513" s="23">
        <f t="shared" si="36"/>
        <v>46.215699999999998</v>
      </c>
      <c r="E513" s="24">
        <f>SMA1MSFT[[#This Row],[Adj Close]]-SMA1MSFT[[#This Row],[Naive Trend ]]</f>
        <v>-0.67709999999999582</v>
      </c>
      <c r="F513" s="5">
        <f t="shared" si="35"/>
        <v>0.45846440999999433</v>
      </c>
      <c r="G513" s="5">
        <f>ABS(SMA1MSFT[[#This Row],[Erorr 1]])</f>
        <v>0.67709999999999582</v>
      </c>
      <c r="H513" s="15">
        <f>SMA1MSFT[[#This Row],[Abs Erorr 1]]/SMA1MSFT[[#This Row],[Adj Close]]</f>
        <v>1.4868704791100204E-2</v>
      </c>
      <c r="I513" s="23">
        <f t="shared" si="38"/>
        <v>46.073433333333334</v>
      </c>
      <c r="J513" s="25">
        <f>(SMA1MSFT[[#This Row],[Adj Close]]-SMA1MSFT[[#This Row],[3-MA]])</f>
        <v>-0.5348333333333315</v>
      </c>
      <c r="K513" s="14">
        <f t="shared" si="37"/>
        <v>0.28604669444444247</v>
      </c>
      <c r="L513" s="14">
        <f>ABS(SMA1MSFT[[#This Row],[Erorr 2]])</f>
        <v>0.5348333333333315</v>
      </c>
      <c r="M513" s="15">
        <f>SMA1MSFT[[#This Row],[Abs Erorr 2]]/SMA1MSFT[[#This Row],[Adj Close]]</f>
        <v>1.174461519092224E-2</v>
      </c>
      <c r="N513" s="23">
        <f t="shared" si="39"/>
        <v>46.402683333333336</v>
      </c>
      <c r="O513" s="26">
        <f>SMA1MSFT[[#This Row],[Adj Close]]-SMA1MSFT[[#This Row],[6-MA]]</f>
        <v>-0.86408333333333331</v>
      </c>
      <c r="P513" s="14">
        <f>(SMA1MSFT[[#This Row],[Adj Close]]-N513)^2</f>
        <v>0.74664000694444443</v>
      </c>
      <c r="Q513" s="14">
        <f>ABS(SMA1MSFT[[#This Row],[Erorr 3]])</f>
        <v>0.86408333333333331</v>
      </c>
      <c r="R513" s="27">
        <f>SMA1MSFT[[#This Row],[Abs Erorr 3]]/SMA1MSFT[[#This Row],[Adj Close]]</f>
        <v>1.8974745234445794E-2</v>
      </c>
    </row>
    <row r="514" spans="2:18">
      <c r="B514" s="46">
        <v>44524.291666666664</v>
      </c>
      <c r="C514" s="7">
        <v>46.150700000000001</v>
      </c>
      <c r="D514" s="23">
        <f t="shared" si="36"/>
        <v>45.538600000000002</v>
      </c>
      <c r="E514" s="24">
        <f>SMA1MSFT[[#This Row],[Adj Close]]-SMA1MSFT[[#This Row],[Naive Trend ]]</f>
        <v>0.61209999999999809</v>
      </c>
      <c r="F514" s="5">
        <f t="shared" si="35"/>
        <v>0.37466640999999767</v>
      </c>
      <c r="G514" s="5">
        <f>ABS(SMA1MSFT[[#This Row],[Erorr 1]])</f>
        <v>0.61209999999999809</v>
      </c>
      <c r="H514" s="15">
        <f>SMA1MSFT[[#This Row],[Abs Erorr 1]]/SMA1MSFT[[#This Row],[Adj Close]]</f>
        <v>1.3263070765990507E-2</v>
      </c>
      <c r="I514" s="23">
        <f t="shared" si="38"/>
        <v>45.894133333333336</v>
      </c>
      <c r="J514" s="25">
        <f>(SMA1MSFT[[#This Row],[Adj Close]]-SMA1MSFT[[#This Row],[3-MA]])</f>
        <v>0.25656666666666439</v>
      </c>
      <c r="K514" s="14">
        <f t="shared" si="37"/>
        <v>6.582645444444328E-2</v>
      </c>
      <c r="L514" s="14">
        <f>ABS(SMA1MSFT[[#This Row],[Erorr 2]])</f>
        <v>0.25656666666666439</v>
      </c>
      <c r="M514" s="15">
        <f>SMA1MSFT[[#This Row],[Abs Erorr 2]]/SMA1MSFT[[#This Row],[Adj Close]]</f>
        <v>5.5593234049898348E-3</v>
      </c>
      <c r="N514" s="23">
        <f t="shared" si="39"/>
        <v>46.214100000000002</v>
      </c>
      <c r="O514" s="26">
        <f>SMA1MSFT[[#This Row],[Adj Close]]-SMA1MSFT[[#This Row],[6-MA]]</f>
        <v>-6.3400000000001455E-2</v>
      </c>
      <c r="P514" s="14">
        <f>(SMA1MSFT[[#This Row],[Adj Close]]-N514)^2</f>
        <v>4.0195600000001849E-3</v>
      </c>
      <c r="Q514" s="14">
        <f>ABS(SMA1MSFT[[#This Row],[Erorr 3]])</f>
        <v>6.3400000000001455E-2</v>
      </c>
      <c r="R514" s="27">
        <f>SMA1MSFT[[#This Row],[Abs Erorr 3]]/SMA1MSFT[[#This Row],[Adj Close]]</f>
        <v>1.3737603113279204E-3</v>
      </c>
    </row>
    <row r="515" spans="2:18">
      <c r="B515" s="46">
        <v>44526.291666666664</v>
      </c>
      <c r="C515" s="7">
        <v>45.241799999999998</v>
      </c>
      <c r="D515" s="23">
        <f t="shared" si="36"/>
        <v>46.150700000000001</v>
      </c>
      <c r="E515" s="24">
        <f>SMA1MSFT[[#This Row],[Adj Close]]-SMA1MSFT[[#This Row],[Naive Trend ]]</f>
        <v>-0.90890000000000271</v>
      </c>
      <c r="F515" s="5">
        <f t="shared" si="35"/>
        <v>0.82609921000000497</v>
      </c>
      <c r="G515" s="5">
        <f>ABS(SMA1MSFT[[#This Row],[Erorr 1]])</f>
        <v>0.90890000000000271</v>
      </c>
      <c r="H515" s="15">
        <f>SMA1MSFT[[#This Row],[Abs Erorr 1]]/SMA1MSFT[[#This Row],[Adj Close]]</f>
        <v>2.0089828432997864E-2</v>
      </c>
      <c r="I515" s="23">
        <f t="shared" si="38"/>
        <v>45.968333333333334</v>
      </c>
      <c r="J515" s="25">
        <f>(SMA1MSFT[[#This Row],[Adj Close]]-SMA1MSFT[[#This Row],[3-MA]])</f>
        <v>-0.72653333333333592</v>
      </c>
      <c r="K515" s="14">
        <f t="shared" si="37"/>
        <v>0.52785068444444816</v>
      </c>
      <c r="L515" s="14">
        <f>ABS(SMA1MSFT[[#This Row],[Erorr 2]])</f>
        <v>0.72653333333333592</v>
      </c>
      <c r="M515" s="15">
        <f>SMA1MSFT[[#This Row],[Abs Erorr 2]]/SMA1MSFT[[#This Row],[Adj Close]]</f>
        <v>1.605889538730413E-2</v>
      </c>
      <c r="N515" s="23">
        <f t="shared" si="39"/>
        <v>46.08270000000001</v>
      </c>
      <c r="O515" s="26">
        <f>SMA1MSFT[[#This Row],[Adj Close]]-SMA1MSFT[[#This Row],[6-MA]]</f>
        <v>-0.84090000000001197</v>
      </c>
      <c r="P515" s="14">
        <f>(SMA1MSFT[[#This Row],[Adj Close]]-N515)^2</f>
        <v>0.70711281000002013</v>
      </c>
      <c r="Q515" s="14">
        <f>ABS(SMA1MSFT[[#This Row],[Erorr 3]])</f>
        <v>0.84090000000001197</v>
      </c>
      <c r="R515" s="27">
        <f>SMA1MSFT[[#This Row],[Abs Erorr 3]]/SMA1MSFT[[#This Row],[Adj Close]]</f>
        <v>1.8586793628900974E-2</v>
      </c>
    </row>
    <row r="516" spans="2:18">
      <c r="B516" s="46">
        <v>44529.291666666664</v>
      </c>
      <c r="C516" s="7">
        <v>46.3733</v>
      </c>
      <c r="D516" s="23">
        <f t="shared" si="36"/>
        <v>45.241799999999998</v>
      </c>
      <c r="E516" s="24">
        <f>SMA1MSFT[[#This Row],[Adj Close]]-SMA1MSFT[[#This Row],[Naive Trend ]]</f>
        <v>1.1315000000000026</v>
      </c>
      <c r="F516" s="5">
        <f t="shared" ref="F516:F579" si="40">(C516-D516)^2</f>
        <v>1.280292250000006</v>
      </c>
      <c r="G516" s="5">
        <f>ABS(SMA1MSFT[[#This Row],[Erorr 1]])</f>
        <v>1.1315000000000026</v>
      </c>
      <c r="H516" s="15">
        <f>SMA1MSFT[[#This Row],[Abs Erorr 1]]/SMA1MSFT[[#This Row],[Adj Close]]</f>
        <v>2.4399816273588521E-2</v>
      </c>
      <c r="I516" s="23">
        <f t="shared" si="38"/>
        <v>45.643700000000003</v>
      </c>
      <c r="J516" s="25">
        <f>(SMA1MSFT[[#This Row],[Adj Close]]-SMA1MSFT[[#This Row],[3-MA]])</f>
        <v>0.72959999999999781</v>
      </c>
      <c r="K516" s="14">
        <f t="shared" si="37"/>
        <v>0.53231615999999682</v>
      </c>
      <c r="L516" s="14">
        <f>ABS(SMA1MSFT[[#This Row],[Erorr 2]])</f>
        <v>0.72959999999999781</v>
      </c>
      <c r="M516" s="15">
        <f>SMA1MSFT[[#This Row],[Abs Erorr 2]]/SMA1MSFT[[#This Row],[Adj Close]]</f>
        <v>1.5733191297578514E-2</v>
      </c>
      <c r="N516" s="23">
        <f t="shared" si="39"/>
        <v>45.858566666666668</v>
      </c>
      <c r="O516" s="26">
        <f>SMA1MSFT[[#This Row],[Adj Close]]-SMA1MSFT[[#This Row],[6-MA]]</f>
        <v>0.51473333333333215</v>
      </c>
      <c r="P516" s="14">
        <f>(SMA1MSFT[[#This Row],[Adj Close]]-N516)^2</f>
        <v>0.26495040444444323</v>
      </c>
      <c r="Q516" s="14">
        <f>ABS(SMA1MSFT[[#This Row],[Erorr 3]])</f>
        <v>0.51473333333333215</v>
      </c>
      <c r="R516" s="27">
        <f>SMA1MSFT[[#This Row],[Abs Erorr 3]]/SMA1MSFT[[#This Row],[Adj Close]]</f>
        <v>1.1099777961312483E-2</v>
      </c>
    </row>
    <row r="517" spans="2:18">
      <c r="B517" s="46">
        <v>44530.291666666664</v>
      </c>
      <c r="C517" s="7">
        <v>45.631300000000003</v>
      </c>
      <c r="D517" s="23">
        <f t="shared" ref="D517:D580" si="41">C516</f>
        <v>46.3733</v>
      </c>
      <c r="E517" s="24">
        <f>SMA1MSFT[[#This Row],[Adj Close]]-SMA1MSFT[[#This Row],[Naive Trend ]]</f>
        <v>-0.74199999999999733</v>
      </c>
      <c r="F517" s="5">
        <f t="shared" si="40"/>
        <v>0.55056399999999606</v>
      </c>
      <c r="G517" s="5">
        <f>ABS(SMA1MSFT[[#This Row],[Erorr 1]])</f>
        <v>0.74199999999999733</v>
      </c>
      <c r="H517" s="15">
        <f>SMA1MSFT[[#This Row],[Abs Erorr 1]]/SMA1MSFT[[#This Row],[Adj Close]]</f>
        <v>1.6260768376092666E-2</v>
      </c>
      <c r="I517" s="23">
        <f t="shared" si="38"/>
        <v>45.921933333333335</v>
      </c>
      <c r="J517" s="25">
        <f>(SMA1MSFT[[#This Row],[Adj Close]]-SMA1MSFT[[#This Row],[3-MA]])</f>
        <v>-0.29063333333333219</v>
      </c>
      <c r="K517" s="14">
        <f t="shared" si="37"/>
        <v>8.4467734444443776E-2</v>
      </c>
      <c r="L517" s="14">
        <f>ABS(SMA1MSFT[[#This Row],[Erorr 2]])</f>
        <v>0.29063333333333219</v>
      </c>
      <c r="M517" s="15">
        <f>SMA1MSFT[[#This Row],[Abs Erorr 2]]/SMA1MSFT[[#This Row],[Adj Close]]</f>
        <v>6.3691661936725926E-3</v>
      </c>
      <c r="N517" s="23">
        <f t="shared" si="39"/>
        <v>45.908033333333343</v>
      </c>
      <c r="O517" s="26">
        <f>SMA1MSFT[[#This Row],[Adj Close]]-SMA1MSFT[[#This Row],[6-MA]]</f>
        <v>-0.27673333333333971</v>
      </c>
      <c r="P517" s="14">
        <f>(SMA1MSFT[[#This Row],[Adj Close]]-N517)^2</f>
        <v>7.6581337777781311E-2</v>
      </c>
      <c r="Q517" s="14">
        <f>ABS(SMA1MSFT[[#This Row],[Erorr 3]])</f>
        <v>0.27673333333333971</v>
      </c>
      <c r="R517" s="27">
        <f>SMA1MSFT[[#This Row],[Abs Erorr 3]]/SMA1MSFT[[#This Row],[Adj Close]]</f>
        <v>6.0645507213982442E-3</v>
      </c>
    </row>
    <row r="518" spans="2:18">
      <c r="B518" s="46">
        <v>44531.291666666664</v>
      </c>
      <c r="C518" s="7">
        <v>45.0749</v>
      </c>
      <c r="D518" s="23">
        <f t="shared" si="41"/>
        <v>45.631300000000003</v>
      </c>
      <c r="E518" s="24">
        <f>SMA1MSFT[[#This Row],[Adj Close]]-SMA1MSFT[[#This Row],[Naive Trend ]]</f>
        <v>-0.55640000000000356</v>
      </c>
      <c r="F518" s="5">
        <f t="shared" si="40"/>
        <v>0.30958096000000396</v>
      </c>
      <c r="G518" s="5">
        <f>ABS(SMA1MSFT[[#This Row],[Erorr 1]])</f>
        <v>0.55640000000000356</v>
      </c>
      <c r="H518" s="15">
        <f>SMA1MSFT[[#This Row],[Abs Erorr 1]]/SMA1MSFT[[#This Row],[Adj Close]]</f>
        <v>1.2343898710812528E-2</v>
      </c>
      <c r="I518" s="23">
        <f t="shared" si="38"/>
        <v>45.748799999999996</v>
      </c>
      <c r="J518" s="25">
        <f>(SMA1MSFT[[#This Row],[Adj Close]]-SMA1MSFT[[#This Row],[3-MA]])</f>
        <v>-0.67389999999999617</v>
      </c>
      <c r="K518" s="14">
        <f t="shared" ref="K518:K581" si="42">(C518-I518)^2</f>
        <v>0.45414120999999485</v>
      </c>
      <c r="L518" s="14">
        <f>ABS(SMA1MSFT[[#This Row],[Erorr 2]])</f>
        <v>0.67389999999999617</v>
      </c>
      <c r="M518" s="15">
        <f>SMA1MSFT[[#This Row],[Abs Erorr 2]]/SMA1MSFT[[#This Row],[Adj Close]]</f>
        <v>1.4950670994278327E-2</v>
      </c>
      <c r="N518" s="23">
        <f t="shared" si="39"/>
        <v>45.858566666666661</v>
      </c>
      <c r="O518" s="26">
        <f>SMA1MSFT[[#This Row],[Adj Close]]-SMA1MSFT[[#This Row],[6-MA]]</f>
        <v>-0.78366666666666163</v>
      </c>
      <c r="P518" s="14">
        <f>(SMA1MSFT[[#This Row],[Adj Close]]-N518)^2</f>
        <v>0.61413344444443652</v>
      </c>
      <c r="Q518" s="14">
        <f>ABS(SMA1MSFT[[#This Row],[Erorr 3]])</f>
        <v>0.78366666666666163</v>
      </c>
      <c r="R518" s="27">
        <f>SMA1MSFT[[#This Row],[Abs Erorr 3]]/SMA1MSFT[[#This Row],[Adj Close]]</f>
        <v>1.7385876988449483E-2</v>
      </c>
    </row>
    <row r="519" spans="2:18">
      <c r="B519" s="46">
        <v>44532.291666666664</v>
      </c>
      <c r="C519" s="7">
        <v>45.909599999999998</v>
      </c>
      <c r="D519" s="23">
        <f t="shared" si="41"/>
        <v>45.0749</v>
      </c>
      <c r="E519" s="24">
        <f>SMA1MSFT[[#This Row],[Adj Close]]-SMA1MSFT[[#This Row],[Naive Trend ]]</f>
        <v>0.834699999999998</v>
      </c>
      <c r="F519" s="5">
        <f t="shared" si="40"/>
        <v>0.69672408999999669</v>
      </c>
      <c r="G519" s="5">
        <f>ABS(SMA1MSFT[[#This Row],[Erorr 1]])</f>
        <v>0.834699999999998</v>
      </c>
      <c r="H519" s="15">
        <f>SMA1MSFT[[#This Row],[Abs Erorr 1]]/SMA1MSFT[[#This Row],[Adj Close]]</f>
        <v>1.8181382543084629E-2</v>
      </c>
      <c r="I519" s="23">
        <f t="shared" ref="I519:I582" si="43">AVERAGE(C516:C518)</f>
        <v>45.693166666666663</v>
      </c>
      <c r="J519" s="25">
        <f>(SMA1MSFT[[#This Row],[Adj Close]]-SMA1MSFT[[#This Row],[3-MA]])</f>
        <v>0.21643333333333459</v>
      </c>
      <c r="K519" s="14">
        <f t="shared" si="42"/>
        <v>4.6843387777778321E-2</v>
      </c>
      <c r="L519" s="14">
        <f>ABS(SMA1MSFT[[#This Row],[Erorr 2]])</f>
        <v>0.21643333333333459</v>
      </c>
      <c r="M519" s="15">
        <f>SMA1MSFT[[#This Row],[Abs Erorr 2]]/SMA1MSFT[[#This Row],[Adj Close]]</f>
        <v>4.7143371611456991E-3</v>
      </c>
      <c r="N519" s="23">
        <f t="shared" si="39"/>
        <v>45.668433333333333</v>
      </c>
      <c r="O519" s="26">
        <f>SMA1MSFT[[#This Row],[Adj Close]]-SMA1MSFT[[#This Row],[6-MA]]</f>
        <v>0.24116666666666475</v>
      </c>
      <c r="P519" s="14">
        <f>(SMA1MSFT[[#This Row],[Adj Close]]-N519)^2</f>
        <v>5.8161361111110185E-2</v>
      </c>
      <c r="Q519" s="14">
        <f>ABS(SMA1MSFT[[#This Row],[Erorr 3]])</f>
        <v>0.24116666666666475</v>
      </c>
      <c r="R519" s="27">
        <f>SMA1MSFT[[#This Row],[Abs Erorr 3]]/SMA1MSFT[[#This Row],[Adj Close]]</f>
        <v>5.2530770615876587E-3</v>
      </c>
    </row>
    <row r="520" spans="2:18">
      <c r="B520" s="46">
        <v>44533.291666666664</v>
      </c>
      <c r="C520" s="7">
        <v>45.677700000000002</v>
      </c>
      <c r="D520" s="23">
        <f t="shared" si="41"/>
        <v>45.909599999999998</v>
      </c>
      <c r="E520" s="24">
        <f>SMA1MSFT[[#This Row],[Adj Close]]-SMA1MSFT[[#This Row],[Naive Trend ]]</f>
        <v>-0.231899999999996</v>
      </c>
      <c r="F520" s="5">
        <f t="shared" si="40"/>
        <v>5.3777609999998144E-2</v>
      </c>
      <c r="G520" s="5">
        <f>ABS(SMA1MSFT[[#This Row],[Erorr 1]])</f>
        <v>0.231899999999996</v>
      </c>
      <c r="H520" s="15">
        <f>SMA1MSFT[[#This Row],[Abs Erorr 1]]/SMA1MSFT[[#This Row],[Adj Close]]</f>
        <v>5.0768755869931275E-3</v>
      </c>
      <c r="I520" s="23">
        <f t="shared" si="43"/>
        <v>45.538599999999995</v>
      </c>
      <c r="J520" s="25">
        <f>(SMA1MSFT[[#This Row],[Adj Close]]-SMA1MSFT[[#This Row],[3-MA]])</f>
        <v>0.13910000000000622</v>
      </c>
      <c r="K520" s="14">
        <f t="shared" si="42"/>
        <v>1.9348810000001729E-2</v>
      </c>
      <c r="L520" s="14">
        <f>ABS(SMA1MSFT[[#This Row],[Erorr 2]])</f>
        <v>0.13910000000000622</v>
      </c>
      <c r="M520" s="15">
        <f>SMA1MSFT[[#This Row],[Abs Erorr 2]]/SMA1MSFT[[#This Row],[Adj Close]]</f>
        <v>3.0452496513617413E-3</v>
      </c>
      <c r="N520" s="23">
        <f t="shared" si="39"/>
        <v>45.730266666666672</v>
      </c>
      <c r="O520" s="26">
        <f>SMA1MSFT[[#This Row],[Adj Close]]-SMA1MSFT[[#This Row],[6-MA]]</f>
        <v>-5.2566666666670869E-2</v>
      </c>
      <c r="P520" s="14">
        <f>(SMA1MSFT[[#This Row],[Adj Close]]-N520)^2</f>
        <v>2.7632544444448864E-3</v>
      </c>
      <c r="Q520" s="14">
        <f>ABS(SMA1MSFT[[#This Row],[Erorr 3]])</f>
        <v>5.2566666666670869E-2</v>
      </c>
      <c r="R520" s="27">
        <f>SMA1MSFT[[#This Row],[Abs Erorr 3]]/SMA1MSFT[[#This Row],[Adj Close]]</f>
        <v>1.1508168464408424E-3</v>
      </c>
    </row>
    <row r="521" spans="2:18">
      <c r="B521" s="46">
        <v>44536.291666666664</v>
      </c>
      <c r="C521" s="7">
        <v>47.291499999999999</v>
      </c>
      <c r="D521" s="23">
        <f t="shared" si="41"/>
        <v>45.677700000000002</v>
      </c>
      <c r="E521" s="24">
        <f>SMA1MSFT[[#This Row],[Adj Close]]-SMA1MSFT[[#This Row],[Naive Trend ]]</f>
        <v>1.6137999999999977</v>
      </c>
      <c r="F521" s="5">
        <f t="shared" si="40"/>
        <v>2.6043504399999926</v>
      </c>
      <c r="G521" s="5">
        <f>ABS(SMA1MSFT[[#This Row],[Erorr 1]])</f>
        <v>1.6137999999999977</v>
      </c>
      <c r="H521" s="15">
        <f>SMA1MSFT[[#This Row],[Abs Erorr 1]]/SMA1MSFT[[#This Row],[Adj Close]]</f>
        <v>3.412452554898867E-2</v>
      </c>
      <c r="I521" s="23">
        <f t="shared" si="43"/>
        <v>45.554066666666664</v>
      </c>
      <c r="J521" s="25">
        <f>(SMA1MSFT[[#This Row],[Adj Close]]-SMA1MSFT[[#This Row],[3-MA]])</f>
        <v>1.7374333333333354</v>
      </c>
      <c r="K521" s="14">
        <f t="shared" si="42"/>
        <v>3.018674587777785</v>
      </c>
      <c r="L521" s="14">
        <f>ABS(SMA1MSFT[[#This Row],[Erorr 2]])</f>
        <v>1.7374333333333354</v>
      </c>
      <c r="M521" s="15">
        <f>SMA1MSFT[[#This Row],[Abs Erorr 2]]/SMA1MSFT[[#This Row],[Adj Close]]</f>
        <v>3.6738807890071903E-2</v>
      </c>
      <c r="N521" s="23">
        <f t="shared" si="39"/>
        <v>45.651433333333337</v>
      </c>
      <c r="O521" s="26">
        <f>SMA1MSFT[[#This Row],[Adj Close]]-SMA1MSFT[[#This Row],[6-MA]]</f>
        <v>1.6400666666666623</v>
      </c>
      <c r="P521" s="14">
        <f>(SMA1MSFT[[#This Row],[Adj Close]]-N521)^2</f>
        <v>2.6898186711110967</v>
      </c>
      <c r="Q521" s="14">
        <f>ABS(SMA1MSFT[[#This Row],[Erorr 3]])</f>
        <v>1.6400666666666623</v>
      </c>
      <c r="R521" s="27">
        <f>SMA1MSFT[[#This Row],[Abs Erorr 3]]/SMA1MSFT[[#This Row],[Adj Close]]</f>
        <v>3.4679946008620205E-2</v>
      </c>
    </row>
    <row r="522" spans="2:18">
      <c r="B522" s="46">
        <v>44537.291666666664</v>
      </c>
      <c r="C522" s="7">
        <v>48.756900000000002</v>
      </c>
      <c r="D522" s="23">
        <f t="shared" si="41"/>
        <v>47.291499999999999</v>
      </c>
      <c r="E522" s="24">
        <f>SMA1MSFT[[#This Row],[Adj Close]]-SMA1MSFT[[#This Row],[Naive Trend ]]</f>
        <v>1.4654000000000025</v>
      </c>
      <c r="F522" s="5">
        <f t="shared" si="40"/>
        <v>2.1473971600000072</v>
      </c>
      <c r="G522" s="5">
        <f>ABS(SMA1MSFT[[#This Row],[Erorr 1]])</f>
        <v>1.4654000000000025</v>
      </c>
      <c r="H522" s="15">
        <f>SMA1MSFT[[#This Row],[Abs Erorr 1]]/SMA1MSFT[[#This Row],[Adj Close]]</f>
        <v>3.0055233208017788E-2</v>
      </c>
      <c r="I522" s="23">
        <f t="shared" si="43"/>
        <v>46.292933333333337</v>
      </c>
      <c r="J522" s="25">
        <f>(SMA1MSFT[[#This Row],[Adj Close]]-SMA1MSFT[[#This Row],[3-MA]])</f>
        <v>2.4639666666666642</v>
      </c>
      <c r="K522" s="14">
        <f t="shared" si="42"/>
        <v>6.0711317344444327</v>
      </c>
      <c r="L522" s="14">
        <f>ABS(SMA1MSFT[[#This Row],[Erorr 2]])</f>
        <v>2.4639666666666642</v>
      </c>
      <c r="M522" s="15">
        <f>SMA1MSFT[[#This Row],[Abs Erorr 2]]/SMA1MSFT[[#This Row],[Adj Close]]</f>
        <v>5.0535753230141048E-2</v>
      </c>
      <c r="N522" s="23">
        <f t="shared" ref="N522:N585" si="44">AVERAGE(C516:C521)</f>
        <v>45.993050000000004</v>
      </c>
      <c r="O522" s="26">
        <f>SMA1MSFT[[#This Row],[Adj Close]]-SMA1MSFT[[#This Row],[6-MA]]</f>
        <v>2.7638499999999979</v>
      </c>
      <c r="P522" s="14">
        <f>(SMA1MSFT[[#This Row],[Adj Close]]-N522)^2</f>
        <v>7.6388668224999883</v>
      </c>
      <c r="Q522" s="14">
        <f>ABS(SMA1MSFT[[#This Row],[Erorr 3]])</f>
        <v>2.7638499999999979</v>
      </c>
      <c r="R522" s="27">
        <f>SMA1MSFT[[#This Row],[Abs Erorr 3]]/SMA1MSFT[[#This Row],[Adj Close]]</f>
        <v>5.668633567761687E-2</v>
      </c>
    </row>
    <row r="523" spans="2:18">
      <c r="B523" s="46">
        <v>44538.291666666664</v>
      </c>
      <c r="C523" s="7">
        <v>47.996400000000001</v>
      </c>
      <c r="D523" s="23">
        <f t="shared" si="41"/>
        <v>48.756900000000002</v>
      </c>
      <c r="E523" s="24">
        <f>SMA1MSFT[[#This Row],[Adj Close]]-SMA1MSFT[[#This Row],[Naive Trend ]]</f>
        <v>-0.7605000000000004</v>
      </c>
      <c r="F523" s="5">
        <f t="shared" si="40"/>
        <v>0.57836025000000058</v>
      </c>
      <c r="G523" s="5">
        <f>ABS(SMA1MSFT[[#This Row],[Erorr 1]])</f>
        <v>0.7605000000000004</v>
      </c>
      <c r="H523" s="15">
        <f>SMA1MSFT[[#This Row],[Abs Erorr 1]]/SMA1MSFT[[#This Row],[Adj Close]]</f>
        <v>1.5844938370377787E-2</v>
      </c>
      <c r="I523" s="23">
        <f t="shared" si="43"/>
        <v>47.242033333333332</v>
      </c>
      <c r="J523" s="25">
        <f>(SMA1MSFT[[#This Row],[Adj Close]]-SMA1MSFT[[#This Row],[3-MA]])</f>
        <v>0.75436666666666952</v>
      </c>
      <c r="K523" s="14">
        <f t="shared" si="42"/>
        <v>0.5690690677777821</v>
      </c>
      <c r="L523" s="14">
        <f>ABS(SMA1MSFT[[#This Row],[Erorr 2]])</f>
        <v>0.75436666666666952</v>
      </c>
      <c r="M523" s="15">
        <f>SMA1MSFT[[#This Row],[Abs Erorr 2]]/SMA1MSFT[[#This Row],[Adj Close]]</f>
        <v>1.5717151008547921E-2</v>
      </c>
      <c r="N523" s="23">
        <f t="shared" si="44"/>
        <v>46.390316666666671</v>
      </c>
      <c r="O523" s="26">
        <f>SMA1MSFT[[#This Row],[Adj Close]]-SMA1MSFT[[#This Row],[6-MA]]</f>
        <v>1.6060833333333306</v>
      </c>
      <c r="P523" s="14">
        <f>(SMA1MSFT[[#This Row],[Adj Close]]-N523)^2</f>
        <v>2.5795036736111023</v>
      </c>
      <c r="Q523" s="14">
        <f>ABS(SMA1MSFT[[#This Row],[Erorr 3]])</f>
        <v>1.6060833333333306</v>
      </c>
      <c r="R523" s="27">
        <f>SMA1MSFT[[#This Row],[Abs Erorr 3]]/SMA1MSFT[[#This Row],[Adj Close]]</f>
        <v>3.3462579137879728E-2</v>
      </c>
    </row>
    <row r="524" spans="2:18">
      <c r="B524" s="46">
        <v>44539.291666666664</v>
      </c>
      <c r="C524" s="7">
        <v>46.8185</v>
      </c>
      <c r="D524" s="23">
        <f t="shared" si="41"/>
        <v>47.996400000000001</v>
      </c>
      <c r="E524" s="24">
        <f>SMA1MSFT[[#This Row],[Adj Close]]-SMA1MSFT[[#This Row],[Naive Trend ]]</f>
        <v>-1.1779000000000011</v>
      </c>
      <c r="F524" s="5">
        <f t="shared" si="40"/>
        <v>1.3874484100000024</v>
      </c>
      <c r="G524" s="5">
        <f>ABS(SMA1MSFT[[#This Row],[Erorr 1]])</f>
        <v>1.1779000000000011</v>
      </c>
      <c r="H524" s="15">
        <f>SMA1MSFT[[#This Row],[Abs Erorr 1]]/SMA1MSFT[[#This Row],[Adj Close]]</f>
        <v>2.5158858143682541E-2</v>
      </c>
      <c r="I524" s="23">
        <f t="shared" si="43"/>
        <v>48.014933333333339</v>
      </c>
      <c r="J524" s="25">
        <f>(SMA1MSFT[[#This Row],[Adj Close]]-SMA1MSFT[[#This Row],[3-MA]])</f>
        <v>-1.1964333333333386</v>
      </c>
      <c r="K524" s="14">
        <f t="shared" si="42"/>
        <v>1.4314527211111236</v>
      </c>
      <c r="L524" s="14">
        <f>ABS(SMA1MSFT[[#This Row],[Erorr 2]])</f>
        <v>1.1964333333333386</v>
      </c>
      <c r="M524" s="15">
        <f>SMA1MSFT[[#This Row],[Abs Erorr 2]]/SMA1MSFT[[#This Row],[Adj Close]]</f>
        <v>2.5554713058584502E-2</v>
      </c>
      <c r="N524" s="23">
        <f t="shared" si="44"/>
        <v>46.784500000000001</v>
      </c>
      <c r="O524" s="26">
        <f>SMA1MSFT[[#This Row],[Adj Close]]-SMA1MSFT[[#This Row],[6-MA]]</f>
        <v>3.399999999999892E-2</v>
      </c>
      <c r="P524" s="14">
        <f>(SMA1MSFT[[#This Row],[Adj Close]]-N524)^2</f>
        <v>1.1559999999999266E-3</v>
      </c>
      <c r="Q524" s="14">
        <f>ABS(SMA1MSFT[[#This Row],[Erorr 3]])</f>
        <v>3.399999999999892E-2</v>
      </c>
      <c r="R524" s="27">
        <f>SMA1MSFT[[#This Row],[Abs Erorr 3]]/SMA1MSFT[[#This Row],[Adj Close]]</f>
        <v>7.2620865683434798E-4</v>
      </c>
    </row>
    <row r="525" spans="2:18">
      <c r="B525" s="46">
        <v>44540.291666666664</v>
      </c>
      <c r="C525" s="7">
        <v>46.920499999999997</v>
      </c>
      <c r="D525" s="23">
        <f t="shared" si="41"/>
        <v>46.8185</v>
      </c>
      <c r="E525" s="24">
        <f>SMA1MSFT[[#This Row],[Adj Close]]-SMA1MSFT[[#This Row],[Naive Trend ]]</f>
        <v>0.10199999999999676</v>
      </c>
      <c r="F525" s="5">
        <f t="shared" si="40"/>
        <v>1.0403999999999339E-2</v>
      </c>
      <c r="G525" s="5">
        <f>ABS(SMA1MSFT[[#This Row],[Erorr 1]])</f>
        <v>0.10199999999999676</v>
      </c>
      <c r="H525" s="15">
        <f>SMA1MSFT[[#This Row],[Abs Erorr 1]]/SMA1MSFT[[#This Row],[Adj Close]]</f>
        <v>2.1738898775587804E-3</v>
      </c>
      <c r="I525" s="23">
        <f t="shared" si="43"/>
        <v>47.857266666666668</v>
      </c>
      <c r="J525" s="25">
        <f>(SMA1MSFT[[#This Row],[Adj Close]]-SMA1MSFT[[#This Row],[3-MA]])</f>
        <v>-0.93676666666667074</v>
      </c>
      <c r="K525" s="14">
        <f t="shared" si="42"/>
        <v>0.8775317877777854</v>
      </c>
      <c r="L525" s="14">
        <f>ABS(SMA1MSFT[[#This Row],[Erorr 2]])</f>
        <v>0.93676666666667074</v>
      </c>
      <c r="M525" s="15">
        <f>SMA1MSFT[[#This Row],[Abs Erorr 2]]/SMA1MSFT[[#This Row],[Adj Close]]</f>
        <v>1.9964976218639418E-2</v>
      </c>
      <c r="N525" s="23">
        <f t="shared" si="44"/>
        <v>47.075099999999999</v>
      </c>
      <c r="O525" s="26">
        <f>SMA1MSFT[[#This Row],[Adj Close]]-SMA1MSFT[[#This Row],[6-MA]]</f>
        <v>-0.15460000000000207</v>
      </c>
      <c r="P525" s="14">
        <f>(SMA1MSFT[[#This Row],[Adj Close]]-N525)^2</f>
        <v>2.390116000000064E-2</v>
      </c>
      <c r="Q525" s="14">
        <f>ABS(SMA1MSFT[[#This Row],[Erorr 3]])</f>
        <v>0.15460000000000207</v>
      </c>
      <c r="R525" s="27">
        <f>SMA1MSFT[[#This Row],[Abs Erorr 3]]/SMA1MSFT[[#This Row],[Adj Close]]</f>
        <v>3.2949350497117908E-3</v>
      </c>
    </row>
    <row r="526" spans="2:18">
      <c r="B526" s="46">
        <v>44543.291666666664</v>
      </c>
      <c r="C526" s="7">
        <v>46.3733</v>
      </c>
      <c r="D526" s="23">
        <f t="shared" si="41"/>
        <v>46.920499999999997</v>
      </c>
      <c r="E526" s="24">
        <f>SMA1MSFT[[#This Row],[Adj Close]]-SMA1MSFT[[#This Row],[Naive Trend ]]</f>
        <v>-0.54719999999999658</v>
      </c>
      <c r="F526" s="5">
        <f t="shared" si="40"/>
        <v>0.29942783999999628</v>
      </c>
      <c r="G526" s="5">
        <f>ABS(SMA1MSFT[[#This Row],[Erorr 1]])</f>
        <v>0.54719999999999658</v>
      </c>
      <c r="H526" s="15">
        <f>SMA1MSFT[[#This Row],[Abs Erorr 1]]/SMA1MSFT[[#This Row],[Adj Close]]</f>
        <v>1.1799893473183849E-2</v>
      </c>
      <c r="I526" s="23">
        <f t="shared" si="43"/>
        <v>47.245133333333335</v>
      </c>
      <c r="J526" s="25">
        <f>(SMA1MSFT[[#This Row],[Adj Close]]-SMA1MSFT[[#This Row],[3-MA]])</f>
        <v>-0.87183333333333479</v>
      </c>
      <c r="K526" s="14">
        <f t="shared" si="42"/>
        <v>0.7600933611111137</v>
      </c>
      <c r="L526" s="14">
        <f>ABS(SMA1MSFT[[#This Row],[Erorr 2]])</f>
        <v>0.87183333333333479</v>
      </c>
      <c r="M526" s="15">
        <f>SMA1MSFT[[#This Row],[Abs Erorr 2]]/SMA1MSFT[[#This Row],[Adj Close]]</f>
        <v>1.8800329787471128E-2</v>
      </c>
      <c r="N526" s="23">
        <f t="shared" si="44"/>
        <v>47.243583333333333</v>
      </c>
      <c r="O526" s="26">
        <f>SMA1MSFT[[#This Row],[Adj Close]]-SMA1MSFT[[#This Row],[6-MA]]</f>
        <v>-0.87028333333333308</v>
      </c>
      <c r="P526" s="14">
        <f>(SMA1MSFT[[#This Row],[Adj Close]]-N526)^2</f>
        <v>0.7573930802777773</v>
      </c>
      <c r="Q526" s="14">
        <f>ABS(SMA1MSFT[[#This Row],[Erorr 3]])</f>
        <v>0.87028333333333308</v>
      </c>
      <c r="R526" s="27">
        <f>SMA1MSFT[[#This Row],[Abs Erorr 3]]/SMA1MSFT[[#This Row],[Adj Close]]</f>
        <v>1.876690538161686E-2</v>
      </c>
    </row>
    <row r="527" spans="2:18">
      <c r="B527" s="46">
        <v>44544.291666666664</v>
      </c>
      <c r="C527" s="7">
        <v>46.095100000000002</v>
      </c>
      <c r="D527" s="23">
        <f t="shared" si="41"/>
        <v>46.3733</v>
      </c>
      <c r="E527" s="24">
        <f>SMA1MSFT[[#This Row],[Adj Close]]-SMA1MSFT[[#This Row],[Naive Trend ]]</f>
        <v>-0.27819999999999823</v>
      </c>
      <c r="F527" s="5">
        <f t="shared" si="40"/>
        <v>7.7395239999999019E-2</v>
      </c>
      <c r="G527" s="5">
        <f>ABS(SMA1MSFT[[#This Row],[Erorr 1]])</f>
        <v>0.27819999999999823</v>
      </c>
      <c r="H527" s="15">
        <f>SMA1MSFT[[#This Row],[Abs Erorr 1]]/SMA1MSFT[[#This Row],[Adj Close]]</f>
        <v>6.0353486596188798E-3</v>
      </c>
      <c r="I527" s="23">
        <f t="shared" si="43"/>
        <v>46.704100000000004</v>
      </c>
      <c r="J527" s="25">
        <f>(SMA1MSFT[[#This Row],[Adj Close]]-SMA1MSFT[[#This Row],[3-MA]])</f>
        <v>-0.60900000000000176</v>
      </c>
      <c r="K527" s="14">
        <f t="shared" si="42"/>
        <v>0.37088100000000213</v>
      </c>
      <c r="L527" s="14">
        <f>ABS(SMA1MSFT[[#This Row],[Erorr 2]])</f>
        <v>0.60900000000000176</v>
      </c>
      <c r="M527" s="15">
        <f>SMA1MSFT[[#This Row],[Abs Erorr 2]]/SMA1MSFT[[#This Row],[Adj Close]]</f>
        <v>1.3211816440359209E-2</v>
      </c>
      <c r="N527" s="23">
        <f t="shared" si="44"/>
        <v>47.359516666666671</v>
      </c>
      <c r="O527" s="26">
        <f>SMA1MSFT[[#This Row],[Adj Close]]-SMA1MSFT[[#This Row],[6-MA]]</f>
        <v>-1.2644166666666692</v>
      </c>
      <c r="P527" s="14">
        <f>(SMA1MSFT[[#This Row],[Adj Close]]-N527)^2</f>
        <v>1.5987495069444508</v>
      </c>
      <c r="Q527" s="14">
        <f>ABS(SMA1MSFT[[#This Row],[Erorr 3]])</f>
        <v>1.2644166666666692</v>
      </c>
      <c r="R527" s="27">
        <f>SMA1MSFT[[#This Row],[Abs Erorr 3]]/SMA1MSFT[[#This Row],[Adj Close]]</f>
        <v>2.7430609037981675E-2</v>
      </c>
    </row>
    <row r="528" spans="2:18">
      <c r="B528" s="46">
        <v>44545.291666666664</v>
      </c>
      <c r="C528" s="7">
        <v>46.994700000000002</v>
      </c>
      <c r="D528" s="23">
        <f t="shared" si="41"/>
        <v>46.095100000000002</v>
      </c>
      <c r="E528" s="24">
        <f>SMA1MSFT[[#This Row],[Adj Close]]-SMA1MSFT[[#This Row],[Naive Trend ]]</f>
        <v>0.89959999999999951</v>
      </c>
      <c r="F528" s="5">
        <f t="shared" si="40"/>
        <v>0.80928015999999914</v>
      </c>
      <c r="G528" s="5">
        <f>ABS(SMA1MSFT[[#This Row],[Erorr 1]])</f>
        <v>0.89959999999999951</v>
      </c>
      <c r="H528" s="15">
        <f>SMA1MSFT[[#This Row],[Abs Erorr 1]]/SMA1MSFT[[#This Row],[Adj Close]]</f>
        <v>1.9142584163746115E-2</v>
      </c>
      <c r="I528" s="23">
        <f t="shared" si="43"/>
        <v>46.462966666666667</v>
      </c>
      <c r="J528" s="25">
        <f>(SMA1MSFT[[#This Row],[Adj Close]]-SMA1MSFT[[#This Row],[3-MA]])</f>
        <v>0.53173333333333517</v>
      </c>
      <c r="K528" s="14">
        <f t="shared" si="42"/>
        <v>0.28274033777777974</v>
      </c>
      <c r="L528" s="14">
        <f>ABS(SMA1MSFT[[#This Row],[Erorr 2]])</f>
        <v>0.53173333333333517</v>
      </c>
      <c r="M528" s="15">
        <f>SMA1MSFT[[#This Row],[Abs Erorr 2]]/SMA1MSFT[[#This Row],[Adj Close]]</f>
        <v>1.1314751096045621E-2</v>
      </c>
      <c r="N528" s="23">
        <f t="shared" si="44"/>
        <v>47.16011666666666</v>
      </c>
      <c r="O528" s="26">
        <f>SMA1MSFT[[#This Row],[Adj Close]]-SMA1MSFT[[#This Row],[6-MA]]</f>
        <v>-0.16541666666665833</v>
      </c>
      <c r="P528" s="14">
        <f>(SMA1MSFT[[#This Row],[Adj Close]]-N528)^2</f>
        <v>2.7362673611108352E-2</v>
      </c>
      <c r="Q528" s="14">
        <f>ABS(SMA1MSFT[[#This Row],[Erorr 3]])</f>
        <v>0.16541666666665833</v>
      </c>
      <c r="R528" s="27">
        <f>SMA1MSFT[[#This Row],[Abs Erorr 3]]/SMA1MSFT[[#This Row],[Adj Close]]</f>
        <v>3.519900471045848E-3</v>
      </c>
    </row>
    <row r="529" spans="2:18">
      <c r="B529" s="46">
        <v>44546.291666666664</v>
      </c>
      <c r="C529" s="7">
        <v>47.143099999999997</v>
      </c>
      <c r="D529" s="23">
        <f t="shared" si="41"/>
        <v>46.994700000000002</v>
      </c>
      <c r="E529" s="24">
        <f>SMA1MSFT[[#This Row],[Adj Close]]-SMA1MSFT[[#This Row],[Naive Trend ]]</f>
        <v>0.1483999999999952</v>
      </c>
      <c r="F529" s="5">
        <f t="shared" si="40"/>
        <v>2.2022559999998578E-2</v>
      </c>
      <c r="G529" s="5">
        <f>ABS(SMA1MSFT[[#This Row],[Erorr 1]])</f>
        <v>0.1483999999999952</v>
      </c>
      <c r="H529" s="15">
        <f>SMA1MSFT[[#This Row],[Abs Erorr 1]]/SMA1MSFT[[#This Row],[Adj Close]]</f>
        <v>3.1478625716169538E-3</v>
      </c>
      <c r="I529" s="23">
        <f t="shared" si="43"/>
        <v>46.487699999999997</v>
      </c>
      <c r="J529" s="25">
        <f>(SMA1MSFT[[#This Row],[Adj Close]]-SMA1MSFT[[#This Row],[3-MA]])</f>
        <v>0.6554000000000002</v>
      </c>
      <c r="K529" s="14">
        <f t="shared" si="42"/>
        <v>0.42954916000000026</v>
      </c>
      <c r="L529" s="14">
        <f>ABS(SMA1MSFT[[#This Row],[Erorr 2]])</f>
        <v>0.6554000000000002</v>
      </c>
      <c r="M529" s="15">
        <f>SMA1MSFT[[#This Row],[Abs Erorr 2]]/SMA1MSFT[[#This Row],[Adj Close]]</f>
        <v>1.3902352624244062E-2</v>
      </c>
      <c r="N529" s="23">
        <f t="shared" si="44"/>
        <v>46.866416666666673</v>
      </c>
      <c r="O529" s="26">
        <f>SMA1MSFT[[#This Row],[Adj Close]]-SMA1MSFT[[#This Row],[6-MA]]</f>
        <v>0.27668333333332384</v>
      </c>
      <c r="P529" s="14">
        <f>(SMA1MSFT[[#This Row],[Adj Close]]-N529)^2</f>
        <v>7.65536669444392E-2</v>
      </c>
      <c r="Q529" s="14">
        <f>ABS(SMA1MSFT[[#This Row],[Erorr 3]])</f>
        <v>0.27668333333332384</v>
      </c>
      <c r="R529" s="27">
        <f>SMA1MSFT[[#This Row],[Abs Erorr 3]]/SMA1MSFT[[#This Row],[Adj Close]]</f>
        <v>5.8690101697453896E-3</v>
      </c>
    </row>
    <row r="530" spans="2:18">
      <c r="B530" s="46">
        <v>44547.291666666664</v>
      </c>
      <c r="C530" s="7">
        <v>46.948300000000003</v>
      </c>
      <c r="D530" s="23">
        <f t="shared" si="41"/>
        <v>47.143099999999997</v>
      </c>
      <c r="E530" s="24">
        <f>SMA1MSFT[[#This Row],[Adj Close]]-SMA1MSFT[[#This Row],[Naive Trend ]]</f>
        <v>-0.19479999999999364</v>
      </c>
      <c r="F530" s="5">
        <f t="shared" si="40"/>
        <v>3.7947039999997524E-2</v>
      </c>
      <c r="G530" s="5">
        <f>ABS(SMA1MSFT[[#This Row],[Erorr 1]])</f>
        <v>0.19479999999999364</v>
      </c>
      <c r="H530" s="15">
        <f>SMA1MSFT[[#This Row],[Abs Erorr 1]]/SMA1MSFT[[#This Row],[Adj Close]]</f>
        <v>4.1492450205863392E-3</v>
      </c>
      <c r="I530" s="23">
        <f t="shared" si="43"/>
        <v>46.744300000000003</v>
      </c>
      <c r="J530" s="25">
        <f>(SMA1MSFT[[#This Row],[Adj Close]]-SMA1MSFT[[#This Row],[3-MA]])</f>
        <v>0.20400000000000063</v>
      </c>
      <c r="K530" s="14">
        <f t="shared" si="42"/>
        <v>4.1616000000000257E-2</v>
      </c>
      <c r="L530" s="14">
        <f>ABS(SMA1MSFT[[#This Row],[Erorr 2]])</f>
        <v>0.20400000000000063</v>
      </c>
      <c r="M530" s="15">
        <f>SMA1MSFT[[#This Row],[Abs Erorr 2]]/SMA1MSFT[[#This Row],[Adj Close]]</f>
        <v>4.3452052576983752E-3</v>
      </c>
      <c r="N530" s="23">
        <f t="shared" si="44"/>
        <v>46.724199999999996</v>
      </c>
      <c r="O530" s="26">
        <f>SMA1MSFT[[#This Row],[Adj Close]]-SMA1MSFT[[#This Row],[6-MA]]</f>
        <v>0.22410000000000707</v>
      </c>
      <c r="P530" s="14">
        <f>(SMA1MSFT[[#This Row],[Adj Close]]-N530)^2</f>
        <v>5.0220810000003169E-2</v>
      </c>
      <c r="Q530" s="14">
        <f>ABS(SMA1MSFT[[#This Row],[Erorr 3]])</f>
        <v>0.22410000000000707</v>
      </c>
      <c r="R530" s="27">
        <f>SMA1MSFT[[#This Row],[Abs Erorr 3]]/SMA1MSFT[[#This Row],[Adj Close]]</f>
        <v>4.7733357757364387E-3</v>
      </c>
    </row>
    <row r="531" spans="2:18">
      <c r="B531" s="46">
        <v>44550.291666666664</v>
      </c>
      <c r="C531" s="7">
        <v>46.002299999999998</v>
      </c>
      <c r="D531" s="23">
        <f t="shared" si="41"/>
        <v>46.948300000000003</v>
      </c>
      <c r="E531" s="24">
        <f>SMA1MSFT[[#This Row],[Adj Close]]-SMA1MSFT[[#This Row],[Naive Trend ]]</f>
        <v>-0.94600000000000506</v>
      </c>
      <c r="F531" s="5">
        <f t="shared" si="40"/>
        <v>0.89491600000000959</v>
      </c>
      <c r="G531" s="5">
        <f>ABS(SMA1MSFT[[#This Row],[Erorr 1]])</f>
        <v>0.94600000000000506</v>
      </c>
      <c r="H531" s="15">
        <f>SMA1MSFT[[#This Row],[Abs Erorr 1]]/SMA1MSFT[[#This Row],[Adj Close]]</f>
        <v>2.0564189181845365E-2</v>
      </c>
      <c r="I531" s="23">
        <f t="shared" si="43"/>
        <v>47.028699999999994</v>
      </c>
      <c r="J531" s="25">
        <f>(SMA1MSFT[[#This Row],[Adj Close]]-SMA1MSFT[[#This Row],[3-MA]])</f>
        <v>-1.0263999999999953</v>
      </c>
      <c r="K531" s="14">
        <f t="shared" si="42"/>
        <v>1.0534969599999904</v>
      </c>
      <c r="L531" s="14">
        <f>ABS(SMA1MSFT[[#This Row],[Erorr 2]])</f>
        <v>1.0263999999999953</v>
      </c>
      <c r="M531" s="15">
        <f>SMA1MSFT[[#This Row],[Abs Erorr 2]]/SMA1MSFT[[#This Row],[Adj Close]]</f>
        <v>2.2311927881866676E-2</v>
      </c>
      <c r="N531" s="23">
        <f t="shared" si="44"/>
        <v>46.745833333333337</v>
      </c>
      <c r="O531" s="26">
        <f>SMA1MSFT[[#This Row],[Adj Close]]-SMA1MSFT[[#This Row],[6-MA]]</f>
        <v>-0.74353333333333893</v>
      </c>
      <c r="P531" s="14">
        <f>(SMA1MSFT[[#This Row],[Adj Close]]-N531)^2</f>
        <v>0.55284181777778607</v>
      </c>
      <c r="Q531" s="14">
        <f>ABS(SMA1MSFT[[#This Row],[Erorr 3]])</f>
        <v>0.74353333333333893</v>
      </c>
      <c r="R531" s="27">
        <f>SMA1MSFT[[#This Row],[Abs Erorr 3]]/SMA1MSFT[[#This Row],[Adj Close]]</f>
        <v>1.6162959967943754E-2</v>
      </c>
    </row>
    <row r="532" spans="2:18">
      <c r="B532" s="46">
        <v>44551.291666666664</v>
      </c>
      <c r="C532" s="7">
        <v>47.087499999999999</v>
      </c>
      <c r="D532" s="23">
        <f t="shared" si="41"/>
        <v>46.002299999999998</v>
      </c>
      <c r="E532" s="24">
        <f>SMA1MSFT[[#This Row],[Adj Close]]-SMA1MSFT[[#This Row],[Naive Trend ]]</f>
        <v>1.0852000000000004</v>
      </c>
      <c r="F532" s="5">
        <f t="shared" si="40"/>
        <v>1.1776590400000009</v>
      </c>
      <c r="G532" s="5">
        <f>ABS(SMA1MSFT[[#This Row],[Erorr 1]])</f>
        <v>1.0852000000000004</v>
      </c>
      <c r="H532" s="15">
        <f>SMA1MSFT[[#This Row],[Abs Erorr 1]]/SMA1MSFT[[#This Row],[Adj Close]]</f>
        <v>2.304645606583489E-2</v>
      </c>
      <c r="I532" s="23">
        <f t="shared" si="43"/>
        <v>46.697899999999997</v>
      </c>
      <c r="J532" s="25">
        <f>(SMA1MSFT[[#This Row],[Adj Close]]-SMA1MSFT[[#This Row],[3-MA]])</f>
        <v>0.3896000000000015</v>
      </c>
      <c r="K532" s="14">
        <f t="shared" si="42"/>
        <v>0.15178816000000117</v>
      </c>
      <c r="L532" s="14">
        <f>ABS(SMA1MSFT[[#This Row],[Erorr 2]])</f>
        <v>0.3896000000000015</v>
      </c>
      <c r="M532" s="15">
        <f>SMA1MSFT[[#This Row],[Abs Erorr 2]]/SMA1MSFT[[#This Row],[Adj Close]]</f>
        <v>8.2739580568091647E-3</v>
      </c>
      <c r="N532" s="23">
        <f t="shared" si="44"/>
        <v>46.592800000000004</v>
      </c>
      <c r="O532" s="26">
        <f>SMA1MSFT[[#This Row],[Adj Close]]-SMA1MSFT[[#This Row],[6-MA]]</f>
        <v>0.49469999999999459</v>
      </c>
      <c r="P532" s="14">
        <f>(SMA1MSFT[[#This Row],[Adj Close]]-N532)^2</f>
        <v>0.24472808999999465</v>
      </c>
      <c r="Q532" s="14">
        <f>ABS(SMA1MSFT[[#This Row],[Erorr 3]])</f>
        <v>0.49469999999999459</v>
      </c>
      <c r="R532" s="27">
        <f>SMA1MSFT[[#This Row],[Abs Erorr 3]]/SMA1MSFT[[#This Row],[Adj Close]]</f>
        <v>1.0505972922750085E-2</v>
      </c>
    </row>
    <row r="533" spans="2:18">
      <c r="B533" s="46">
        <v>44552.291666666664</v>
      </c>
      <c r="C533" s="7">
        <v>47.273000000000003</v>
      </c>
      <c r="D533" s="23">
        <f t="shared" si="41"/>
        <v>47.087499999999999</v>
      </c>
      <c r="E533" s="24">
        <f>SMA1MSFT[[#This Row],[Adj Close]]-SMA1MSFT[[#This Row],[Naive Trend ]]</f>
        <v>0.18550000000000466</v>
      </c>
      <c r="F533" s="5">
        <f t="shared" si="40"/>
        <v>3.4410250000001731E-2</v>
      </c>
      <c r="G533" s="5">
        <f>ABS(SMA1MSFT[[#This Row],[Erorr 1]])</f>
        <v>0.18550000000000466</v>
      </c>
      <c r="H533" s="15">
        <f>SMA1MSFT[[#This Row],[Abs Erorr 1]]/SMA1MSFT[[#This Row],[Adj Close]]</f>
        <v>3.9240158229857346E-3</v>
      </c>
      <c r="I533" s="23">
        <f t="shared" si="43"/>
        <v>46.679366666666674</v>
      </c>
      <c r="J533" s="25">
        <f>(SMA1MSFT[[#This Row],[Adj Close]]-SMA1MSFT[[#This Row],[3-MA]])</f>
        <v>0.59363333333332946</v>
      </c>
      <c r="K533" s="14">
        <f t="shared" si="42"/>
        <v>0.35240053444443986</v>
      </c>
      <c r="L533" s="14">
        <f>ABS(SMA1MSFT[[#This Row],[Erorr 2]])</f>
        <v>0.59363333333332946</v>
      </c>
      <c r="M533" s="15">
        <f>SMA1MSFT[[#This Row],[Abs Erorr 2]]/SMA1MSFT[[#This Row],[Adj Close]]</f>
        <v>1.2557555757691059E-2</v>
      </c>
      <c r="N533" s="23">
        <f t="shared" si="44"/>
        <v>46.711833333333324</v>
      </c>
      <c r="O533" s="26">
        <f>SMA1MSFT[[#This Row],[Adj Close]]-SMA1MSFT[[#This Row],[6-MA]]</f>
        <v>0.56116666666667925</v>
      </c>
      <c r="P533" s="14">
        <f>(SMA1MSFT[[#This Row],[Adj Close]]-N533)^2</f>
        <v>0.31490802777779192</v>
      </c>
      <c r="Q533" s="14">
        <f>ABS(SMA1MSFT[[#This Row],[Erorr 3]])</f>
        <v>0.56116666666667925</v>
      </c>
      <c r="R533" s="27">
        <f>SMA1MSFT[[#This Row],[Abs Erorr 3]]/SMA1MSFT[[#This Row],[Adj Close]]</f>
        <v>1.1870764848151782E-2</v>
      </c>
    </row>
    <row r="534" spans="2:18">
      <c r="B534" s="46">
        <v>44553.291666666664</v>
      </c>
      <c r="C534" s="7">
        <v>47.588299999999997</v>
      </c>
      <c r="D534" s="23">
        <f t="shared" si="41"/>
        <v>47.273000000000003</v>
      </c>
      <c r="E534" s="24">
        <f>SMA1MSFT[[#This Row],[Adj Close]]-SMA1MSFT[[#This Row],[Naive Trend ]]</f>
        <v>0.31529999999999347</v>
      </c>
      <c r="F534" s="5">
        <f t="shared" si="40"/>
        <v>9.9414089999995889E-2</v>
      </c>
      <c r="G534" s="5">
        <f>ABS(SMA1MSFT[[#This Row],[Erorr 1]])</f>
        <v>0.31529999999999347</v>
      </c>
      <c r="H534" s="15">
        <f>SMA1MSFT[[#This Row],[Abs Erorr 1]]/SMA1MSFT[[#This Row],[Adj Close]]</f>
        <v>6.6255781358021508E-3</v>
      </c>
      <c r="I534" s="23">
        <f t="shared" si="43"/>
        <v>46.787599999999998</v>
      </c>
      <c r="J534" s="25">
        <f>(SMA1MSFT[[#This Row],[Adj Close]]-SMA1MSFT[[#This Row],[3-MA]])</f>
        <v>0.80069999999999908</v>
      </c>
      <c r="K534" s="14">
        <f t="shared" si="42"/>
        <v>0.64112048999999849</v>
      </c>
      <c r="L534" s="14">
        <f>ABS(SMA1MSFT[[#This Row],[Erorr 2]])</f>
        <v>0.80069999999999908</v>
      </c>
      <c r="M534" s="15">
        <f>SMA1MSFT[[#This Row],[Abs Erorr 2]]/SMA1MSFT[[#This Row],[Adj Close]]</f>
        <v>1.6825564266847084E-2</v>
      </c>
      <c r="N534" s="23">
        <f t="shared" si="44"/>
        <v>46.908149999999999</v>
      </c>
      <c r="O534" s="26">
        <f>SMA1MSFT[[#This Row],[Adj Close]]-SMA1MSFT[[#This Row],[6-MA]]</f>
        <v>0.68014999999999759</v>
      </c>
      <c r="P534" s="14">
        <f>(SMA1MSFT[[#This Row],[Adj Close]]-N534)^2</f>
        <v>0.46260402249999671</v>
      </c>
      <c r="Q534" s="14">
        <f>ABS(SMA1MSFT[[#This Row],[Erorr 3]])</f>
        <v>0.68014999999999759</v>
      </c>
      <c r="R534" s="27">
        <f>SMA1MSFT[[#This Row],[Abs Erorr 3]]/SMA1MSFT[[#This Row],[Adj Close]]</f>
        <v>1.4292378588854774E-2</v>
      </c>
    </row>
    <row r="535" spans="2:18">
      <c r="B535" s="46">
        <v>44557.291666666664</v>
      </c>
      <c r="C535" s="7">
        <v>48.172600000000003</v>
      </c>
      <c r="D535" s="23">
        <f t="shared" si="41"/>
        <v>47.588299999999997</v>
      </c>
      <c r="E535" s="24">
        <f>SMA1MSFT[[#This Row],[Adj Close]]-SMA1MSFT[[#This Row],[Naive Trend ]]</f>
        <v>0.58430000000000604</v>
      </c>
      <c r="F535" s="5">
        <f t="shared" si="40"/>
        <v>0.34140649000000706</v>
      </c>
      <c r="G535" s="5">
        <f>ABS(SMA1MSFT[[#This Row],[Erorr 1]])</f>
        <v>0.58430000000000604</v>
      </c>
      <c r="H535" s="15">
        <f>SMA1MSFT[[#This Row],[Abs Erorr 1]]/SMA1MSFT[[#This Row],[Adj Close]]</f>
        <v>1.212930171923471E-2</v>
      </c>
      <c r="I535" s="23">
        <f t="shared" si="43"/>
        <v>47.316266666666671</v>
      </c>
      <c r="J535" s="25">
        <f>(SMA1MSFT[[#This Row],[Adj Close]]-SMA1MSFT[[#This Row],[3-MA]])</f>
        <v>0.85633333333333184</v>
      </c>
      <c r="K535" s="14">
        <f t="shared" si="42"/>
        <v>0.7333067777777752</v>
      </c>
      <c r="L535" s="14">
        <f>ABS(SMA1MSFT[[#This Row],[Erorr 2]])</f>
        <v>0.85633333333333184</v>
      </c>
      <c r="M535" s="15">
        <f>SMA1MSFT[[#This Row],[Abs Erorr 2]]/SMA1MSFT[[#This Row],[Adj Close]]</f>
        <v>1.7776356960872607E-2</v>
      </c>
      <c r="N535" s="23">
        <f t="shared" si="44"/>
        <v>47.007083333333327</v>
      </c>
      <c r="O535" s="26">
        <f>SMA1MSFT[[#This Row],[Adj Close]]-SMA1MSFT[[#This Row],[6-MA]]</f>
        <v>1.1655166666666759</v>
      </c>
      <c r="P535" s="14">
        <f>(SMA1MSFT[[#This Row],[Adj Close]]-N535)^2</f>
        <v>1.3584291002777993</v>
      </c>
      <c r="Q535" s="14">
        <f>ABS(SMA1MSFT[[#This Row],[Erorr 3]])</f>
        <v>1.1655166666666759</v>
      </c>
      <c r="R535" s="27">
        <f>SMA1MSFT[[#This Row],[Abs Erorr 3]]/SMA1MSFT[[#This Row],[Adj Close]]</f>
        <v>2.4194597482109659E-2</v>
      </c>
    </row>
    <row r="536" spans="2:18">
      <c r="B536" s="46">
        <v>44558.291666666664</v>
      </c>
      <c r="C536" s="7">
        <v>48.005699999999997</v>
      </c>
      <c r="D536" s="23">
        <f t="shared" si="41"/>
        <v>48.172600000000003</v>
      </c>
      <c r="E536" s="24">
        <f>SMA1MSFT[[#This Row],[Adj Close]]-SMA1MSFT[[#This Row],[Naive Trend ]]</f>
        <v>-0.16690000000000538</v>
      </c>
      <c r="F536" s="5">
        <f t="shared" si="40"/>
        <v>2.7855610000001797E-2</v>
      </c>
      <c r="G536" s="5">
        <f>ABS(SMA1MSFT[[#This Row],[Erorr 1]])</f>
        <v>0.16690000000000538</v>
      </c>
      <c r="H536" s="15">
        <f>SMA1MSFT[[#This Row],[Abs Erorr 1]]/SMA1MSFT[[#This Row],[Adj Close]]</f>
        <v>3.4766704787140982E-3</v>
      </c>
      <c r="I536" s="23">
        <f t="shared" si="43"/>
        <v>47.67796666666667</v>
      </c>
      <c r="J536" s="25">
        <f>(SMA1MSFT[[#This Row],[Adj Close]]-SMA1MSFT[[#This Row],[3-MA]])</f>
        <v>0.32773333333332744</v>
      </c>
      <c r="K536" s="14">
        <f t="shared" si="42"/>
        <v>0.10740913777777392</v>
      </c>
      <c r="L536" s="14">
        <f>ABS(SMA1MSFT[[#This Row],[Erorr 2]])</f>
        <v>0.32773333333332744</v>
      </c>
      <c r="M536" s="15">
        <f>SMA1MSFT[[#This Row],[Abs Erorr 2]]/SMA1MSFT[[#This Row],[Adj Close]]</f>
        <v>6.8269670754374468E-3</v>
      </c>
      <c r="N536" s="23">
        <f t="shared" si="44"/>
        <v>47.178666666666665</v>
      </c>
      <c r="O536" s="26">
        <f>SMA1MSFT[[#This Row],[Adj Close]]-SMA1MSFT[[#This Row],[6-MA]]</f>
        <v>0.82703333333333262</v>
      </c>
      <c r="P536" s="14">
        <f>(SMA1MSFT[[#This Row],[Adj Close]]-N536)^2</f>
        <v>0.68398413444444328</v>
      </c>
      <c r="Q536" s="14">
        <f>ABS(SMA1MSFT[[#This Row],[Erorr 3]])</f>
        <v>0.82703333333333262</v>
      </c>
      <c r="R536" s="27">
        <f>SMA1MSFT[[#This Row],[Abs Erorr 3]]/SMA1MSFT[[#This Row],[Adj Close]]</f>
        <v>1.7227815308043268E-2</v>
      </c>
    </row>
    <row r="537" spans="2:18">
      <c r="B537" s="46">
        <v>44559.291666666664</v>
      </c>
      <c r="C537" s="7">
        <v>48.070599999999999</v>
      </c>
      <c r="D537" s="23">
        <f t="shared" si="41"/>
        <v>48.005699999999997</v>
      </c>
      <c r="E537" s="24">
        <f>SMA1MSFT[[#This Row],[Adj Close]]-SMA1MSFT[[#This Row],[Naive Trend ]]</f>
        <v>6.4900000000001512E-2</v>
      </c>
      <c r="F537" s="5">
        <f t="shared" si="40"/>
        <v>4.2120100000001964E-3</v>
      </c>
      <c r="G537" s="5">
        <f>ABS(SMA1MSFT[[#This Row],[Erorr 1]])</f>
        <v>6.4900000000001512E-2</v>
      </c>
      <c r="H537" s="15">
        <f>SMA1MSFT[[#This Row],[Abs Erorr 1]]/SMA1MSFT[[#This Row],[Adj Close]]</f>
        <v>1.3500975648317582E-3</v>
      </c>
      <c r="I537" s="23">
        <f t="shared" si="43"/>
        <v>47.922199999999997</v>
      </c>
      <c r="J537" s="25">
        <f>(SMA1MSFT[[#This Row],[Adj Close]]-SMA1MSFT[[#This Row],[3-MA]])</f>
        <v>0.14840000000000231</v>
      </c>
      <c r="K537" s="14">
        <f t="shared" si="42"/>
        <v>2.2022560000000684E-2</v>
      </c>
      <c r="L537" s="14">
        <f>ABS(SMA1MSFT[[#This Row],[Erorr 2]])</f>
        <v>0.14840000000000231</v>
      </c>
      <c r="M537" s="15">
        <f>SMA1MSFT[[#This Row],[Abs Erorr 2]]/SMA1MSFT[[#This Row],[Adj Close]]</f>
        <v>3.0871260188140427E-3</v>
      </c>
      <c r="N537" s="23">
        <f t="shared" si="44"/>
        <v>47.354899999999994</v>
      </c>
      <c r="O537" s="26">
        <f>SMA1MSFT[[#This Row],[Adj Close]]-SMA1MSFT[[#This Row],[6-MA]]</f>
        <v>0.71570000000000533</v>
      </c>
      <c r="P537" s="14">
        <f>(SMA1MSFT[[#This Row],[Adj Close]]-N537)^2</f>
        <v>0.51222649000000764</v>
      </c>
      <c r="Q537" s="14">
        <f>ABS(SMA1MSFT[[#This Row],[Erorr 3]])</f>
        <v>0.71570000000000533</v>
      </c>
      <c r="R537" s="27">
        <f>SMA1MSFT[[#This Row],[Abs Erorr 3]]/SMA1MSFT[[#This Row],[Adj Close]]</f>
        <v>1.4888518137905609E-2</v>
      </c>
    </row>
    <row r="538" spans="2:18">
      <c r="B538" s="46">
        <v>44560.291666666664</v>
      </c>
      <c r="C538" s="7">
        <v>47.987099999999998</v>
      </c>
      <c r="D538" s="23">
        <f t="shared" si="41"/>
        <v>48.070599999999999</v>
      </c>
      <c r="E538" s="24">
        <f>SMA1MSFT[[#This Row],[Adj Close]]-SMA1MSFT[[#This Row],[Naive Trend ]]</f>
        <v>-8.3500000000000796E-2</v>
      </c>
      <c r="F538" s="5">
        <f t="shared" si="40"/>
        <v>6.9722500000001329E-3</v>
      </c>
      <c r="G538" s="5">
        <f>ABS(SMA1MSFT[[#This Row],[Erorr 1]])</f>
        <v>8.3500000000000796E-2</v>
      </c>
      <c r="H538" s="15">
        <f>SMA1MSFT[[#This Row],[Abs Erorr 1]]/SMA1MSFT[[#This Row],[Adj Close]]</f>
        <v>1.7400509720320837E-3</v>
      </c>
      <c r="I538" s="23">
        <f t="shared" si="43"/>
        <v>48.082966666666664</v>
      </c>
      <c r="J538" s="25">
        <f>(SMA1MSFT[[#This Row],[Adj Close]]-SMA1MSFT[[#This Row],[3-MA]])</f>
        <v>-9.5866666666665878E-2</v>
      </c>
      <c r="K538" s="14">
        <f t="shared" si="42"/>
        <v>9.1904177777776264E-3</v>
      </c>
      <c r="L538" s="14">
        <f>ABS(SMA1MSFT[[#This Row],[Erorr 2]])</f>
        <v>9.5866666666665878E-2</v>
      </c>
      <c r="M538" s="15">
        <f>SMA1MSFT[[#This Row],[Abs Erorr 2]]/SMA1MSFT[[#This Row],[Adj Close]]</f>
        <v>1.9977591199857019E-3</v>
      </c>
      <c r="N538" s="23">
        <f t="shared" si="44"/>
        <v>47.699616666666664</v>
      </c>
      <c r="O538" s="26">
        <f>SMA1MSFT[[#This Row],[Adj Close]]-SMA1MSFT[[#This Row],[6-MA]]</f>
        <v>0.2874833333333342</v>
      </c>
      <c r="P538" s="14">
        <f>(SMA1MSFT[[#This Row],[Adj Close]]-N538)^2</f>
        <v>8.2646666944444946E-2</v>
      </c>
      <c r="Q538" s="14">
        <f>ABS(SMA1MSFT[[#This Row],[Erorr 3]])</f>
        <v>0.2874833333333342</v>
      </c>
      <c r="R538" s="27">
        <f>SMA1MSFT[[#This Row],[Abs Erorr 3]]/SMA1MSFT[[#This Row],[Adj Close]]</f>
        <v>5.9908461510142143E-3</v>
      </c>
    </row>
    <row r="539" spans="2:18">
      <c r="B539" s="46">
        <v>44561.291666666664</v>
      </c>
      <c r="C539" s="7">
        <v>47.764499999999998</v>
      </c>
      <c r="D539" s="23">
        <f t="shared" si="41"/>
        <v>47.987099999999998</v>
      </c>
      <c r="E539" s="24">
        <f>SMA1MSFT[[#This Row],[Adj Close]]-SMA1MSFT[[#This Row],[Naive Trend ]]</f>
        <v>-0.22259999999999991</v>
      </c>
      <c r="F539" s="5">
        <f t="shared" si="40"/>
        <v>4.9550759999999958E-2</v>
      </c>
      <c r="G539" s="5">
        <f>ABS(SMA1MSFT[[#This Row],[Erorr 1]])</f>
        <v>0.22259999999999991</v>
      </c>
      <c r="H539" s="15">
        <f>SMA1MSFT[[#This Row],[Abs Erorr 1]]/SMA1MSFT[[#This Row],[Adj Close]]</f>
        <v>4.6603649153660132E-3</v>
      </c>
      <c r="I539" s="23">
        <f t="shared" si="43"/>
        <v>48.021133333333331</v>
      </c>
      <c r="J539" s="25">
        <f>(SMA1MSFT[[#This Row],[Adj Close]]-SMA1MSFT[[#This Row],[3-MA]])</f>
        <v>-0.25663333333333327</v>
      </c>
      <c r="K539" s="14">
        <f t="shared" si="42"/>
        <v>6.5860667777777743E-2</v>
      </c>
      <c r="L539" s="14">
        <f>ABS(SMA1MSFT[[#This Row],[Erorr 2]])</f>
        <v>0.25663333333333327</v>
      </c>
      <c r="M539" s="15">
        <f>SMA1MSFT[[#This Row],[Abs Erorr 2]]/SMA1MSFT[[#This Row],[Adj Close]]</f>
        <v>5.3728885120399731E-3</v>
      </c>
      <c r="N539" s="23">
        <f t="shared" si="44"/>
        <v>47.849550000000001</v>
      </c>
      <c r="O539" s="26">
        <f>SMA1MSFT[[#This Row],[Adj Close]]-SMA1MSFT[[#This Row],[6-MA]]</f>
        <v>-8.5050000000002512E-2</v>
      </c>
      <c r="P539" s="14">
        <f>(SMA1MSFT[[#This Row],[Adj Close]]-N539)^2</f>
        <v>7.2335025000004275E-3</v>
      </c>
      <c r="Q539" s="14">
        <f>ABS(SMA1MSFT[[#This Row],[Erorr 3]])</f>
        <v>8.5050000000002512E-2</v>
      </c>
      <c r="R539" s="27">
        <f>SMA1MSFT[[#This Row],[Abs Erorr 3]]/SMA1MSFT[[#This Row],[Adj Close]]</f>
        <v>1.7806111233238601E-3</v>
      </c>
    </row>
    <row r="540" spans="2:18">
      <c r="B540" s="46">
        <v>44564.291666666664</v>
      </c>
      <c r="C540" s="7">
        <v>49.350499999999997</v>
      </c>
      <c r="D540" s="23">
        <f t="shared" si="41"/>
        <v>47.764499999999998</v>
      </c>
      <c r="E540" s="24">
        <f>SMA1MSFT[[#This Row],[Adj Close]]-SMA1MSFT[[#This Row],[Naive Trend ]]</f>
        <v>1.5859999999999985</v>
      </c>
      <c r="F540" s="5">
        <f t="shared" si="40"/>
        <v>2.5153959999999955</v>
      </c>
      <c r="G540" s="5">
        <f>ABS(SMA1MSFT[[#This Row],[Erorr 1]])</f>
        <v>1.5859999999999985</v>
      </c>
      <c r="H540" s="15">
        <f>SMA1MSFT[[#This Row],[Abs Erorr 1]]/SMA1MSFT[[#This Row],[Adj Close]]</f>
        <v>3.2137465679172424E-2</v>
      </c>
      <c r="I540" s="23">
        <f t="shared" si="43"/>
        <v>47.940733333333334</v>
      </c>
      <c r="J540" s="25">
        <f>(SMA1MSFT[[#This Row],[Adj Close]]-SMA1MSFT[[#This Row],[3-MA]])</f>
        <v>1.4097666666666626</v>
      </c>
      <c r="K540" s="14">
        <f t="shared" si="42"/>
        <v>1.9874420544444331</v>
      </c>
      <c r="L540" s="14">
        <f>ABS(SMA1MSFT[[#This Row],[Erorr 2]])</f>
        <v>1.4097666666666626</v>
      </c>
      <c r="M540" s="15">
        <f>SMA1MSFT[[#This Row],[Abs Erorr 2]]/SMA1MSFT[[#This Row],[Adj Close]]</f>
        <v>2.8566411012384125E-2</v>
      </c>
      <c r="N540" s="23">
        <f t="shared" si="44"/>
        <v>47.931466666666665</v>
      </c>
      <c r="O540" s="26">
        <f>SMA1MSFT[[#This Row],[Adj Close]]-SMA1MSFT[[#This Row],[6-MA]]</f>
        <v>1.4190333333333314</v>
      </c>
      <c r="P540" s="14">
        <f>(SMA1MSFT[[#This Row],[Adj Close]]-N540)^2</f>
        <v>2.0136556011111058</v>
      </c>
      <c r="Q540" s="14">
        <f>ABS(SMA1MSFT[[#This Row],[Erorr 3]])</f>
        <v>1.4190333333333314</v>
      </c>
      <c r="R540" s="27">
        <f>SMA1MSFT[[#This Row],[Abs Erorr 3]]/SMA1MSFT[[#This Row],[Adj Close]]</f>
        <v>2.8754183510467605E-2</v>
      </c>
    </row>
    <row r="541" spans="2:18">
      <c r="B541" s="46">
        <v>44565.291666666664</v>
      </c>
      <c r="C541" s="7">
        <v>49.285600000000002</v>
      </c>
      <c r="D541" s="23">
        <f t="shared" si="41"/>
        <v>49.350499999999997</v>
      </c>
      <c r="E541" s="24">
        <f>SMA1MSFT[[#This Row],[Adj Close]]-SMA1MSFT[[#This Row],[Naive Trend ]]</f>
        <v>-6.4899999999994407E-2</v>
      </c>
      <c r="F541" s="5">
        <f t="shared" si="40"/>
        <v>4.2120099999992736E-3</v>
      </c>
      <c r="G541" s="5">
        <f>ABS(SMA1MSFT[[#This Row],[Erorr 1]])</f>
        <v>6.4899999999994407E-2</v>
      </c>
      <c r="H541" s="15">
        <f>SMA1MSFT[[#This Row],[Abs Erorr 1]]/SMA1MSFT[[#This Row],[Adj Close]]</f>
        <v>1.316814647686026E-3</v>
      </c>
      <c r="I541" s="23">
        <f t="shared" si="43"/>
        <v>48.367366666666669</v>
      </c>
      <c r="J541" s="25">
        <f>(SMA1MSFT[[#This Row],[Adj Close]]-SMA1MSFT[[#This Row],[3-MA]])</f>
        <v>0.91823333333333323</v>
      </c>
      <c r="K541" s="14">
        <f t="shared" si="42"/>
        <v>0.84315245444444431</v>
      </c>
      <c r="L541" s="14">
        <f>ABS(SMA1MSFT[[#This Row],[Erorr 2]])</f>
        <v>0.91823333333333323</v>
      </c>
      <c r="M541" s="15">
        <f>SMA1MSFT[[#This Row],[Abs Erorr 2]]/SMA1MSFT[[#This Row],[Adj Close]]</f>
        <v>1.8630864458043184E-2</v>
      </c>
      <c r="N541" s="23">
        <f t="shared" si="44"/>
        <v>48.225166666666667</v>
      </c>
      <c r="O541" s="26">
        <f>SMA1MSFT[[#This Row],[Adj Close]]-SMA1MSFT[[#This Row],[6-MA]]</f>
        <v>1.0604333333333358</v>
      </c>
      <c r="P541" s="14">
        <f>(SMA1MSFT[[#This Row],[Adj Close]]-N541)^2</f>
        <v>1.1245188544444495</v>
      </c>
      <c r="Q541" s="14">
        <f>ABS(SMA1MSFT[[#This Row],[Erorr 3]])</f>
        <v>1.0604333333333358</v>
      </c>
      <c r="R541" s="27">
        <f>SMA1MSFT[[#This Row],[Abs Erorr 3]]/SMA1MSFT[[#This Row],[Adj Close]]</f>
        <v>2.1516088539722266E-2</v>
      </c>
    </row>
    <row r="542" spans="2:18">
      <c r="B542" s="46">
        <v>44566.291666666664</v>
      </c>
      <c r="C542" s="7">
        <v>49.962600000000002</v>
      </c>
      <c r="D542" s="23">
        <f t="shared" si="41"/>
        <v>49.285600000000002</v>
      </c>
      <c r="E542" s="24">
        <f>SMA1MSFT[[#This Row],[Adj Close]]-SMA1MSFT[[#This Row],[Naive Trend ]]</f>
        <v>0.6769999999999996</v>
      </c>
      <c r="F542" s="5">
        <f t="shared" si="40"/>
        <v>0.45832899999999949</v>
      </c>
      <c r="G542" s="5">
        <f>ABS(SMA1MSFT[[#This Row],[Erorr 1]])</f>
        <v>0.6769999999999996</v>
      </c>
      <c r="H542" s="15">
        <f>SMA1MSFT[[#This Row],[Abs Erorr 1]]/SMA1MSFT[[#This Row],[Adj Close]]</f>
        <v>1.3550135501355006E-2</v>
      </c>
      <c r="I542" s="23">
        <f t="shared" si="43"/>
        <v>48.800199999999997</v>
      </c>
      <c r="J542" s="25">
        <f>(SMA1MSFT[[#This Row],[Adj Close]]-SMA1MSFT[[#This Row],[3-MA]])</f>
        <v>1.1624000000000052</v>
      </c>
      <c r="K542" s="14">
        <f t="shared" si="42"/>
        <v>1.3511737600000122</v>
      </c>
      <c r="L542" s="14">
        <f>ABS(SMA1MSFT[[#This Row],[Erorr 2]])</f>
        <v>1.1624000000000052</v>
      </c>
      <c r="M542" s="15">
        <f>SMA1MSFT[[#This Row],[Abs Erorr 2]]/SMA1MSFT[[#This Row],[Adj Close]]</f>
        <v>2.3265402521085877E-2</v>
      </c>
      <c r="N542" s="23">
        <f t="shared" si="44"/>
        <v>48.410666666666664</v>
      </c>
      <c r="O542" s="26">
        <f>SMA1MSFT[[#This Row],[Adj Close]]-SMA1MSFT[[#This Row],[6-MA]]</f>
        <v>1.5519333333333378</v>
      </c>
      <c r="P542" s="14">
        <f>(SMA1MSFT[[#This Row],[Adj Close]]-N542)^2</f>
        <v>2.4084970711111251</v>
      </c>
      <c r="Q542" s="14">
        <f>ABS(SMA1MSFT[[#This Row],[Erorr 3]])</f>
        <v>1.5519333333333378</v>
      </c>
      <c r="R542" s="27">
        <f>SMA1MSFT[[#This Row],[Abs Erorr 3]]/SMA1MSFT[[#This Row],[Adj Close]]</f>
        <v>3.1061900968591263E-2</v>
      </c>
    </row>
    <row r="543" spans="2:18">
      <c r="B543" s="46">
        <v>44567.291666666664</v>
      </c>
      <c r="C543" s="7">
        <v>50.092500000000001</v>
      </c>
      <c r="D543" s="23">
        <f t="shared" si="41"/>
        <v>49.962600000000002</v>
      </c>
      <c r="E543" s="24">
        <f>SMA1MSFT[[#This Row],[Adj Close]]-SMA1MSFT[[#This Row],[Naive Trend ]]</f>
        <v>0.12989999999999924</v>
      </c>
      <c r="F543" s="5">
        <f t="shared" si="40"/>
        <v>1.6874009999999801E-2</v>
      </c>
      <c r="G543" s="5">
        <f>ABS(SMA1MSFT[[#This Row],[Erorr 1]])</f>
        <v>0.12989999999999924</v>
      </c>
      <c r="H543" s="15">
        <f>SMA1MSFT[[#This Row],[Abs Erorr 1]]/SMA1MSFT[[#This Row],[Adj Close]]</f>
        <v>2.5932025752357984E-3</v>
      </c>
      <c r="I543" s="23">
        <f t="shared" si="43"/>
        <v>49.532900000000005</v>
      </c>
      <c r="J543" s="25">
        <f>(SMA1MSFT[[#This Row],[Adj Close]]-SMA1MSFT[[#This Row],[3-MA]])</f>
        <v>0.5595999999999961</v>
      </c>
      <c r="K543" s="14">
        <f t="shared" si="42"/>
        <v>0.31315215999999563</v>
      </c>
      <c r="L543" s="14">
        <f>ABS(SMA1MSFT[[#This Row],[Erorr 2]])</f>
        <v>0.5595999999999961</v>
      </c>
      <c r="M543" s="15">
        <f>SMA1MSFT[[#This Row],[Abs Erorr 2]]/SMA1MSFT[[#This Row],[Adj Close]]</f>
        <v>1.117133303388723E-2</v>
      </c>
      <c r="N543" s="23">
        <f t="shared" si="44"/>
        <v>48.73681666666667</v>
      </c>
      <c r="O543" s="26">
        <f>SMA1MSFT[[#This Row],[Adj Close]]-SMA1MSFT[[#This Row],[6-MA]]</f>
        <v>1.3556833333333316</v>
      </c>
      <c r="P543" s="14">
        <f>(SMA1MSFT[[#This Row],[Adj Close]]-N543)^2</f>
        <v>1.8378773002777731</v>
      </c>
      <c r="Q543" s="14">
        <f>ABS(SMA1MSFT[[#This Row],[Erorr 3]])</f>
        <v>1.3556833333333316</v>
      </c>
      <c r="R543" s="27">
        <f>SMA1MSFT[[#This Row],[Abs Erorr 3]]/SMA1MSFT[[#This Row],[Adj Close]]</f>
        <v>2.7063599008500906E-2</v>
      </c>
    </row>
    <row r="544" spans="2:18">
      <c r="B544" s="46">
        <v>44568.291666666664</v>
      </c>
      <c r="C544" s="7">
        <v>49.563800000000001</v>
      </c>
      <c r="D544" s="23">
        <f t="shared" si="41"/>
        <v>50.092500000000001</v>
      </c>
      <c r="E544" s="24">
        <f>SMA1MSFT[[#This Row],[Adj Close]]-SMA1MSFT[[#This Row],[Naive Trend ]]</f>
        <v>-0.52870000000000061</v>
      </c>
      <c r="F544" s="5">
        <f t="shared" si="40"/>
        <v>0.27952369000000066</v>
      </c>
      <c r="G544" s="5">
        <f>ABS(SMA1MSFT[[#This Row],[Erorr 1]])</f>
        <v>0.52870000000000061</v>
      </c>
      <c r="H544" s="15">
        <f>SMA1MSFT[[#This Row],[Abs Erorr 1]]/SMA1MSFT[[#This Row],[Adj Close]]</f>
        <v>1.0667059426436242E-2</v>
      </c>
      <c r="I544" s="23">
        <f t="shared" si="43"/>
        <v>49.780233333333335</v>
      </c>
      <c r="J544" s="25">
        <f>(SMA1MSFT[[#This Row],[Adj Close]]-SMA1MSFT[[#This Row],[3-MA]])</f>
        <v>-0.21643333333333459</v>
      </c>
      <c r="K544" s="14">
        <f t="shared" si="42"/>
        <v>4.6843387777778321E-2</v>
      </c>
      <c r="L544" s="14">
        <f>ABS(SMA1MSFT[[#This Row],[Erorr 2]])</f>
        <v>0.21643333333333459</v>
      </c>
      <c r="M544" s="15">
        <f>SMA1MSFT[[#This Row],[Abs Erorr 2]]/SMA1MSFT[[#This Row],[Adj Close]]</f>
        <v>4.3667623009804452E-3</v>
      </c>
      <c r="N544" s="23">
        <f t="shared" si="44"/>
        <v>49.073800000000006</v>
      </c>
      <c r="O544" s="26">
        <f>SMA1MSFT[[#This Row],[Adj Close]]-SMA1MSFT[[#This Row],[6-MA]]</f>
        <v>0.48999999999999488</v>
      </c>
      <c r="P544" s="14">
        <f>(SMA1MSFT[[#This Row],[Adj Close]]-N544)^2</f>
        <v>0.24009999999999498</v>
      </c>
      <c r="Q544" s="14">
        <f>ABS(SMA1MSFT[[#This Row],[Erorr 3]])</f>
        <v>0.48999999999999488</v>
      </c>
      <c r="R544" s="27">
        <f>SMA1MSFT[[#This Row],[Abs Erorr 3]]/SMA1MSFT[[#This Row],[Adj Close]]</f>
        <v>9.8862476242740638E-3</v>
      </c>
    </row>
    <row r="545" spans="2:18">
      <c r="B545" s="46">
        <v>44571.291666666664</v>
      </c>
      <c r="C545" s="7">
        <v>51.205399999999997</v>
      </c>
      <c r="D545" s="23">
        <f t="shared" si="41"/>
        <v>49.563800000000001</v>
      </c>
      <c r="E545" s="24">
        <f>SMA1MSFT[[#This Row],[Adj Close]]-SMA1MSFT[[#This Row],[Naive Trend ]]</f>
        <v>1.6415999999999968</v>
      </c>
      <c r="F545" s="5">
        <f t="shared" si="40"/>
        <v>2.6948505599999897</v>
      </c>
      <c r="G545" s="5">
        <f>ABS(SMA1MSFT[[#This Row],[Erorr 1]])</f>
        <v>1.6415999999999968</v>
      </c>
      <c r="H545" s="15">
        <f>SMA1MSFT[[#This Row],[Abs Erorr 1]]/SMA1MSFT[[#This Row],[Adj Close]]</f>
        <v>3.2059118764817714E-2</v>
      </c>
      <c r="I545" s="23">
        <f t="shared" si="43"/>
        <v>49.872966666666663</v>
      </c>
      <c r="J545" s="25">
        <f>(SMA1MSFT[[#This Row],[Adj Close]]-SMA1MSFT[[#This Row],[3-MA]])</f>
        <v>1.3324333333333342</v>
      </c>
      <c r="K545" s="14">
        <f t="shared" si="42"/>
        <v>1.7753785877777801</v>
      </c>
      <c r="L545" s="14">
        <f>ABS(SMA1MSFT[[#This Row],[Erorr 2]])</f>
        <v>1.3324333333333342</v>
      </c>
      <c r="M545" s="15">
        <f>SMA1MSFT[[#This Row],[Abs Erorr 2]]/SMA1MSFT[[#This Row],[Adj Close]]</f>
        <v>2.6021344103030818E-2</v>
      </c>
      <c r="N545" s="23">
        <f t="shared" si="44"/>
        <v>49.33658333333333</v>
      </c>
      <c r="O545" s="26">
        <f>SMA1MSFT[[#This Row],[Adj Close]]-SMA1MSFT[[#This Row],[6-MA]]</f>
        <v>1.8688166666666675</v>
      </c>
      <c r="P545" s="14">
        <f>(SMA1MSFT[[#This Row],[Adj Close]]-N545)^2</f>
        <v>3.4924757336111139</v>
      </c>
      <c r="Q545" s="14">
        <f>ABS(SMA1MSFT[[#This Row],[Erorr 3]])</f>
        <v>1.8688166666666675</v>
      </c>
      <c r="R545" s="27">
        <f>SMA1MSFT[[#This Row],[Abs Erorr 3]]/SMA1MSFT[[#This Row],[Adj Close]]</f>
        <v>3.6496476283100369E-2</v>
      </c>
    </row>
    <row r="546" spans="2:18">
      <c r="B546" s="46">
        <v>44572.291666666664</v>
      </c>
      <c r="C546" s="7">
        <v>51.854599999999998</v>
      </c>
      <c r="D546" s="23">
        <f t="shared" si="41"/>
        <v>51.205399999999997</v>
      </c>
      <c r="E546" s="24">
        <f>SMA1MSFT[[#This Row],[Adj Close]]-SMA1MSFT[[#This Row],[Naive Trend ]]</f>
        <v>0.64920000000000044</v>
      </c>
      <c r="F546" s="5">
        <f t="shared" si="40"/>
        <v>0.42146064000000055</v>
      </c>
      <c r="G546" s="5">
        <f>ABS(SMA1MSFT[[#This Row],[Erorr 1]])</f>
        <v>0.64920000000000044</v>
      </c>
      <c r="H546" s="15">
        <f>SMA1MSFT[[#This Row],[Abs Erorr 1]]/SMA1MSFT[[#This Row],[Adj Close]]</f>
        <v>1.2519622174310486E-2</v>
      </c>
      <c r="I546" s="23">
        <f t="shared" si="43"/>
        <v>50.287233333333326</v>
      </c>
      <c r="J546" s="25">
        <f>(SMA1MSFT[[#This Row],[Adj Close]]-SMA1MSFT[[#This Row],[3-MA]])</f>
        <v>1.5673666666666719</v>
      </c>
      <c r="K546" s="14">
        <f t="shared" si="42"/>
        <v>2.456638267777794</v>
      </c>
      <c r="L546" s="14">
        <f>ABS(SMA1MSFT[[#This Row],[Erorr 2]])</f>
        <v>1.5673666666666719</v>
      </c>
      <c r="M546" s="15">
        <f>SMA1MSFT[[#This Row],[Abs Erorr 2]]/SMA1MSFT[[#This Row],[Adj Close]]</f>
        <v>3.0226183726548308E-2</v>
      </c>
      <c r="N546" s="23">
        <f t="shared" si="44"/>
        <v>49.910066666666665</v>
      </c>
      <c r="O546" s="26">
        <f>SMA1MSFT[[#This Row],[Adj Close]]-SMA1MSFT[[#This Row],[6-MA]]</f>
        <v>1.9445333333333323</v>
      </c>
      <c r="P546" s="14">
        <f>(SMA1MSFT[[#This Row],[Adj Close]]-N546)^2</f>
        <v>3.7812098844444404</v>
      </c>
      <c r="Q546" s="14">
        <f>ABS(SMA1MSFT[[#This Row],[Erorr 3]])</f>
        <v>1.9445333333333323</v>
      </c>
      <c r="R546" s="27">
        <f>SMA1MSFT[[#This Row],[Abs Erorr 3]]/SMA1MSFT[[#This Row],[Adj Close]]</f>
        <v>3.749972680019386E-2</v>
      </c>
    </row>
    <row r="547" spans="2:18">
      <c r="B547" s="46">
        <v>44573.291666666664</v>
      </c>
      <c r="C547" s="7">
        <v>51.697000000000003</v>
      </c>
      <c r="D547" s="23">
        <f t="shared" si="41"/>
        <v>51.854599999999998</v>
      </c>
      <c r="E547" s="24">
        <f>SMA1MSFT[[#This Row],[Adj Close]]-SMA1MSFT[[#This Row],[Naive Trend ]]</f>
        <v>-0.15759999999999508</v>
      </c>
      <c r="F547" s="5">
        <f t="shared" si="40"/>
        <v>2.483775999999845E-2</v>
      </c>
      <c r="G547" s="5">
        <f>ABS(SMA1MSFT[[#This Row],[Erorr 1]])</f>
        <v>0.15759999999999508</v>
      </c>
      <c r="H547" s="15">
        <f>SMA1MSFT[[#This Row],[Abs Erorr 1]]/SMA1MSFT[[#This Row],[Adj Close]]</f>
        <v>3.0485327968739978E-3</v>
      </c>
      <c r="I547" s="23">
        <f t="shared" si="43"/>
        <v>50.874599999999994</v>
      </c>
      <c r="J547" s="25">
        <f>(SMA1MSFT[[#This Row],[Adj Close]]-SMA1MSFT[[#This Row],[3-MA]])</f>
        <v>0.8224000000000089</v>
      </c>
      <c r="K547" s="14">
        <f t="shared" si="42"/>
        <v>0.67634176000001467</v>
      </c>
      <c r="L547" s="14">
        <f>ABS(SMA1MSFT[[#This Row],[Erorr 2]])</f>
        <v>0.8224000000000089</v>
      </c>
      <c r="M547" s="15">
        <f>SMA1MSFT[[#This Row],[Abs Erorr 2]]/SMA1MSFT[[#This Row],[Adj Close]]</f>
        <v>1.590807977252082E-2</v>
      </c>
      <c r="N547" s="23">
        <f t="shared" si="44"/>
        <v>50.327416666666664</v>
      </c>
      <c r="O547" s="26">
        <f>SMA1MSFT[[#This Row],[Adj Close]]-SMA1MSFT[[#This Row],[6-MA]]</f>
        <v>1.3695833333333383</v>
      </c>
      <c r="P547" s="14">
        <f>(SMA1MSFT[[#This Row],[Adj Close]]-N547)^2</f>
        <v>1.875758506944458</v>
      </c>
      <c r="Q547" s="14">
        <f>ABS(SMA1MSFT[[#This Row],[Erorr 3]])</f>
        <v>1.3695833333333383</v>
      </c>
      <c r="R547" s="27">
        <f>SMA1MSFT[[#This Row],[Abs Erorr 3]]/SMA1MSFT[[#This Row],[Adj Close]]</f>
        <v>2.6492510848469701E-2</v>
      </c>
    </row>
    <row r="548" spans="2:18">
      <c r="B548" s="46">
        <v>44574.291666666664</v>
      </c>
      <c r="C548" s="7">
        <v>50.954999999999998</v>
      </c>
      <c r="D548" s="23">
        <f t="shared" si="41"/>
        <v>51.697000000000003</v>
      </c>
      <c r="E548" s="24">
        <f>SMA1MSFT[[#This Row],[Adj Close]]-SMA1MSFT[[#This Row],[Naive Trend ]]</f>
        <v>-0.74200000000000443</v>
      </c>
      <c r="F548" s="5">
        <f t="shared" si="40"/>
        <v>0.5505640000000066</v>
      </c>
      <c r="G548" s="5">
        <f>ABS(SMA1MSFT[[#This Row],[Erorr 1]])</f>
        <v>0.74200000000000443</v>
      </c>
      <c r="H548" s="15">
        <f>SMA1MSFT[[#This Row],[Abs Erorr 1]]/SMA1MSFT[[#This Row],[Adj Close]]</f>
        <v>1.4561868315180148E-2</v>
      </c>
      <c r="I548" s="23">
        <f t="shared" si="43"/>
        <v>51.585666666666668</v>
      </c>
      <c r="J548" s="25">
        <f>(SMA1MSFT[[#This Row],[Adj Close]]-SMA1MSFT[[#This Row],[3-MA]])</f>
        <v>-0.63066666666667004</v>
      </c>
      <c r="K548" s="14">
        <f t="shared" si="42"/>
        <v>0.39774044444444867</v>
      </c>
      <c r="L548" s="14">
        <f>ABS(SMA1MSFT[[#This Row],[Erorr 2]])</f>
        <v>0.63066666666667004</v>
      </c>
      <c r="M548" s="15">
        <f>SMA1MSFT[[#This Row],[Abs Erorr 2]]/SMA1MSFT[[#This Row],[Adj Close]]</f>
        <v>1.2376933895921304E-2</v>
      </c>
      <c r="N548" s="23">
        <f t="shared" si="44"/>
        <v>50.729316666666669</v>
      </c>
      <c r="O548" s="26">
        <f>SMA1MSFT[[#This Row],[Adj Close]]-SMA1MSFT[[#This Row],[6-MA]]</f>
        <v>0.22568333333332902</v>
      </c>
      <c r="P548" s="14">
        <f>(SMA1MSFT[[#This Row],[Adj Close]]-N548)^2</f>
        <v>5.09329669444425E-2</v>
      </c>
      <c r="Q548" s="14">
        <f>ABS(SMA1MSFT[[#This Row],[Erorr 3]])</f>
        <v>0.22568333333332902</v>
      </c>
      <c r="R548" s="27">
        <f>SMA1MSFT[[#This Row],[Abs Erorr 3]]/SMA1MSFT[[#This Row],[Adj Close]]</f>
        <v>4.4290714028717305E-3</v>
      </c>
    </row>
    <row r="549" spans="2:18">
      <c r="B549" s="46">
        <v>44575.291666666664</v>
      </c>
      <c r="C549" s="7">
        <v>51.6599</v>
      </c>
      <c r="D549" s="23">
        <f t="shared" si="41"/>
        <v>50.954999999999998</v>
      </c>
      <c r="E549" s="24">
        <f>SMA1MSFT[[#This Row],[Adj Close]]-SMA1MSFT[[#This Row],[Naive Trend ]]</f>
        <v>0.70490000000000208</v>
      </c>
      <c r="F549" s="5">
        <f t="shared" si="40"/>
        <v>0.49688401000000293</v>
      </c>
      <c r="G549" s="5">
        <f>ABS(SMA1MSFT[[#This Row],[Erorr 1]])</f>
        <v>0.70490000000000208</v>
      </c>
      <c r="H549" s="15">
        <f>SMA1MSFT[[#This Row],[Abs Erorr 1]]/SMA1MSFT[[#This Row],[Adj Close]]</f>
        <v>1.3645012862974997E-2</v>
      </c>
      <c r="I549" s="23">
        <f t="shared" si="43"/>
        <v>51.502199999999995</v>
      </c>
      <c r="J549" s="25">
        <f>(SMA1MSFT[[#This Row],[Adj Close]]-SMA1MSFT[[#This Row],[3-MA]])</f>
        <v>0.1577000000000055</v>
      </c>
      <c r="K549" s="14">
        <f t="shared" si="42"/>
        <v>2.4869290000001737E-2</v>
      </c>
      <c r="L549" s="14">
        <f>ABS(SMA1MSFT[[#This Row],[Erorr 2]])</f>
        <v>0.1577000000000055</v>
      </c>
      <c r="M549" s="15">
        <f>SMA1MSFT[[#This Row],[Abs Erorr 2]]/SMA1MSFT[[#This Row],[Adj Close]]</f>
        <v>3.0526578642236144E-3</v>
      </c>
      <c r="N549" s="23">
        <f t="shared" si="44"/>
        <v>50.89471666666666</v>
      </c>
      <c r="O549" s="26">
        <f>SMA1MSFT[[#This Row],[Adj Close]]-SMA1MSFT[[#This Row],[6-MA]]</f>
        <v>0.76518333333333999</v>
      </c>
      <c r="P549" s="14">
        <f>(SMA1MSFT[[#This Row],[Adj Close]]-N549)^2</f>
        <v>0.58550553361112134</v>
      </c>
      <c r="Q549" s="14">
        <f>ABS(SMA1MSFT[[#This Row],[Erorr 3]])</f>
        <v>0.76518333333333999</v>
      </c>
      <c r="R549" s="27">
        <f>SMA1MSFT[[#This Row],[Abs Erorr 3]]/SMA1MSFT[[#This Row],[Adj Close]]</f>
        <v>1.4811939886320725E-2</v>
      </c>
    </row>
    <row r="550" spans="2:18">
      <c r="B550" s="46">
        <v>44579.291666666664</v>
      </c>
      <c r="C550" s="7">
        <v>50.7881</v>
      </c>
      <c r="D550" s="23">
        <f t="shared" si="41"/>
        <v>51.6599</v>
      </c>
      <c r="E550" s="24">
        <f>SMA1MSFT[[#This Row],[Adj Close]]-SMA1MSFT[[#This Row],[Naive Trend ]]</f>
        <v>-0.87180000000000035</v>
      </c>
      <c r="F550" s="5">
        <f t="shared" si="40"/>
        <v>0.76003524000000067</v>
      </c>
      <c r="G550" s="5">
        <f>ABS(SMA1MSFT[[#This Row],[Erorr 1]])</f>
        <v>0.87180000000000035</v>
      </c>
      <c r="H550" s="15">
        <f>SMA1MSFT[[#This Row],[Abs Erorr 1]]/SMA1MSFT[[#This Row],[Adj Close]]</f>
        <v>1.7165438360560847E-2</v>
      </c>
      <c r="I550" s="23">
        <f t="shared" si="43"/>
        <v>51.4373</v>
      </c>
      <c r="J550" s="25">
        <f>(SMA1MSFT[[#This Row],[Adj Close]]-SMA1MSFT[[#This Row],[3-MA]])</f>
        <v>-0.64920000000000044</v>
      </c>
      <c r="K550" s="14">
        <f t="shared" si="42"/>
        <v>0.42146064000000055</v>
      </c>
      <c r="L550" s="14">
        <f>ABS(SMA1MSFT[[#This Row],[Erorr 2]])</f>
        <v>0.64920000000000044</v>
      </c>
      <c r="M550" s="15">
        <f>SMA1MSFT[[#This Row],[Abs Erorr 2]]/SMA1MSFT[[#This Row],[Adj Close]]</f>
        <v>1.2782521889970297E-2</v>
      </c>
      <c r="N550" s="23">
        <f t="shared" si="44"/>
        <v>51.155949999999997</v>
      </c>
      <c r="O550" s="26">
        <f>SMA1MSFT[[#This Row],[Adj Close]]-SMA1MSFT[[#This Row],[6-MA]]</f>
        <v>-0.36784999999999712</v>
      </c>
      <c r="P550" s="14">
        <f>(SMA1MSFT[[#This Row],[Adj Close]]-N550)^2</f>
        <v>0.13531362249999787</v>
      </c>
      <c r="Q550" s="14">
        <f>ABS(SMA1MSFT[[#This Row],[Erorr 3]])</f>
        <v>0.36784999999999712</v>
      </c>
      <c r="R550" s="27">
        <f>SMA1MSFT[[#This Row],[Abs Erorr 3]]/SMA1MSFT[[#This Row],[Adj Close]]</f>
        <v>7.2428383814318138E-3</v>
      </c>
    </row>
    <row r="551" spans="2:18">
      <c r="B551" s="46">
        <v>44580.291666666664</v>
      </c>
      <c r="C551" s="7">
        <v>49.730699999999999</v>
      </c>
      <c r="D551" s="23">
        <f t="shared" si="41"/>
        <v>50.7881</v>
      </c>
      <c r="E551" s="24">
        <f>SMA1MSFT[[#This Row],[Adj Close]]-SMA1MSFT[[#This Row],[Naive Trend ]]</f>
        <v>-1.0574000000000012</v>
      </c>
      <c r="F551" s="5">
        <f t="shared" si="40"/>
        <v>1.1180947600000026</v>
      </c>
      <c r="G551" s="5">
        <f>ABS(SMA1MSFT[[#This Row],[Erorr 1]])</f>
        <v>1.0574000000000012</v>
      </c>
      <c r="H551" s="15">
        <f>SMA1MSFT[[#This Row],[Abs Erorr 1]]/SMA1MSFT[[#This Row],[Adj Close]]</f>
        <v>2.1262519932355693E-2</v>
      </c>
      <c r="I551" s="23">
        <f t="shared" si="43"/>
        <v>51.134333333333338</v>
      </c>
      <c r="J551" s="25">
        <f>(SMA1MSFT[[#This Row],[Adj Close]]-SMA1MSFT[[#This Row],[3-MA]])</f>
        <v>-1.4036333333333388</v>
      </c>
      <c r="K551" s="14">
        <f t="shared" si="42"/>
        <v>1.9701865344444598</v>
      </c>
      <c r="L551" s="14">
        <f>ABS(SMA1MSFT[[#This Row],[Erorr 2]])</f>
        <v>1.4036333333333388</v>
      </c>
      <c r="M551" s="15">
        <f>SMA1MSFT[[#This Row],[Abs Erorr 2]]/SMA1MSFT[[#This Row],[Adj Close]]</f>
        <v>2.8224684819102463E-2</v>
      </c>
      <c r="N551" s="23">
        <f t="shared" si="44"/>
        <v>51.359999999999992</v>
      </c>
      <c r="O551" s="26">
        <f>SMA1MSFT[[#This Row],[Adj Close]]-SMA1MSFT[[#This Row],[6-MA]]</f>
        <v>-1.6292999999999935</v>
      </c>
      <c r="P551" s="14">
        <f>(SMA1MSFT[[#This Row],[Adj Close]]-N551)^2</f>
        <v>2.654618489999979</v>
      </c>
      <c r="Q551" s="14">
        <f>ABS(SMA1MSFT[[#This Row],[Erorr 3]])</f>
        <v>1.6292999999999935</v>
      </c>
      <c r="R551" s="27">
        <f>SMA1MSFT[[#This Row],[Abs Erorr 3]]/SMA1MSFT[[#This Row],[Adj Close]]</f>
        <v>3.2762458602030406E-2</v>
      </c>
    </row>
    <row r="552" spans="2:18">
      <c r="B552" s="46">
        <v>44581.291666666664</v>
      </c>
      <c r="C552" s="7">
        <v>48.2654</v>
      </c>
      <c r="D552" s="23">
        <f t="shared" si="41"/>
        <v>49.730699999999999</v>
      </c>
      <c r="E552" s="24">
        <f>SMA1MSFT[[#This Row],[Adj Close]]-SMA1MSFT[[#This Row],[Naive Trend ]]</f>
        <v>-1.4652999999999992</v>
      </c>
      <c r="F552" s="5">
        <f t="shared" si="40"/>
        <v>2.1471040899999974</v>
      </c>
      <c r="G552" s="5">
        <f>ABS(SMA1MSFT[[#This Row],[Erorr 1]])</f>
        <v>1.4652999999999992</v>
      </c>
      <c r="H552" s="15">
        <f>SMA1MSFT[[#This Row],[Abs Erorr 1]]/SMA1MSFT[[#This Row],[Adj Close]]</f>
        <v>3.0359222134282514E-2</v>
      </c>
      <c r="I552" s="23">
        <f t="shared" si="43"/>
        <v>50.726233333333333</v>
      </c>
      <c r="J552" s="25">
        <f>(SMA1MSFT[[#This Row],[Adj Close]]-SMA1MSFT[[#This Row],[3-MA]])</f>
        <v>-2.4608333333333334</v>
      </c>
      <c r="K552" s="14">
        <f t="shared" si="42"/>
        <v>6.0557006944444449</v>
      </c>
      <c r="L552" s="14">
        <f>ABS(SMA1MSFT[[#This Row],[Erorr 2]])</f>
        <v>2.4608333333333334</v>
      </c>
      <c r="M552" s="15">
        <f>SMA1MSFT[[#This Row],[Abs Erorr 2]]/SMA1MSFT[[#This Row],[Adj Close]]</f>
        <v>5.0985454038158462E-2</v>
      </c>
      <c r="N552" s="23">
        <f t="shared" si="44"/>
        <v>51.114216666666664</v>
      </c>
      <c r="O552" s="26">
        <f>SMA1MSFT[[#This Row],[Adj Close]]-SMA1MSFT[[#This Row],[6-MA]]</f>
        <v>-2.8488166666666643</v>
      </c>
      <c r="P552" s="14">
        <f>(SMA1MSFT[[#This Row],[Adj Close]]-N552)^2</f>
        <v>8.115756400277764</v>
      </c>
      <c r="Q552" s="14">
        <f>ABS(SMA1MSFT[[#This Row],[Erorr 3]])</f>
        <v>2.8488166666666643</v>
      </c>
      <c r="R552" s="27">
        <f>SMA1MSFT[[#This Row],[Abs Erorr 3]]/SMA1MSFT[[#This Row],[Adj Close]]</f>
        <v>5.9023993723592148E-2</v>
      </c>
    </row>
    <row r="553" spans="2:18">
      <c r="B553" s="46">
        <v>44582.291666666664</v>
      </c>
      <c r="C553" s="7">
        <v>48.2654</v>
      </c>
      <c r="D553" s="23">
        <f t="shared" si="41"/>
        <v>48.2654</v>
      </c>
      <c r="E553" s="24">
        <f>SMA1MSFT[[#This Row],[Adj Close]]-SMA1MSFT[[#This Row],[Naive Trend ]]</f>
        <v>0</v>
      </c>
      <c r="F553" s="5">
        <f t="shared" si="40"/>
        <v>0</v>
      </c>
      <c r="G553" s="5">
        <f>ABS(SMA1MSFT[[#This Row],[Erorr 1]])</f>
        <v>0</v>
      </c>
      <c r="H553" s="15">
        <f>SMA1MSFT[[#This Row],[Abs Erorr 1]]/SMA1MSFT[[#This Row],[Adj Close]]</f>
        <v>0</v>
      </c>
      <c r="I553" s="23">
        <f t="shared" si="43"/>
        <v>49.59473333333333</v>
      </c>
      <c r="J553" s="25">
        <f>(SMA1MSFT[[#This Row],[Adj Close]]-SMA1MSFT[[#This Row],[3-MA]])</f>
        <v>-1.3293333333333308</v>
      </c>
      <c r="K553" s="14">
        <f t="shared" si="42"/>
        <v>1.7671271111111044</v>
      </c>
      <c r="L553" s="14">
        <f>ABS(SMA1MSFT[[#This Row],[Erorr 2]])</f>
        <v>1.3293333333333308</v>
      </c>
      <c r="M553" s="15">
        <f>SMA1MSFT[[#This Row],[Abs Erorr 2]]/SMA1MSFT[[#This Row],[Adj Close]]</f>
        <v>2.7542159255560521E-2</v>
      </c>
      <c r="N553" s="23">
        <f t="shared" si="44"/>
        <v>50.516016666666673</v>
      </c>
      <c r="O553" s="26">
        <f>SMA1MSFT[[#This Row],[Adj Close]]-SMA1MSFT[[#This Row],[6-MA]]</f>
        <v>-2.2506166666666729</v>
      </c>
      <c r="P553" s="14">
        <f>(SMA1MSFT[[#This Row],[Adj Close]]-N553)^2</f>
        <v>5.0652753802778063</v>
      </c>
      <c r="Q553" s="14">
        <f>ABS(SMA1MSFT[[#This Row],[Erorr 3]])</f>
        <v>2.2506166666666729</v>
      </c>
      <c r="R553" s="27">
        <f>SMA1MSFT[[#This Row],[Abs Erorr 3]]/SMA1MSFT[[#This Row],[Adj Close]]</f>
        <v>4.6630022058590063E-2</v>
      </c>
    </row>
    <row r="554" spans="2:18">
      <c r="B554" s="46">
        <v>44585.291666666664</v>
      </c>
      <c r="C554" s="7">
        <v>48.172600000000003</v>
      </c>
      <c r="D554" s="23">
        <f t="shared" si="41"/>
        <v>48.2654</v>
      </c>
      <c r="E554" s="24">
        <f>SMA1MSFT[[#This Row],[Adj Close]]-SMA1MSFT[[#This Row],[Naive Trend ]]</f>
        <v>-9.2799999999996885E-2</v>
      </c>
      <c r="F554" s="5">
        <f t="shared" si="40"/>
        <v>8.6118399999994214E-3</v>
      </c>
      <c r="G554" s="5">
        <f>ABS(SMA1MSFT[[#This Row],[Erorr 1]])</f>
        <v>9.2799999999996885E-2</v>
      </c>
      <c r="H554" s="15">
        <f>SMA1MSFT[[#This Row],[Abs Erorr 1]]/SMA1MSFT[[#This Row],[Adj Close]]</f>
        <v>1.9264062973556935E-3</v>
      </c>
      <c r="I554" s="23">
        <f t="shared" si="43"/>
        <v>48.75383333333334</v>
      </c>
      <c r="J554" s="25">
        <f>(SMA1MSFT[[#This Row],[Adj Close]]-SMA1MSFT[[#This Row],[3-MA]])</f>
        <v>-0.58123333333333704</v>
      </c>
      <c r="K554" s="14">
        <f t="shared" si="42"/>
        <v>0.33783218777778207</v>
      </c>
      <c r="L554" s="14">
        <f>ABS(SMA1MSFT[[#This Row],[Erorr 2]])</f>
        <v>0.58123333333333704</v>
      </c>
      <c r="M554" s="15">
        <f>SMA1MSFT[[#This Row],[Abs Erorr 2]]/SMA1MSFT[[#This Row],[Adj Close]]</f>
        <v>1.2065641741017446E-2</v>
      </c>
      <c r="N554" s="23">
        <f t="shared" si="44"/>
        <v>49.944083333333339</v>
      </c>
      <c r="O554" s="26">
        <f>SMA1MSFT[[#This Row],[Adj Close]]-SMA1MSFT[[#This Row],[6-MA]]</f>
        <v>-1.771483333333336</v>
      </c>
      <c r="P554" s="14">
        <f>(SMA1MSFT[[#This Row],[Adj Close]]-N554)^2</f>
        <v>3.1381532002777872</v>
      </c>
      <c r="Q554" s="14">
        <f>ABS(SMA1MSFT[[#This Row],[Erorr 3]])</f>
        <v>1.771483333333336</v>
      </c>
      <c r="R554" s="27">
        <f>SMA1MSFT[[#This Row],[Abs Erorr 3]]/SMA1MSFT[[#This Row],[Adj Close]]</f>
        <v>3.6773670786574439E-2</v>
      </c>
    </row>
    <row r="555" spans="2:18">
      <c r="B555" s="46">
        <v>44586.291666666664</v>
      </c>
      <c r="C555" s="7">
        <v>47.300800000000002</v>
      </c>
      <c r="D555" s="23">
        <f t="shared" si="41"/>
        <v>48.172600000000003</v>
      </c>
      <c r="E555" s="24">
        <f>SMA1MSFT[[#This Row],[Adj Close]]-SMA1MSFT[[#This Row],[Naive Trend ]]</f>
        <v>-0.87180000000000035</v>
      </c>
      <c r="F555" s="5">
        <f t="shared" si="40"/>
        <v>0.76003524000000067</v>
      </c>
      <c r="G555" s="5">
        <f>ABS(SMA1MSFT[[#This Row],[Erorr 1]])</f>
        <v>0.87180000000000035</v>
      </c>
      <c r="H555" s="15">
        <f>SMA1MSFT[[#This Row],[Abs Erorr 1]]/SMA1MSFT[[#This Row],[Adj Close]]</f>
        <v>1.8430977911578668E-2</v>
      </c>
      <c r="I555" s="23">
        <f t="shared" si="43"/>
        <v>48.234466666666663</v>
      </c>
      <c r="J555" s="25">
        <f>(SMA1MSFT[[#This Row],[Adj Close]]-SMA1MSFT[[#This Row],[3-MA]])</f>
        <v>-0.93366666666666021</v>
      </c>
      <c r="K555" s="14">
        <f t="shared" si="42"/>
        <v>0.87173344444443235</v>
      </c>
      <c r="L555" s="14">
        <f>ABS(SMA1MSFT[[#This Row],[Erorr 2]])</f>
        <v>0.93366666666666021</v>
      </c>
      <c r="M555" s="15">
        <f>SMA1MSFT[[#This Row],[Abs Erorr 2]]/SMA1MSFT[[#This Row],[Adj Close]]</f>
        <v>1.9738919144425892E-2</v>
      </c>
      <c r="N555" s="23">
        <f t="shared" si="44"/>
        <v>49.480349999999994</v>
      </c>
      <c r="O555" s="26">
        <f>SMA1MSFT[[#This Row],[Adj Close]]-SMA1MSFT[[#This Row],[6-MA]]</f>
        <v>-2.1795499999999919</v>
      </c>
      <c r="P555" s="14">
        <f>(SMA1MSFT[[#This Row],[Adj Close]]-N555)^2</f>
        <v>4.7504382024999643</v>
      </c>
      <c r="Q555" s="14">
        <f>ABS(SMA1MSFT[[#This Row],[Erorr 3]])</f>
        <v>2.1795499999999919</v>
      </c>
      <c r="R555" s="27">
        <f>SMA1MSFT[[#This Row],[Abs Erorr 3]]/SMA1MSFT[[#This Row],[Adj Close]]</f>
        <v>4.6078501843520442E-2</v>
      </c>
    </row>
    <row r="556" spans="2:18">
      <c r="B556" s="46">
        <v>44587.291666666664</v>
      </c>
      <c r="C556" s="7">
        <v>47.9407</v>
      </c>
      <c r="D556" s="23">
        <f t="shared" si="41"/>
        <v>47.300800000000002</v>
      </c>
      <c r="E556" s="24">
        <f>SMA1MSFT[[#This Row],[Adj Close]]-SMA1MSFT[[#This Row],[Naive Trend ]]</f>
        <v>0.63989999999999725</v>
      </c>
      <c r="F556" s="5">
        <f t="shared" si="40"/>
        <v>0.4094720099999965</v>
      </c>
      <c r="G556" s="5">
        <f>ABS(SMA1MSFT[[#This Row],[Erorr 1]])</f>
        <v>0.63989999999999725</v>
      </c>
      <c r="H556" s="15">
        <f>SMA1MSFT[[#This Row],[Abs Erorr 1]]/SMA1MSFT[[#This Row],[Adj Close]]</f>
        <v>1.3347740020483582E-2</v>
      </c>
      <c r="I556" s="23">
        <f t="shared" si="43"/>
        <v>47.912933333333335</v>
      </c>
      <c r="J556" s="25">
        <f>(SMA1MSFT[[#This Row],[Adj Close]]-SMA1MSFT[[#This Row],[3-MA]])</f>
        <v>2.7766666666664719E-2</v>
      </c>
      <c r="K556" s="14">
        <f t="shared" si="42"/>
        <v>7.7098777777766963E-4</v>
      </c>
      <c r="L556" s="14">
        <f>ABS(SMA1MSFT[[#This Row],[Erorr 2]])</f>
        <v>2.7766666666664719E-2</v>
      </c>
      <c r="M556" s="15">
        <f>SMA1MSFT[[#This Row],[Abs Erorr 2]]/SMA1MSFT[[#This Row],[Adj Close]]</f>
        <v>5.791877604345518E-4</v>
      </c>
      <c r="N556" s="23">
        <f t="shared" si="44"/>
        <v>48.753833333333326</v>
      </c>
      <c r="O556" s="26">
        <f>SMA1MSFT[[#This Row],[Adj Close]]-SMA1MSFT[[#This Row],[6-MA]]</f>
        <v>-0.81313333333332594</v>
      </c>
      <c r="P556" s="14">
        <f>(SMA1MSFT[[#This Row],[Adj Close]]-N556)^2</f>
        <v>0.66118581777776575</v>
      </c>
      <c r="Q556" s="14">
        <f>ABS(SMA1MSFT[[#This Row],[Erorr 3]])</f>
        <v>0.81313333333332594</v>
      </c>
      <c r="R556" s="27">
        <f>SMA1MSFT[[#This Row],[Abs Erorr 3]]/SMA1MSFT[[#This Row],[Adj Close]]</f>
        <v>1.6961231966436157E-2</v>
      </c>
    </row>
    <row r="557" spans="2:18">
      <c r="B557" s="46">
        <v>44588.291666666664</v>
      </c>
      <c r="C557" s="7">
        <v>44.564799999999998</v>
      </c>
      <c r="D557" s="23">
        <f t="shared" si="41"/>
        <v>47.9407</v>
      </c>
      <c r="E557" s="24">
        <f>SMA1MSFT[[#This Row],[Adj Close]]-SMA1MSFT[[#This Row],[Naive Trend ]]</f>
        <v>-3.3759000000000015</v>
      </c>
      <c r="F557" s="5">
        <f t="shared" si="40"/>
        <v>11.396700810000009</v>
      </c>
      <c r="G557" s="5">
        <f>ABS(SMA1MSFT[[#This Row],[Erorr 1]])</f>
        <v>3.3759000000000015</v>
      </c>
      <c r="H557" s="15">
        <f>SMA1MSFT[[#This Row],[Abs Erorr 1]]/SMA1MSFT[[#This Row],[Adj Close]]</f>
        <v>7.5752611926901983E-2</v>
      </c>
      <c r="I557" s="23">
        <f t="shared" si="43"/>
        <v>47.804699999999997</v>
      </c>
      <c r="J557" s="25">
        <f>(SMA1MSFT[[#This Row],[Adj Close]]-SMA1MSFT[[#This Row],[3-MA]])</f>
        <v>-3.2398999999999987</v>
      </c>
      <c r="K557" s="14">
        <f t="shared" si="42"/>
        <v>10.496952009999992</v>
      </c>
      <c r="L557" s="14">
        <f>ABS(SMA1MSFT[[#This Row],[Erorr 2]])</f>
        <v>3.2398999999999987</v>
      </c>
      <c r="M557" s="15">
        <f>SMA1MSFT[[#This Row],[Abs Erorr 2]]/SMA1MSFT[[#This Row],[Adj Close]]</f>
        <v>7.270087602771691E-2</v>
      </c>
      <c r="N557" s="23">
        <f t="shared" si="44"/>
        <v>48.279266666666672</v>
      </c>
      <c r="O557" s="26">
        <f>SMA1MSFT[[#This Row],[Adj Close]]-SMA1MSFT[[#This Row],[6-MA]]</f>
        <v>-3.7144666666666737</v>
      </c>
      <c r="P557" s="14">
        <f>(SMA1MSFT[[#This Row],[Adj Close]]-N557)^2</f>
        <v>13.797262617777831</v>
      </c>
      <c r="Q557" s="14">
        <f>ABS(SMA1MSFT[[#This Row],[Erorr 3]])</f>
        <v>3.7144666666666737</v>
      </c>
      <c r="R557" s="27">
        <f>SMA1MSFT[[#This Row],[Abs Erorr 3]]/SMA1MSFT[[#This Row],[Adj Close]]</f>
        <v>8.3349788772005565E-2</v>
      </c>
    </row>
    <row r="558" spans="2:18">
      <c r="B558" s="46">
        <v>44589.291666666664</v>
      </c>
      <c r="C558" s="7">
        <v>44.268000000000001</v>
      </c>
      <c r="D558" s="23">
        <f t="shared" si="41"/>
        <v>44.564799999999998</v>
      </c>
      <c r="E558" s="24">
        <f>SMA1MSFT[[#This Row],[Adj Close]]-SMA1MSFT[[#This Row],[Naive Trend ]]</f>
        <v>-0.29679999999999751</v>
      </c>
      <c r="F558" s="5">
        <f t="shared" si="40"/>
        <v>8.8090239999998515E-2</v>
      </c>
      <c r="G558" s="5">
        <f>ABS(SMA1MSFT[[#This Row],[Erorr 1]])</f>
        <v>0.29679999999999751</v>
      </c>
      <c r="H558" s="15">
        <f>SMA1MSFT[[#This Row],[Abs Erorr 1]]/SMA1MSFT[[#This Row],[Adj Close]]</f>
        <v>6.7046173308032324E-3</v>
      </c>
      <c r="I558" s="23">
        <f t="shared" si="43"/>
        <v>46.6021</v>
      </c>
      <c r="J558" s="25">
        <f>(SMA1MSFT[[#This Row],[Adj Close]]-SMA1MSFT[[#This Row],[3-MA]])</f>
        <v>-2.3340999999999994</v>
      </c>
      <c r="K558" s="14">
        <f t="shared" si="42"/>
        <v>5.4480228099999968</v>
      </c>
      <c r="L558" s="14">
        <f>ABS(SMA1MSFT[[#This Row],[Erorr 2]])</f>
        <v>2.3340999999999994</v>
      </c>
      <c r="M558" s="15">
        <f>SMA1MSFT[[#This Row],[Abs Erorr 2]]/SMA1MSFT[[#This Row],[Adj Close]]</f>
        <v>5.2726574500768036E-2</v>
      </c>
      <c r="N558" s="23">
        <f t="shared" si="44"/>
        <v>47.418283333333335</v>
      </c>
      <c r="O558" s="26">
        <f>SMA1MSFT[[#This Row],[Adj Close]]-SMA1MSFT[[#This Row],[6-MA]]</f>
        <v>-3.1502833333333342</v>
      </c>
      <c r="P558" s="14">
        <f>(SMA1MSFT[[#This Row],[Adj Close]]-N558)^2</f>
        <v>9.9242850802777838</v>
      </c>
      <c r="Q558" s="14">
        <f>ABS(SMA1MSFT[[#This Row],[Erorr 3]])</f>
        <v>3.1502833333333342</v>
      </c>
      <c r="R558" s="27">
        <f>SMA1MSFT[[#This Row],[Abs Erorr 3]]/SMA1MSFT[[#This Row],[Adj Close]]</f>
        <v>7.1163895665793217E-2</v>
      </c>
    </row>
    <row r="559" spans="2:18">
      <c r="B559" s="46">
        <v>44592.291666666664</v>
      </c>
      <c r="C559" s="7">
        <v>45.2789</v>
      </c>
      <c r="D559" s="23">
        <f t="shared" si="41"/>
        <v>44.268000000000001</v>
      </c>
      <c r="E559" s="24">
        <f>SMA1MSFT[[#This Row],[Adj Close]]-SMA1MSFT[[#This Row],[Naive Trend ]]</f>
        <v>1.0108999999999995</v>
      </c>
      <c r="F559" s="5">
        <f t="shared" si="40"/>
        <v>1.021918809999999</v>
      </c>
      <c r="G559" s="5">
        <f>ABS(SMA1MSFT[[#This Row],[Erorr 1]])</f>
        <v>1.0108999999999995</v>
      </c>
      <c r="H559" s="15">
        <f>SMA1MSFT[[#This Row],[Abs Erorr 1]]/SMA1MSFT[[#This Row],[Adj Close]]</f>
        <v>2.2326072409002858E-2</v>
      </c>
      <c r="I559" s="23">
        <f t="shared" si="43"/>
        <v>45.591166666666673</v>
      </c>
      <c r="J559" s="25">
        <f>(SMA1MSFT[[#This Row],[Adj Close]]-SMA1MSFT[[#This Row],[3-MA]])</f>
        <v>-0.31226666666667313</v>
      </c>
      <c r="K559" s="14">
        <f t="shared" si="42"/>
        <v>9.7510471111115146E-2</v>
      </c>
      <c r="L559" s="14">
        <f>ABS(SMA1MSFT[[#This Row],[Erorr 2]])</f>
        <v>0.31226666666667313</v>
      </c>
      <c r="M559" s="15">
        <f>SMA1MSFT[[#This Row],[Abs Erorr 2]]/SMA1MSFT[[#This Row],[Adj Close]]</f>
        <v>6.896516184506981E-3</v>
      </c>
      <c r="N559" s="23">
        <f t="shared" si="44"/>
        <v>46.752049999999997</v>
      </c>
      <c r="O559" s="26">
        <f>SMA1MSFT[[#This Row],[Adj Close]]-SMA1MSFT[[#This Row],[6-MA]]</f>
        <v>-1.4731499999999969</v>
      </c>
      <c r="P559" s="14">
        <f>(SMA1MSFT[[#This Row],[Adj Close]]-N559)^2</f>
        <v>2.1701709224999908</v>
      </c>
      <c r="Q559" s="14">
        <f>ABS(SMA1MSFT[[#This Row],[Erorr 3]])</f>
        <v>1.4731499999999969</v>
      </c>
      <c r="R559" s="27">
        <f>SMA1MSFT[[#This Row],[Abs Erorr 3]]/SMA1MSFT[[#This Row],[Adj Close]]</f>
        <v>3.2535021831360672E-2</v>
      </c>
    </row>
    <row r="560" spans="2:18">
      <c r="B560" s="46">
        <v>44593.291666666664</v>
      </c>
      <c r="C560" s="7">
        <v>45.399500000000003</v>
      </c>
      <c r="D560" s="23">
        <f t="shared" si="41"/>
        <v>45.2789</v>
      </c>
      <c r="E560" s="24">
        <f>SMA1MSFT[[#This Row],[Adj Close]]-SMA1MSFT[[#This Row],[Naive Trend ]]</f>
        <v>0.12060000000000315</v>
      </c>
      <c r="F560" s="5">
        <f t="shared" si="40"/>
        <v>1.4544360000000759E-2</v>
      </c>
      <c r="G560" s="5">
        <f>ABS(SMA1MSFT[[#This Row],[Erorr 1]])</f>
        <v>0.12060000000000315</v>
      </c>
      <c r="H560" s="15">
        <f>SMA1MSFT[[#This Row],[Abs Erorr 1]]/SMA1MSFT[[#This Row],[Adj Close]]</f>
        <v>2.6564169208912686E-3</v>
      </c>
      <c r="I560" s="23">
        <f t="shared" si="43"/>
        <v>44.703899999999997</v>
      </c>
      <c r="J560" s="25">
        <f>(SMA1MSFT[[#This Row],[Adj Close]]-SMA1MSFT[[#This Row],[3-MA]])</f>
        <v>0.69560000000000599</v>
      </c>
      <c r="K560" s="14">
        <f t="shared" si="42"/>
        <v>0.48385936000000834</v>
      </c>
      <c r="L560" s="14">
        <f>ABS(SMA1MSFT[[#This Row],[Erorr 2]])</f>
        <v>0.69560000000000599</v>
      </c>
      <c r="M560" s="15">
        <f>SMA1MSFT[[#This Row],[Abs Erorr 2]]/SMA1MSFT[[#This Row],[Adj Close]]</f>
        <v>1.5321754644875075E-2</v>
      </c>
      <c r="N560" s="23">
        <f t="shared" si="44"/>
        <v>46.254300000000001</v>
      </c>
      <c r="O560" s="26">
        <f>SMA1MSFT[[#This Row],[Adj Close]]-SMA1MSFT[[#This Row],[6-MA]]</f>
        <v>-0.85479999999999734</v>
      </c>
      <c r="P560" s="14">
        <f>(SMA1MSFT[[#This Row],[Adj Close]]-N560)^2</f>
        <v>0.7306830399999954</v>
      </c>
      <c r="Q560" s="14">
        <f>ABS(SMA1MSFT[[#This Row],[Erorr 3]])</f>
        <v>0.85479999999999734</v>
      </c>
      <c r="R560" s="27">
        <f>SMA1MSFT[[#This Row],[Abs Erorr 3]]/SMA1MSFT[[#This Row],[Adj Close]]</f>
        <v>1.8828401193845688E-2</v>
      </c>
    </row>
    <row r="561" spans="2:18">
      <c r="B561" s="46">
        <v>44594.291666666664</v>
      </c>
      <c r="C561" s="7">
        <v>45.918900000000001</v>
      </c>
      <c r="D561" s="23">
        <f t="shared" si="41"/>
        <v>45.399500000000003</v>
      </c>
      <c r="E561" s="24">
        <f>SMA1MSFT[[#This Row],[Adj Close]]-SMA1MSFT[[#This Row],[Naive Trend ]]</f>
        <v>0.51939999999999742</v>
      </c>
      <c r="F561" s="5">
        <f t="shared" si="40"/>
        <v>0.26977635999999733</v>
      </c>
      <c r="G561" s="5">
        <f>ABS(SMA1MSFT[[#This Row],[Erorr 1]])</f>
        <v>0.51939999999999742</v>
      </c>
      <c r="H561" s="15">
        <f>SMA1MSFT[[#This Row],[Abs Erorr 1]]/SMA1MSFT[[#This Row],[Adj Close]]</f>
        <v>1.1311246567317541E-2</v>
      </c>
      <c r="I561" s="23">
        <f t="shared" si="43"/>
        <v>44.98213333333333</v>
      </c>
      <c r="J561" s="25">
        <f>(SMA1MSFT[[#This Row],[Adj Close]]-SMA1MSFT[[#This Row],[3-MA]])</f>
        <v>0.93676666666667074</v>
      </c>
      <c r="K561" s="14">
        <f t="shared" si="42"/>
        <v>0.8775317877777854</v>
      </c>
      <c r="L561" s="14">
        <f>ABS(SMA1MSFT[[#This Row],[Erorr 2]])</f>
        <v>0.93676666666667074</v>
      </c>
      <c r="M561" s="15">
        <f>SMA1MSFT[[#This Row],[Abs Erorr 2]]/SMA1MSFT[[#This Row],[Adj Close]]</f>
        <v>2.0400459650964434E-2</v>
      </c>
      <c r="N561" s="23">
        <f t="shared" si="44"/>
        <v>45.792116666666665</v>
      </c>
      <c r="O561" s="26">
        <f>SMA1MSFT[[#This Row],[Adj Close]]-SMA1MSFT[[#This Row],[6-MA]]</f>
        <v>0.12678333333333569</v>
      </c>
      <c r="P561" s="14">
        <f>(SMA1MSFT[[#This Row],[Adj Close]]-N561)^2</f>
        <v>1.6074013611111708E-2</v>
      </c>
      <c r="Q561" s="14">
        <f>ABS(SMA1MSFT[[#This Row],[Erorr 3]])</f>
        <v>0.12678333333333569</v>
      </c>
      <c r="R561" s="27">
        <f>SMA1MSFT[[#This Row],[Abs Erorr 3]]/SMA1MSFT[[#This Row],[Adj Close]]</f>
        <v>2.7610272313434272E-3</v>
      </c>
    </row>
    <row r="562" spans="2:18">
      <c r="B562" s="46">
        <v>44595.291666666664</v>
      </c>
      <c r="C562" s="7">
        <v>44.778100000000002</v>
      </c>
      <c r="D562" s="23">
        <f t="shared" si="41"/>
        <v>45.918900000000001</v>
      </c>
      <c r="E562" s="24">
        <f>SMA1MSFT[[#This Row],[Adj Close]]-SMA1MSFT[[#This Row],[Naive Trend ]]</f>
        <v>-1.1407999999999987</v>
      </c>
      <c r="F562" s="5">
        <f t="shared" si="40"/>
        <v>1.3014246399999971</v>
      </c>
      <c r="G562" s="5">
        <f>ABS(SMA1MSFT[[#This Row],[Erorr 1]])</f>
        <v>1.1407999999999987</v>
      </c>
      <c r="H562" s="15">
        <f>SMA1MSFT[[#This Row],[Abs Erorr 1]]/SMA1MSFT[[#This Row],[Adj Close]]</f>
        <v>2.5476739745545224E-2</v>
      </c>
      <c r="I562" s="23">
        <f t="shared" si="43"/>
        <v>45.532433333333337</v>
      </c>
      <c r="J562" s="25">
        <f>(SMA1MSFT[[#This Row],[Adj Close]]-SMA1MSFT[[#This Row],[3-MA]])</f>
        <v>-0.75433333333333508</v>
      </c>
      <c r="K562" s="14">
        <f t="shared" si="42"/>
        <v>0.56901877777778043</v>
      </c>
      <c r="L562" s="14">
        <f>ABS(SMA1MSFT[[#This Row],[Erorr 2]])</f>
        <v>0.75433333333333508</v>
      </c>
      <c r="M562" s="15">
        <f>SMA1MSFT[[#This Row],[Abs Erorr 2]]/SMA1MSFT[[#This Row],[Adj Close]]</f>
        <v>1.6846032621601521E-2</v>
      </c>
      <c r="N562" s="23">
        <f t="shared" si="44"/>
        <v>45.561800000000005</v>
      </c>
      <c r="O562" s="26">
        <f>SMA1MSFT[[#This Row],[Adj Close]]-SMA1MSFT[[#This Row],[6-MA]]</f>
        <v>-0.78370000000000317</v>
      </c>
      <c r="P562" s="14">
        <f>(SMA1MSFT[[#This Row],[Adj Close]]-N562)^2</f>
        <v>0.614185690000005</v>
      </c>
      <c r="Q562" s="14">
        <f>ABS(SMA1MSFT[[#This Row],[Erorr 3]])</f>
        <v>0.78370000000000317</v>
      </c>
      <c r="R562" s="27">
        <f>SMA1MSFT[[#This Row],[Abs Erorr 3]]/SMA1MSFT[[#This Row],[Adj Close]]</f>
        <v>1.7501859167762882E-2</v>
      </c>
    </row>
    <row r="563" spans="2:18">
      <c r="B563" s="46">
        <v>44596.291666666664</v>
      </c>
      <c r="C563" s="7">
        <v>44.866900000000001</v>
      </c>
      <c r="D563" s="23">
        <f t="shared" si="41"/>
        <v>44.778100000000002</v>
      </c>
      <c r="E563" s="24">
        <f>SMA1MSFT[[#This Row],[Adj Close]]-SMA1MSFT[[#This Row],[Naive Trend ]]</f>
        <v>8.8799999999999102E-2</v>
      </c>
      <c r="F563" s="5">
        <f t="shared" si="40"/>
        <v>7.8854399999998409E-3</v>
      </c>
      <c r="G563" s="5">
        <f>ABS(SMA1MSFT[[#This Row],[Erorr 1]])</f>
        <v>8.8799999999999102E-2</v>
      </c>
      <c r="H563" s="15">
        <f>SMA1MSFT[[#This Row],[Abs Erorr 1]]/SMA1MSFT[[#This Row],[Adj Close]]</f>
        <v>1.9791873296349668E-3</v>
      </c>
      <c r="I563" s="23">
        <f t="shared" si="43"/>
        <v>45.365499999999997</v>
      </c>
      <c r="J563" s="25">
        <f>(SMA1MSFT[[#This Row],[Adj Close]]-SMA1MSFT[[#This Row],[3-MA]])</f>
        <v>-0.49859999999999616</v>
      </c>
      <c r="K563" s="14">
        <f t="shared" si="42"/>
        <v>0.24860195999999618</v>
      </c>
      <c r="L563" s="14">
        <f>ABS(SMA1MSFT[[#This Row],[Erorr 2]])</f>
        <v>0.49859999999999616</v>
      </c>
      <c r="M563" s="15">
        <f>SMA1MSFT[[#This Row],[Abs Erorr 2]]/SMA1MSFT[[#This Row],[Adj Close]]</f>
        <v>1.1112869398153119E-2</v>
      </c>
      <c r="N563" s="23">
        <f t="shared" si="44"/>
        <v>45.034699999999994</v>
      </c>
      <c r="O563" s="26">
        <f>SMA1MSFT[[#This Row],[Adj Close]]-SMA1MSFT[[#This Row],[6-MA]]</f>
        <v>-0.16779999999999262</v>
      </c>
      <c r="P563" s="14">
        <f>(SMA1MSFT[[#This Row],[Adj Close]]-N563)^2</f>
        <v>2.8156839999997525E-2</v>
      </c>
      <c r="Q563" s="14">
        <f>ABS(SMA1MSFT[[#This Row],[Erorr 3]])</f>
        <v>0.16779999999999262</v>
      </c>
      <c r="R563" s="27">
        <f>SMA1MSFT[[#This Row],[Abs Erorr 3]]/SMA1MSFT[[#This Row],[Adj Close]]</f>
        <v>3.739950832350633E-3</v>
      </c>
    </row>
    <row r="564" spans="2:18">
      <c r="B564" s="46">
        <v>44599.291666666664</v>
      </c>
      <c r="C564" s="7">
        <v>45.025700000000001</v>
      </c>
      <c r="D564" s="23">
        <f t="shared" si="41"/>
        <v>44.866900000000001</v>
      </c>
      <c r="E564" s="24">
        <f>SMA1MSFT[[#This Row],[Adj Close]]-SMA1MSFT[[#This Row],[Naive Trend ]]</f>
        <v>0.15879999999999939</v>
      </c>
      <c r="F564" s="5">
        <f t="shared" si="40"/>
        <v>2.5217439999999806E-2</v>
      </c>
      <c r="G564" s="5">
        <f>ABS(SMA1MSFT[[#This Row],[Erorr 1]])</f>
        <v>0.15879999999999939</v>
      </c>
      <c r="H564" s="15">
        <f>SMA1MSFT[[#This Row],[Abs Erorr 1]]/SMA1MSFT[[#This Row],[Adj Close]]</f>
        <v>3.5268746515878572E-3</v>
      </c>
      <c r="I564" s="23">
        <f t="shared" si="43"/>
        <v>45.187966666666661</v>
      </c>
      <c r="J564" s="25">
        <f>(SMA1MSFT[[#This Row],[Adj Close]]-SMA1MSFT[[#This Row],[3-MA]])</f>
        <v>-0.16226666666666034</v>
      </c>
      <c r="K564" s="14">
        <f t="shared" si="42"/>
        <v>2.6330471111109057E-2</v>
      </c>
      <c r="L564" s="14">
        <f>ABS(SMA1MSFT[[#This Row],[Erorr 2]])</f>
        <v>0.16226666666666034</v>
      </c>
      <c r="M564" s="15">
        <f>SMA1MSFT[[#This Row],[Abs Erorr 2]]/SMA1MSFT[[#This Row],[Adj Close]]</f>
        <v>3.6038677170296151E-3</v>
      </c>
      <c r="N564" s="23">
        <f t="shared" si="44"/>
        <v>45.085049999999995</v>
      </c>
      <c r="O564" s="26">
        <f>SMA1MSFT[[#This Row],[Adj Close]]-SMA1MSFT[[#This Row],[6-MA]]</f>
        <v>-5.9349999999994907E-2</v>
      </c>
      <c r="P564" s="14">
        <f>(SMA1MSFT[[#This Row],[Adj Close]]-N564)^2</f>
        <v>3.5224224999993955E-3</v>
      </c>
      <c r="Q564" s="14">
        <f>ABS(SMA1MSFT[[#This Row],[Erorr 3]])</f>
        <v>5.9349999999994907E-2</v>
      </c>
      <c r="R564" s="27">
        <f>SMA1MSFT[[#This Row],[Abs Erorr 3]]/SMA1MSFT[[#This Row],[Adj Close]]</f>
        <v>1.3181360867236913E-3</v>
      </c>
    </row>
    <row r="565" spans="2:18">
      <c r="B565" s="46">
        <v>44600.291666666664</v>
      </c>
      <c r="C565" s="7">
        <v>45.6145</v>
      </c>
      <c r="D565" s="23">
        <f t="shared" si="41"/>
        <v>45.025700000000001</v>
      </c>
      <c r="E565" s="24">
        <f>SMA1MSFT[[#This Row],[Adj Close]]-SMA1MSFT[[#This Row],[Naive Trend ]]</f>
        <v>0.5887999999999991</v>
      </c>
      <c r="F565" s="5">
        <f t="shared" si="40"/>
        <v>0.34668543999999896</v>
      </c>
      <c r="G565" s="5">
        <f>ABS(SMA1MSFT[[#This Row],[Erorr 1]])</f>
        <v>0.5887999999999991</v>
      </c>
      <c r="H565" s="15">
        <f>SMA1MSFT[[#This Row],[Abs Erorr 1]]/SMA1MSFT[[#This Row],[Adj Close]]</f>
        <v>1.2908176128204827E-2</v>
      </c>
      <c r="I565" s="23">
        <f t="shared" si="43"/>
        <v>44.890233333333335</v>
      </c>
      <c r="J565" s="25">
        <f>(SMA1MSFT[[#This Row],[Adj Close]]-SMA1MSFT[[#This Row],[3-MA]])</f>
        <v>0.72426666666666506</v>
      </c>
      <c r="K565" s="14">
        <f t="shared" si="42"/>
        <v>0.52456220444444213</v>
      </c>
      <c r="L565" s="14">
        <f>ABS(SMA1MSFT[[#This Row],[Erorr 2]])</f>
        <v>0.72426666666666506</v>
      </c>
      <c r="M565" s="15">
        <f>SMA1MSFT[[#This Row],[Abs Erorr 2]]/SMA1MSFT[[#This Row],[Adj Close]]</f>
        <v>1.5877992012773682E-2</v>
      </c>
      <c r="N565" s="23">
        <f t="shared" si="44"/>
        <v>45.211333333333336</v>
      </c>
      <c r="O565" s="26">
        <f>SMA1MSFT[[#This Row],[Adj Close]]-SMA1MSFT[[#This Row],[6-MA]]</f>
        <v>0.40316666666666379</v>
      </c>
      <c r="P565" s="14">
        <f>(SMA1MSFT[[#This Row],[Adj Close]]-N565)^2</f>
        <v>0.16254336111110879</v>
      </c>
      <c r="Q565" s="14">
        <f>ABS(SMA1MSFT[[#This Row],[Erorr 3]])</f>
        <v>0.40316666666666379</v>
      </c>
      <c r="R565" s="27">
        <f>SMA1MSFT[[#This Row],[Abs Erorr 3]]/SMA1MSFT[[#This Row],[Adj Close]]</f>
        <v>8.8385637607923742E-3</v>
      </c>
    </row>
    <row r="566" spans="2:18">
      <c r="B566" s="46">
        <v>44601.291666666664</v>
      </c>
      <c r="C566" s="7">
        <v>46.642499999999998</v>
      </c>
      <c r="D566" s="23">
        <f t="shared" si="41"/>
        <v>45.6145</v>
      </c>
      <c r="E566" s="24">
        <f>SMA1MSFT[[#This Row],[Adj Close]]-SMA1MSFT[[#This Row],[Naive Trend ]]</f>
        <v>1.0279999999999987</v>
      </c>
      <c r="F566" s="5">
        <f t="shared" si="40"/>
        <v>1.0567839999999973</v>
      </c>
      <c r="G566" s="5">
        <f>ABS(SMA1MSFT[[#This Row],[Erorr 1]])</f>
        <v>1.0279999999999987</v>
      </c>
      <c r="H566" s="15">
        <f>SMA1MSFT[[#This Row],[Abs Erorr 1]]/SMA1MSFT[[#This Row],[Adj Close]]</f>
        <v>2.203998499222809E-2</v>
      </c>
      <c r="I566" s="23">
        <f t="shared" si="43"/>
        <v>45.169033333333338</v>
      </c>
      <c r="J566" s="25">
        <f>(SMA1MSFT[[#This Row],[Adj Close]]-SMA1MSFT[[#This Row],[3-MA]])</f>
        <v>1.4734666666666598</v>
      </c>
      <c r="K566" s="14">
        <f t="shared" si="42"/>
        <v>2.1711040177777576</v>
      </c>
      <c r="L566" s="14">
        <f>ABS(SMA1MSFT[[#This Row],[Erorr 2]])</f>
        <v>1.4734666666666598</v>
      </c>
      <c r="M566" s="15">
        <f>SMA1MSFT[[#This Row],[Abs Erorr 2]]/SMA1MSFT[[#This Row],[Adj Close]]</f>
        <v>3.1590645155526821E-2</v>
      </c>
      <c r="N566" s="23">
        <f t="shared" si="44"/>
        <v>45.267266666666664</v>
      </c>
      <c r="O566" s="26">
        <f>SMA1MSFT[[#This Row],[Adj Close]]-SMA1MSFT[[#This Row],[6-MA]]</f>
        <v>1.375233333333334</v>
      </c>
      <c r="P566" s="14">
        <f>(SMA1MSFT[[#This Row],[Adj Close]]-N566)^2</f>
        <v>1.8912667211111129</v>
      </c>
      <c r="Q566" s="14">
        <f>ABS(SMA1MSFT[[#This Row],[Erorr 3]])</f>
        <v>1.375233333333334</v>
      </c>
      <c r="R566" s="27">
        <f>SMA1MSFT[[#This Row],[Abs Erorr 3]]/SMA1MSFT[[#This Row],[Adj Close]]</f>
        <v>2.9484554501438259E-2</v>
      </c>
    </row>
    <row r="567" spans="2:18">
      <c r="B567" s="46">
        <v>44602.291666666664</v>
      </c>
      <c r="C567" s="7">
        <v>45.661200000000001</v>
      </c>
      <c r="D567" s="23">
        <f t="shared" si="41"/>
        <v>46.642499999999998</v>
      </c>
      <c r="E567" s="24">
        <f>SMA1MSFT[[#This Row],[Adj Close]]-SMA1MSFT[[#This Row],[Naive Trend ]]</f>
        <v>-0.9812999999999974</v>
      </c>
      <c r="F567" s="5">
        <f t="shared" si="40"/>
        <v>0.96294968999999486</v>
      </c>
      <c r="G567" s="5">
        <f>ABS(SMA1MSFT[[#This Row],[Erorr 1]])</f>
        <v>0.9812999999999974</v>
      </c>
      <c r="H567" s="15">
        <f>SMA1MSFT[[#This Row],[Abs Erorr 1]]/SMA1MSFT[[#This Row],[Adj Close]]</f>
        <v>2.1490893800425688E-2</v>
      </c>
      <c r="I567" s="23">
        <f t="shared" si="43"/>
        <v>45.760899999999992</v>
      </c>
      <c r="J567" s="25">
        <f>(SMA1MSFT[[#This Row],[Adj Close]]-SMA1MSFT[[#This Row],[3-MA]])</f>
        <v>-9.9699999999991462E-2</v>
      </c>
      <c r="K567" s="14">
        <f t="shared" si="42"/>
        <v>9.9400899999982969E-3</v>
      </c>
      <c r="L567" s="14">
        <f>ABS(SMA1MSFT[[#This Row],[Erorr 2]])</f>
        <v>9.9699999999991462E-2</v>
      </c>
      <c r="M567" s="15">
        <f>SMA1MSFT[[#This Row],[Abs Erorr 2]]/SMA1MSFT[[#This Row],[Adj Close]]</f>
        <v>2.1834730580885184E-3</v>
      </c>
      <c r="N567" s="23">
        <f t="shared" si="44"/>
        <v>45.47443333333333</v>
      </c>
      <c r="O567" s="26">
        <f>SMA1MSFT[[#This Row],[Adj Close]]-SMA1MSFT[[#This Row],[6-MA]]</f>
        <v>0.18676666666667074</v>
      </c>
      <c r="P567" s="14">
        <f>(SMA1MSFT[[#This Row],[Adj Close]]-N567)^2</f>
        <v>3.4881787777779304E-2</v>
      </c>
      <c r="Q567" s="14">
        <f>ABS(SMA1MSFT[[#This Row],[Erorr 3]])</f>
        <v>0.18676666666667074</v>
      </c>
      <c r="R567" s="27">
        <f>SMA1MSFT[[#This Row],[Abs Erorr 3]]/SMA1MSFT[[#This Row],[Adj Close]]</f>
        <v>4.0902706601375072E-3</v>
      </c>
    </row>
    <row r="568" spans="2:18">
      <c r="B568" s="46">
        <v>44603.291666666664</v>
      </c>
      <c r="C568" s="7">
        <v>44.511699999999998</v>
      </c>
      <c r="D568" s="23">
        <f t="shared" si="41"/>
        <v>45.661200000000001</v>
      </c>
      <c r="E568" s="24">
        <f>SMA1MSFT[[#This Row],[Adj Close]]-SMA1MSFT[[#This Row],[Naive Trend ]]</f>
        <v>-1.1495000000000033</v>
      </c>
      <c r="F568" s="5">
        <f t="shared" si="40"/>
        <v>1.3213502500000076</v>
      </c>
      <c r="G568" s="5">
        <f>ABS(SMA1MSFT[[#This Row],[Erorr 1]])</f>
        <v>1.1495000000000033</v>
      </c>
      <c r="H568" s="15">
        <f>SMA1MSFT[[#This Row],[Abs Erorr 1]]/SMA1MSFT[[#This Row],[Adj Close]]</f>
        <v>2.5824670816886421E-2</v>
      </c>
      <c r="I568" s="23">
        <f t="shared" si="43"/>
        <v>45.972733333333338</v>
      </c>
      <c r="J568" s="25">
        <f>(SMA1MSFT[[#This Row],[Adj Close]]-SMA1MSFT[[#This Row],[3-MA]])</f>
        <v>-1.4610333333333401</v>
      </c>
      <c r="K568" s="14">
        <f t="shared" si="42"/>
        <v>2.1346184011111307</v>
      </c>
      <c r="L568" s="14">
        <f>ABS(SMA1MSFT[[#This Row],[Erorr 2]])</f>
        <v>1.4610333333333401</v>
      </c>
      <c r="M568" s="15">
        <f>SMA1MSFT[[#This Row],[Abs Erorr 2]]/SMA1MSFT[[#This Row],[Adj Close]]</f>
        <v>3.2823579717991901E-2</v>
      </c>
      <c r="N568" s="23">
        <f t="shared" si="44"/>
        <v>45.43148333333334</v>
      </c>
      <c r="O568" s="26">
        <f>SMA1MSFT[[#This Row],[Adj Close]]-SMA1MSFT[[#This Row],[6-MA]]</f>
        <v>-0.91978333333334206</v>
      </c>
      <c r="P568" s="14">
        <f>(SMA1MSFT[[#This Row],[Adj Close]]-N568)^2</f>
        <v>0.84600138027779381</v>
      </c>
      <c r="Q568" s="14">
        <f>ABS(SMA1MSFT[[#This Row],[Erorr 3]])</f>
        <v>0.91978333333334206</v>
      </c>
      <c r="R568" s="27">
        <f>SMA1MSFT[[#This Row],[Abs Erorr 3]]/SMA1MSFT[[#This Row],[Adj Close]]</f>
        <v>2.0663855420784694E-2</v>
      </c>
    </row>
    <row r="569" spans="2:18">
      <c r="B569" s="46">
        <v>44606.291666666664</v>
      </c>
      <c r="C569" s="7">
        <v>44.465000000000003</v>
      </c>
      <c r="D569" s="23">
        <f t="shared" si="41"/>
        <v>44.511699999999998</v>
      </c>
      <c r="E569" s="24">
        <f>SMA1MSFT[[#This Row],[Adj Close]]-SMA1MSFT[[#This Row],[Naive Trend ]]</f>
        <v>-4.6699999999994191E-2</v>
      </c>
      <c r="F569" s="5">
        <f t="shared" si="40"/>
        <v>2.1808899999994575E-3</v>
      </c>
      <c r="G569" s="5">
        <f>ABS(SMA1MSFT[[#This Row],[Erorr 1]])</f>
        <v>4.6699999999994191E-2</v>
      </c>
      <c r="H569" s="15">
        <f>SMA1MSFT[[#This Row],[Abs Erorr 1]]/SMA1MSFT[[#This Row],[Adj Close]]</f>
        <v>1.0502642527829571E-3</v>
      </c>
      <c r="I569" s="23">
        <f t="shared" si="43"/>
        <v>45.605133333333328</v>
      </c>
      <c r="J569" s="25">
        <f>(SMA1MSFT[[#This Row],[Adj Close]]-SMA1MSFT[[#This Row],[3-MA]])</f>
        <v>-1.1401333333333241</v>
      </c>
      <c r="K569" s="14">
        <f t="shared" si="42"/>
        <v>1.2999040177777568</v>
      </c>
      <c r="L569" s="14">
        <f>ABS(SMA1MSFT[[#This Row],[Erorr 2]])</f>
        <v>1.1401333333333241</v>
      </c>
      <c r="M569" s="15">
        <f>SMA1MSFT[[#This Row],[Abs Erorr 2]]/SMA1MSFT[[#This Row],[Adj Close]]</f>
        <v>2.5641140972300101E-2</v>
      </c>
      <c r="N569" s="23">
        <f t="shared" si="44"/>
        <v>45.387083333333344</v>
      </c>
      <c r="O569" s="26">
        <f>SMA1MSFT[[#This Row],[Adj Close]]-SMA1MSFT[[#This Row],[6-MA]]</f>
        <v>-0.92208333333334025</v>
      </c>
      <c r="P569" s="14">
        <f>(SMA1MSFT[[#This Row],[Adj Close]]-N569)^2</f>
        <v>0.8502376736111239</v>
      </c>
      <c r="Q569" s="14">
        <f>ABS(SMA1MSFT[[#This Row],[Erorr 3]])</f>
        <v>0.92208333333334025</v>
      </c>
      <c r="R569" s="27">
        <f>SMA1MSFT[[#This Row],[Abs Erorr 3]]/SMA1MSFT[[#This Row],[Adj Close]]</f>
        <v>2.073728400614731E-2</v>
      </c>
    </row>
    <row r="570" spans="2:18">
      <c r="B570" s="46">
        <v>44607.291666666664</v>
      </c>
      <c r="C570" s="7">
        <v>45.268700000000003</v>
      </c>
      <c r="D570" s="23">
        <f t="shared" si="41"/>
        <v>44.465000000000003</v>
      </c>
      <c r="E570" s="24">
        <f>SMA1MSFT[[#This Row],[Adj Close]]-SMA1MSFT[[#This Row],[Naive Trend ]]</f>
        <v>0.80369999999999919</v>
      </c>
      <c r="F570" s="5">
        <f t="shared" si="40"/>
        <v>0.64593368999999867</v>
      </c>
      <c r="G570" s="5">
        <f>ABS(SMA1MSFT[[#This Row],[Erorr 1]])</f>
        <v>0.80369999999999919</v>
      </c>
      <c r="H570" s="15">
        <f>SMA1MSFT[[#This Row],[Abs Erorr 1]]/SMA1MSFT[[#This Row],[Adj Close]]</f>
        <v>1.7753988959258806E-2</v>
      </c>
      <c r="I570" s="23">
        <f t="shared" si="43"/>
        <v>44.879300000000001</v>
      </c>
      <c r="J570" s="25">
        <f>(SMA1MSFT[[#This Row],[Adj Close]]-SMA1MSFT[[#This Row],[3-MA]])</f>
        <v>0.38940000000000197</v>
      </c>
      <c r="K570" s="14">
        <f t="shared" si="42"/>
        <v>0.15163236000000152</v>
      </c>
      <c r="L570" s="14">
        <f>ABS(SMA1MSFT[[#This Row],[Erorr 2]])</f>
        <v>0.38940000000000197</v>
      </c>
      <c r="M570" s="15">
        <f>SMA1MSFT[[#This Row],[Abs Erorr 2]]/SMA1MSFT[[#This Row],[Adj Close]]</f>
        <v>8.6019700146017439E-3</v>
      </c>
      <c r="N570" s="23">
        <f t="shared" si="44"/>
        <v>45.320099999999996</v>
      </c>
      <c r="O570" s="26">
        <f>SMA1MSFT[[#This Row],[Adj Close]]-SMA1MSFT[[#This Row],[6-MA]]</f>
        <v>-5.1399999999993895E-2</v>
      </c>
      <c r="P570" s="14">
        <f>(SMA1MSFT[[#This Row],[Adj Close]]-N570)^2</f>
        <v>2.6419599999993725E-3</v>
      </c>
      <c r="Q570" s="14">
        <f>ABS(SMA1MSFT[[#This Row],[Erorr 3]])</f>
        <v>5.1399999999993895E-2</v>
      </c>
      <c r="R570" s="27">
        <f>SMA1MSFT[[#This Row],[Abs Erorr 3]]/SMA1MSFT[[#This Row],[Adj Close]]</f>
        <v>1.1354423696725087E-3</v>
      </c>
    </row>
    <row r="571" spans="2:18">
      <c r="B571" s="46">
        <v>44608.291666666664</v>
      </c>
      <c r="C571" s="7">
        <v>45.072499999999998</v>
      </c>
      <c r="D571" s="23">
        <f t="shared" si="41"/>
        <v>45.268700000000003</v>
      </c>
      <c r="E571" s="24">
        <f>SMA1MSFT[[#This Row],[Adj Close]]-SMA1MSFT[[#This Row],[Naive Trend ]]</f>
        <v>-0.19620000000000459</v>
      </c>
      <c r="F571" s="5">
        <f t="shared" si="40"/>
        <v>3.8494440000001802E-2</v>
      </c>
      <c r="G571" s="5">
        <f>ABS(SMA1MSFT[[#This Row],[Erorr 1]])</f>
        <v>0.19620000000000459</v>
      </c>
      <c r="H571" s="15">
        <f>SMA1MSFT[[#This Row],[Abs Erorr 1]]/SMA1MSFT[[#This Row],[Adj Close]]</f>
        <v>4.3529868545122766E-3</v>
      </c>
      <c r="I571" s="23">
        <f t="shared" si="43"/>
        <v>44.748466666666666</v>
      </c>
      <c r="J571" s="25">
        <f>(SMA1MSFT[[#This Row],[Adj Close]]-SMA1MSFT[[#This Row],[3-MA]])</f>
        <v>0.32403333333333251</v>
      </c>
      <c r="K571" s="14">
        <f t="shared" si="42"/>
        <v>0.10499760111111058</v>
      </c>
      <c r="L571" s="14">
        <f>ABS(SMA1MSFT[[#This Row],[Erorr 2]])</f>
        <v>0.32403333333333251</v>
      </c>
      <c r="M571" s="15">
        <f>SMA1MSFT[[#This Row],[Abs Erorr 2]]/SMA1MSFT[[#This Row],[Adj Close]]</f>
        <v>7.1891582080721621E-3</v>
      </c>
      <c r="N571" s="23">
        <f t="shared" si="44"/>
        <v>45.360600000000005</v>
      </c>
      <c r="O571" s="26">
        <f>SMA1MSFT[[#This Row],[Adj Close]]-SMA1MSFT[[#This Row],[6-MA]]</f>
        <v>-0.28810000000000713</v>
      </c>
      <c r="P571" s="14">
        <f>(SMA1MSFT[[#This Row],[Adj Close]]-N571)^2</f>
        <v>8.3001610000004111E-2</v>
      </c>
      <c r="Q571" s="14">
        <f>ABS(SMA1MSFT[[#This Row],[Erorr 3]])</f>
        <v>0.28810000000000713</v>
      </c>
      <c r="R571" s="27">
        <f>SMA1MSFT[[#This Row],[Abs Erorr 3]]/SMA1MSFT[[#This Row],[Adj Close]]</f>
        <v>6.3919241222476489E-3</v>
      </c>
    </row>
    <row r="572" spans="2:18">
      <c r="B572" s="46">
        <v>44609.291666666664</v>
      </c>
      <c r="C572" s="7">
        <v>44.4557</v>
      </c>
      <c r="D572" s="23">
        <f t="shared" si="41"/>
        <v>45.072499999999998</v>
      </c>
      <c r="E572" s="24">
        <f>SMA1MSFT[[#This Row],[Adj Close]]-SMA1MSFT[[#This Row],[Naive Trend ]]</f>
        <v>-0.61679999999999779</v>
      </c>
      <c r="F572" s="5">
        <f t="shared" si="40"/>
        <v>0.38044223999999727</v>
      </c>
      <c r="G572" s="5">
        <f>ABS(SMA1MSFT[[#This Row],[Erorr 1]])</f>
        <v>0.61679999999999779</v>
      </c>
      <c r="H572" s="15">
        <f>SMA1MSFT[[#This Row],[Abs Erorr 1]]/SMA1MSFT[[#This Row],[Adj Close]]</f>
        <v>1.3874486286347933E-2</v>
      </c>
      <c r="I572" s="23">
        <f t="shared" si="43"/>
        <v>44.935399999999994</v>
      </c>
      <c r="J572" s="25">
        <f>(SMA1MSFT[[#This Row],[Adj Close]]-SMA1MSFT[[#This Row],[3-MA]])</f>
        <v>-0.47969999999999402</v>
      </c>
      <c r="K572" s="14">
        <f t="shared" si="42"/>
        <v>0.23011208999999427</v>
      </c>
      <c r="L572" s="14">
        <f>ABS(SMA1MSFT[[#This Row],[Erorr 2]])</f>
        <v>0.47969999999999402</v>
      </c>
      <c r="M572" s="15">
        <f>SMA1MSFT[[#This Row],[Abs Erorr 2]]/SMA1MSFT[[#This Row],[Adj Close]]</f>
        <v>1.0790517301493262E-2</v>
      </c>
      <c r="N572" s="23">
        <f t="shared" si="44"/>
        <v>45.270266666666664</v>
      </c>
      <c r="O572" s="26">
        <f>SMA1MSFT[[#This Row],[Adj Close]]-SMA1MSFT[[#This Row],[6-MA]]</f>
        <v>-0.81456666666666422</v>
      </c>
      <c r="P572" s="14">
        <f>(SMA1MSFT[[#This Row],[Adj Close]]-N572)^2</f>
        <v>0.66351885444444048</v>
      </c>
      <c r="Q572" s="14">
        <f>ABS(SMA1MSFT[[#This Row],[Erorr 3]])</f>
        <v>0.81456666666666422</v>
      </c>
      <c r="R572" s="27">
        <f>SMA1MSFT[[#This Row],[Abs Erorr 3]]/SMA1MSFT[[#This Row],[Adj Close]]</f>
        <v>1.8323109672475392E-2</v>
      </c>
    </row>
    <row r="573" spans="2:18">
      <c r="B573" s="46">
        <v>44610.291666666664</v>
      </c>
      <c r="C573" s="7">
        <v>42.091299999999997</v>
      </c>
      <c r="D573" s="23">
        <f t="shared" si="41"/>
        <v>44.4557</v>
      </c>
      <c r="E573" s="24">
        <f>SMA1MSFT[[#This Row],[Adj Close]]-SMA1MSFT[[#This Row],[Naive Trend ]]</f>
        <v>-2.3644000000000034</v>
      </c>
      <c r="F573" s="5">
        <f t="shared" si="40"/>
        <v>5.5903873600000162</v>
      </c>
      <c r="G573" s="5">
        <f>ABS(SMA1MSFT[[#This Row],[Erorr 1]])</f>
        <v>2.3644000000000034</v>
      </c>
      <c r="H573" s="15">
        <f>SMA1MSFT[[#This Row],[Abs Erorr 1]]/SMA1MSFT[[#This Row],[Adj Close]]</f>
        <v>5.6173128413710284E-2</v>
      </c>
      <c r="I573" s="23">
        <f t="shared" si="43"/>
        <v>44.932299999999998</v>
      </c>
      <c r="J573" s="25">
        <f>(SMA1MSFT[[#This Row],[Adj Close]]-SMA1MSFT[[#This Row],[3-MA]])</f>
        <v>-2.8410000000000011</v>
      </c>
      <c r="K573" s="14">
        <f t="shared" si="42"/>
        <v>8.0712810000000061</v>
      </c>
      <c r="L573" s="14">
        <f>ABS(SMA1MSFT[[#This Row],[Erorr 2]])</f>
        <v>2.8410000000000011</v>
      </c>
      <c r="M573" s="15">
        <f>SMA1MSFT[[#This Row],[Abs Erorr 2]]/SMA1MSFT[[#This Row],[Adj Close]]</f>
        <v>6.7496133405240549E-2</v>
      </c>
      <c r="N573" s="23">
        <f t="shared" si="44"/>
        <v>44.905799999999999</v>
      </c>
      <c r="O573" s="26">
        <f>SMA1MSFT[[#This Row],[Adj Close]]-SMA1MSFT[[#This Row],[6-MA]]</f>
        <v>-2.8145000000000024</v>
      </c>
      <c r="P573" s="14">
        <f>(SMA1MSFT[[#This Row],[Adj Close]]-N573)^2</f>
        <v>7.9214102500000134</v>
      </c>
      <c r="Q573" s="14">
        <f>ABS(SMA1MSFT[[#This Row],[Erorr 3]])</f>
        <v>2.8145000000000024</v>
      </c>
      <c r="R573" s="27">
        <f>SMA1MSFT[[#This Row],[Abs Erorr 3]]/SMA1MSFT[[#This Row],[Adj Close]]</f>
        <v>6.6866549619517629E-2</v>
      </c>
    </row>
    <row r="574" spans="2:18">
      <c r="B574" s="46">
        <v>44614.291666666664</v>
      </c>
      <c r="C574" s="7">
        <v>41.764200000000002</v>
      </c>
      <c r="D574" s="23">
        <f t="shared" si="41"/>
        <v>42.091299999999997</v>
      </c>
      <c r="E574" s="24">
        <f>SMA1MSFT[[#This Row],[Adj Close]]-SMA1MSFT[[#This Row],[Naive Trend ]]</f>
        <v>-0.3270999999999944</v>
      </c>
      <c r="F574" s="5">
        <f t="shared" si="40"/>
        <v>0.10699440999999633</v>
      </c>
      <c r="G574" s="5">
        <f>ABS(SMA1MSFT[[#This Row],[Erorr 1]])</f>
        <v>0.3270999999999944</v>
      </c>
      <c r="H574" s="15">
        <f>SMA1MSFT[[#This Row],[Abs Erorr 1]]/SMA1MSFT[[#This Row],[Adj Close]]</f>
        <v>7.8320666982725478E-3</v>
      </c>
      <c r="I574" s="23">
        <f t="shared" si="43"/>
        <v>43.873166666666663</v>
      </c>
      <c r="J574" s="25">
        <f>(SMA1MSFT[[#This Row],[Adj Close]]-SMA1MSFT[[#This Row],[3-MA]])</f>
        <v>-2.1089666666666602</v>
      </c>
      <c r="K574" s="14">
        <f t="shared" si="42"/>
        <v>4.4477404011110835</v>
      </c>
      <c r="L574" s="14">
        <f>ABS(SMA1MSFT[[#This Row],[Erorr 2]])</f>
        <v>2.1089666666666602</v>
      </c>
      <c r="M574" s="15">
        <f>SMA1MSFT[[#This Row],[Abs Erorr 2]]/SMA1MSFT[[#This Row],[Adj Close]]</f>
        <v>5.0496996630287665E-2</v>
      </c>
      <c r="N574" s="23">
        <f t="shared" si="44"/>
        <v>44.310816666666661</v>
      </c>
      <c r="O574" s="26">
        <f>SMA1MSFT[[#This Row],[Adj Close]]-SMA1MSFT[[#This Row],[6-MA]]</f>
        <v>-2.5466166666666581</v>
      </c>
      <c r="P574" s="14">
        <f>(SMA1MSFT[[#This Row],[Adj Close]]-N574)^2</f>
        <v>6.4852564469444012</v>
      </c>
      <c r="Q574" s="14">
        <f>ABS(SMA1MSFT[[#This Row],[Erorr 3]])</f>
        <v>2.5466166666666581</v>
      </c>
      <c r="R574" s="27">
        <f>SMA1MSFT[[#This Row],[Abs Erorr 3]]/SMA1MSFT[[#This Row],[Adj Close]]</f>
        <v>6.097606722184689E-2</v>
      </c>
    </row>
    <row r="575" spans="2:18">
      <c r="B575" s="46">
        <v>44615.291666666664</v>
      </c>
      <c r="C575" s="7">
        <v>41.726799999999997</v>
      </c>
      <c r="D575" s="23">
        <f t="shared" si="41"/>
        <v>41.764200000000002</v>
      </c>
      <c r="E575" s="24">
        <f>SMA1MSFT[[#This Row],[Adj Close]]-SMA1MSFT[[#This Row],[Naive Trend ]]</f>
        <v>-3.7400000000005207E-2</v>
      </c>
      <c r="F575" s="5">
        <f t="shared" si="40"/>
        <v>1.3987600000003894E-3</v>
      </c>
      <c r="G575" s="5">
        <f>ABS(SMA1MSFT[[#This Row],[Erorr 1]])</f>
        <v>3.7400000000005207E-2</v>
      </c>
      <c r="H575" s="15">
        <f>SMA1MSFT[[#This Row],[Abs Erorr 1]]/SMA1MSFT[[#This Row],[Adj Close]]</f>
        <v>8.963064505307191E-4</v>
      </c>
      <c r="I575" s="23">
        <f t="shared" si="43"/>
        <v>42.770399999999995</v>
      </c>
      <c r="J575" s="25">
        <f>(SMA1MSFT[[#This Row],[Adj Close]]-SMA1MSFT[[#This Row],[3-MA]])</f>
        <v>-1.0435999999999979</v>
      </c>
      <c r="K575" s="14">
        <f t="shared" si="42"/>
        <v>1.0891009599999955</v>
      </c>
      <c r="L575" s="14">
        <f>ABS(SMA1MSFT[[#This Row],[Erorr 2]])</f>
        <v>1.0435999999999979</v>
      </c>
      <c r="M575" s="15">
        <f>SMA1MSFT[[#This Row],[Abs Erorr 2]]/SMA1MSFT[[#This Row],[Adj Close]]</f>
        <v>2.5010305127639739E-2</v>
      </c>
      <c r="N575" s="23">
        <f t="shared" si="44"/>
        <v>43.852899999999998</v>
      </c>
      <c r="O575" s="26">
        <f>SMA1MSFT[[#This Row],[Adj Close]]-SMA1MSFT[[#This Row],[6-MA]]</f>
        <v>-2.126100000000001</v>
      </c>
      <c r="P575" s="14">
        <f>(SMA1MSFT[[#This Row],[Adj Close]]-N575)^2</f>
        <v>4.520301210000004</v>
      </c>
      <c r="Q575" s="14">
        <f>ABS(SMA1MSFT[[#This Row],[Erorr 3]])</f>
        <v>2.126100000000001</v>
      </c>
      <c r="R575" s="27">
        <f>SMA1MSFT[[#This Row],[Abs Erorr 3]]/SMA1MSFT[[#This Row],[Adj Close]]</f>
        <v>5.095286482548389E-2</v>
      </c>
    </row>
    <row r="576" spans="2:18">
      <c r="B576" s="46">
        <v>44616.291666666664</v>
      </c>
      <c r="C576" s="7">
        <v>43.661299999999997</v>
      </c>
      <c r="D576" s="23">
        <f t="shared" si="41"/>
        <v>41.726799999999997</v>
      </c>
      <c r="E576" s="24">
        <f>SMA1MSFT[[#This Row],[Adj Close]]-SMA1MSFT[[#This Row],[Naive Trend ]]</f>
        <v>1.9344999999999999</v>
      </c>
      <c r="F576" s="5">
        <f t="shared" si="40"/>
        <v>3.7422902499999995</v>
      </c>
      <c r="G576" s="5">
        <f>ABS(SMA1MSFT[[#This Row],[Erorr 1]])</f>
        <v>1.9344999999999999</v>
      </c>
      <c r="H576" s="15">
        <f>SMA1MSFT[[#This Row],[Abs Erorr 1]]/SMA1MSFT[[#This Row],[Adj Close]]</f>
        <v>4.4306972078247783E-2</v>
      </c>
      <c r="I576" s="23">
        <f t="shared" si="43"/>
        <v>41.86076666666667</v>
      </c>
      <c r="J576" s="25">
        <f>(SMA1MSFT[[#This Row],[Adj Close]]-SMA1MSFT[[#This Row],[3-MA]])</f>
        <v>1.8005333333333269</v>
      </c>
      <c r="K576" s="14">
        <f t="shared" si="42"/>
        <v>3.2419202844444213</v>
      </c>
      <c r="L576" s="14">
        <f>ABS(SMA1MSFT[[#This Row],[Erorr 2]])</f>
        <v>1.8005333333333269</v>
      </c>
      <c r="M576" s="15">
        <f>SMA1MSFT[[#This Row],[Abs Erorr 2]]/SMA1MSFT[[#This Row],[Adj Close]]</f>
        <v>4.1238656048567655E-2</v>
      </c>
      <c r="N576" s="23">
        <f t="shared" si="44"/>
        <v>43.396533333333331</v>
      </c>
      <c r="O576" s="26">
        <f>SMA1MSFT[[#This Row],[Adj Close]]-SMA1MSFT[[#This Row],[6-MA]]</f>
        <v>0.26476666666666659</v>
      </c>
      <c r="P576" s="14">
        <f>(SMA1MSFT[[#This Row],[Adj Close]]-N576)^2</f>
        <v>7.0101387777777746E-2</v>
      </c>
      <c r="Q576" s="14">
        <f>ABS(SMA1MSFT[[#This Row],[Erorr 3]])</f>
        <v>0.26476666666666659</v>
      </c>
      <c r="R576" s="27">
        <f>SMA1MSFT[[#This Row],[Abs Erorr 3]]/SMA1MSFT[[#This Row],[Adj Close]]</f>
        <v>6.0641040616442165E-3</v>
      </c>
    </row>
    <row r="577" spans="2:18">
      <c r="B577" s="46">
        <v>44617.291666666664</v>
      </c>
      <c r="C577" s="7">
        <v>44.586500000000001</v>
      </c>
      <c r="D577" s="23">
        <f t="shared" si="41"/>
        <v>43.661299999999997</v>
      </c>
      <c r="E577" s="24">
        <f>SMA1MSFT[[#This Row],[Adj Close]]-SMA1MSFT[[#This Row],[Naive Trend ]]</f>
        <v>0.9252000000000038</v>
      </c>
      <c r="F577" s="5">
        <f t="shared" si="40"/>
        <v>0.85599504000000703</v>
      </c>
      <c r="G577" s="5">
        <f>ABS(SMA1MSFT[[#This Row],[Erorr 1]])</f>
        <v>0.9252000000000038</v>
      </c>
      <c r="H577" s="15">
        <f>SMA1MSFT[[#This Row],[Abs Erorr 1]]/SMA1MSFT[[#This Row],[Adj Close]]</f>
        <v>2.0750675652944361E-2</v>
      </c>
      <c r="I577" s="23">
        <f t="shared" si="43"/>
        <v>42.384099999999997</v>
      </c>
      <c r="J577" s="25">
        <f>(SMA1MSFT[[#This Row],[Adj Close]]-SMA1MSFT[[#This Row],[3-MA]])</f>
        <v>2.2024000000000044</v>
      </c>
      <c r="K577" s="14">
        <f t="shared" si="42"/>
        <v>4.8505657600000189</v>
      </c>
      <c r="L577" s="14">
        <f>ABS(SMA1MSFT[[#This Row],[Erorr 2]])</f>
        <v>2.2024000000000044</v>
      </c>
      <c r="M577" s="15">
        <f>SMA1MSFT[[#This Row],[Abs Erorr 2]]/SMA1MSFT[[#This Row],[Adj Close]]</f>
        <v>4.9396117658932731E-2</v>
      </c>
      <c r="N577" s="23">
        <f t="shared" si="44"/>
        <v>43.128633333333333</v>
      </c>
      <c r="O577" s="26">
        <f>SMA1MSFT[[#This Row],[Adj Close]]-SMA1MSFT[[#This Row],[6-MA]]</f>
        <v>1.4578666666666678</v>
      </c>
      <c r="P577" s="14">
        <f>(SMA1MSFT[[#This Row],[Adj Close]]-N577)^2</f>
        <v>2.1253752177777812</v>
      </c>
      <c r="Q577" s="14">
        <f>ABS(SMA1MSFT[[#This Row],[Erorr 3]])</f>
        <v>1.4578666666666678</v>
      </c>
      <c r="R577" s="27">
        <f>SMA1MSFT[[#This Row],[Abs Erorr 3]]/SMA1MSFT[[#This Row],[Adj Close]]</f>
        <v>3.2697490645524269E-2</v>
      </c>
    </row>
    <row r="578" spans="2:18">
      <c r="B578" s="46">
        <v>44620.291666666664</v>
      </c>
      <c r="C578" s="7">
        <v>44.577199999999998</v>
      </c>
      <c r="D578" s="23">
        <f t="shared" si="41"/>
        <v>44.586500000000001</v>
      </c>
      <c r="E578" s="24">
        <f>SMA1MSFT[[#This Row],[Adj Close]]-SMA1MSFT[[#This Row],[Naive Trend ]]</f>
        <v>-9.3000000000031946E-3</v>
      </c>
      <c r="F578" s="5">
        <f t="shared" si="40"/>
        <v>8.6490000000059421E-5</v>
      </c>
      <c r="G578" s="5">
        <f>ABS(SMA1MSFT[[#This Row],[Erorr 1]])</f>
        <v>9.3000000000031946E-3</v>
      </c>
      <c r="H578" s="15">
        <f>SMA1MSFT[[#This Row],[Abs Erorr 1]]/SMA1MSFT[[#This Row],[Adj Close]]</f>
        <v>2.0862683165392162E-4</v>
      </c>
      <c r="I578" s="23">
        <f t="shared" si="43"/>
        <v>43.324866666666672</v>
      </c>
      <c r="J578" s="25">
        <f>(SMA1MSFT[[#This Row],[Adj Close]]-SMA1MSFT[[#This Row],[3-MA]])</f>
        <v>1.2523333333333255</v>
      </c>
      <c r="K578" s="14">
        <f t="shared" si="42"/>
        <v>1.5683387777777582</v>
      </c>
      <c r="L578" s="14">
        <f>ABS(SMA1MSFT[[#This Row],[Erorr 2]])</f>
        <v>1.2523333333333255</v>
      </c>
      <c r="M578" s="15">
        <f>SMA1MSFT[[#This Row],[Abs Erorr 2]]/SMA1MSFT[[#This Row],[Adj Close]]</f>
        <v>2.8093584463208223E-2</v>
      </c>
      <c r="N578" s="23">
        <f t="shared" si="44"/>
        <v>43.04763333333333</v>
      </c>
      <c r="O578" s="26">
        <f>SMA1MSFT[[#This Row],[Adj Close]]-SMA1MSFT[[#This Row],[6-MA]]</f>
        <v>1.5295666666666676</v>
      </c>
      <c r="P578" s="14">
        <f>(SMA1MSFT[[#This Row],[Adj Close]]-N578)^2</f>
        <v>2.3395741877777807</v>
      </c>
      <c r="Q578" s="14">
        <f>ABS(SMA1MSFT[[#This Row],[Erorr 3]])</f>
        <v>1.5295666666666676</v>
      </c>
      <c r="R578" s="27">
        <f>SMA1MSFT[[#This Row],[Abs Erorr 3]]/SMA1MSFT[[#This Row],[Adj Close]]</f>
        <v>3.4312757792473905E-2</v>
      </c>
    </row>
    <row r="579" spans="2:18">
      <c r="B579" s="46">
        <v>44621.291666666664</v>
      </c>
      <c r="C579" s="7">
        <v>43.754800000000003</v>
      </c>
      <c r="D579" s="23">
        <f t="shared" si="41"/>
        <v>44.577199999999998</v>
      </c>
      <c r="E579" s="24">
        <f>SMA1MSFT[[#This Row],[Adj Close]]-SMA1MSFT[[#This Row],[Naive Trend ]]</f>
        <v>-0.82239999999999469</v>
      </c>
      <c r="F579" s="5">
        <f t="shared" si="40"/>
        <v>0.67634175999999124</v>
      </c>
      <c r="G579" s="5">
        <f>ABS(SMA1MSFT[[#This Row],[Erorr 1]])</f>
        <v>0.82239999999999469</v>
      </c>
      <c r="H579" s="15">
        <f>SMA1MSFT[[#This Row],[Abs Erorr 1]]/SMA1MSFT[[#This Row],[Adj Close]]</f>
        <v>1.879565213416573E-2</v>
      </c>
      <c r="I579" s="23">
        <f t="shared" si="43"/>
        <v>44.274999999999999</v>
      </c>
      <c r="J579" s="25">
        <f>(SMA1MSFT[[#This Row],[Adj Close]]-SMA1MSFT[[#This Row],[3-MA]])</f>
        <v>-0.52019999999999555</v>
      </c>
      <c r="K579" s="14">
        <f t="shared" si="42"/>
        <v>0.27060803999999539</v>
      </c>
      <c r="L579" s="14">
        <f>ABS(SMA1MSFT[[#This Row],[Erorr 2]])</f>
        <v>0.52019999999999555</v>
      </c>
      <c r="M579" s="15">
        <f>SMA1MSFT[[#This Row],[Abs Erorr 2]]/SMA1MSFT[[#This Row],[Adj Close]]</f>
        <v>1.1888981323191867E-2</v>
      </c>
      <c r="N579" s="23">
        <f t="shared" si="44"/>
        <v>43.067883333333334</v>
      </c>
      <c r="O579" s="26">
        <f>SMA1MSFT[[#This Row],[Adj Close]]-SMA1MSFT[[#This Row],[6-MA]]</f>
        <v>0.68691666666666862</v>
      </c>
      <c r="P579" s="14">
        <f>(SMA1MSFT[[#This Row],[Adj Close]]-N579)^2</f>
        <v>0.47185450694444714</v>
      </c>
      <c r="Q579" s="14">
        <f>ABS(SMA1MSFT[[#This Row],[Erorr 3]])</f>
        <v>0.68691666666666862</v>
      </c>
      <c r="R579" s="27">
        <f>SMA1MSFT[[#This Row],[Abs Erorr 3]]/SMA1MSFT[[#This Row],[Adj Close]]</f>
        <v>1.5699229951152069E-2</v>
      </c>
    </row>
    <row r="580" spans="2:18">
      <c r="B580" s="46">
        <v>44622.291666666664</v>
      </c>
      <c r="C580" s="7">
        <v>45.6706</v>
      </c>
      <c r="D580" s="23">
        <f t="shared" si="41"/>
        <v>43.754800000000003</v>
      </c>
      <c r="E580" s="24">
        <f>SMA1MSFT[[#This Row],[Adj Close]]-SMA1MSFT[[#This Row],[Naive Trend ]]</f>
        <v>1.9157999999999973</v>
      </c>
      <c r="F580" s="5">
        <f t="shared" ref="F580:F643" si="45">(C580-D580)^2</f>
        <v>3.6702896399999898</v>
      </c>
      <c r="G580" s="5">
        <f>ABS(SMA1MSFT[[#This Row],[Erorr 1]])</f>
        <v>1.9157999999999973</v>
      </c>
      <c r="H580" s="15">
        <f>SMA1MSFT[[#This Row],[Abs Erorr 1]]/SMA1MSFT[[#This Row],[Adj Close]]</f>
        <v>4.1948211759862956E-2</v>
      </c>
      <c r="I580" s="23">
        <f t="shared" si="43"/>
        <v>44.306166666666662</v>
      </c>
      <c r="J580" s="25">
        <f>(SMA1MSFT[[#This Row],[Adj Close]]-SMA1MSFT[[#This Row],[3-MA]])</f>
        <v>1.3644333333333378</v>
      </c>
      <c r="K580" s="14">
        <f t="shared" si="42"/>
        <v>1.8616783211111234</v>
      </c>
      <c r="L580" s="14">
        <f>ABS(SMA1MSFT[[#This Row],[Erorr 2]])</f>
        <v>1.3644333333333378</v>
      </c>
      <c r="M580" s="15">
        <f>SMA1MSFT[[#This Row],[Abs Erorr 2]]/SMA1MSFT[[#This Row],[Adj Close]]</f>
        <v>2.98755289690378E-2</v>
      </c>
      <c r="N580" s="23">
        <f t="shared" si="44"/>
        <v>43.345133333333337</v>
      </c>
      <c r="O580" s="26">
        <f>SMA1MSFT[[#This Row],[Adj Close]]-SMA1MSFT[[#This Row],[6-MA]]</f>
        <v>2.3254666666666637</v>
      </c>
      <c r="P580" s="14">
        <f>(SMA1MSFT[[#This Row],[Adj Close]]-N580)^2</f>
        <v>5.407795217777764</v>
      </c>
      <c r="Q580" s="14">
        <f>ABS(SMA1MSFT[[#This Row],[Erorr 3]])</f>
        <v>2.3254666666666637</v>
      </c>
      <c r="R580" s="27">
        <f>SMA1MSFT[[#This Row],[Abs Erorr 3]]/SMA1MSFT[[#This Row],[Adj Close]]</f>
        <v>5.0918242078419454E-2</v>
      </c>
    </row>
    <row r="581" spans="2:18">
      <c r="B581" s="46">
        <v>44623.291666666664</v>
      </c>
      <c r="C581" s="7">
        <v>44.792099999999998</v>
      </c>
      <c r="D581" s="23">
        <f t="shared" ref="D581:D644" si="46">C580</f>
        <v>45.6706</v>
      </c>
      <c r="E581" s="24">
        <f>SMA1MSFT[[#This Row],[Adj Close]]-SMA1MSFT[[#This Row],[Naive Trend ]]</f>
        <v>-0.8785000000000025</v>
      </c>
      <c r="F581" s="5">
        <f t="shared" si="45"/>
        <v>0.77176225000000442</v>
      </c>
      <c r="G581" s="5">
        <f>ABS(SMA1MSFT[[#This Row],[Erorr 1]])</f>
        <v>0.8785000000000025</v>
      </c>
      <c r="H581" s="15">
        <f>SMA1MSFT[[#This Row],[Abs Erorr 1]]/SMA1MSFT[[#This Row],[Adj Close]]</f>
        <v>1.9612833513052583E-2</v>
      </c>
      <c r="I581" s="23">
        <f t="shared" si="43"/>
        <v>44.667533333333331</v>
      </c>
      <c r="J581" s="25">
        <f>(SMA1MSFT[[#This Row],[Adj Close]]-SMA1MSFT[[#This Row],[3-MA]])</f>
        <v>0.12456666666666649</v>
      </c>
      <c r="K581" s="14">
        <f t="shared" si="42"/>
        <v>1.5516854444444401E-2</v>
      </c>
      <c r="L581" s="14">
        <f>ABS(SMA1MSFT[[#This Row],[Erorr 2]])</f>
        <v>0.12456666666666649</v>
      </c>
      <c r="M581" s="15">
        <f>SMA1MSFT[[#This Row],[Abs Erorr 2]]/SMA1MSFT[[#This Row],[Adj Close]]</f>
        <v>2.7809963512911095E-3</v>
      </c>
      <c r="N581" s="23">
        <f t="shared" si="44"/>
        <v>43.996199999999995</v>
      </c>
      <c r="O581" s="26">
        <f>SMA1MSFT[[#This Row],[Adj Close]]-SMA1MSFT[[#This Row],[6-MA]]</f>
        <v>0.79590000000000316</v>
      </c>
      <c r="P581" s="14">
        <f>(SMA1MSFT[[#This Row],[Adj Close]]-N581)^2</f>
        <v>0.63345681000000498</v>
      </c>
      <c r="Q581" s="14">
        <f>ABS(SMA1MSFT[[#This Row],[Erorr 3]])</f>
        <v>0.79590000000000316</v>
      </c>
      <c r="R581" s="27">
        <f>SMA1MSFT[[#This Row],[Abs Erorr 3]]/SMA1MSFT[[#This Row],[Adj Close]]</f>
        <v>1.776875833015204E-2</v>
      </c>
    </row>
    <row r="582" spans="2:18">
      <c r="B582" s="46">
        <v>44624.291666666664</v>
      </c>
      <c r="C582" s="7">
        <v>44.922899999999998</v>
      </c>
      <c r="D582" s="23">
        <f t="shared" si="46"/>
        <v>44.792099999999998</v>
      </c>
      <c r="E582" s="24">
        <f>SMA1MSFT[[#This Row],[Adj Close]]-SMA1MSFT[[#This Row],[Naive Trend ]]</f>
        <v>0.13080000000000069</v>
      </c>
      <c r="F582" s="5">
        <f t="shared" si="45"/>
        <v>1.7108640000000182E-2</v>
      </c>
      <c r="G582" s="5">
        <f>ABS(SMA1MSFT[[#This Row],[Erorr 1]])</f>
        <v>0.13080000000000069</v>
      </c>
      <c r="H582" s="15">
        <f>SMA1MSFT[[#This Row],[Abs Erorr 1]]/SMA1MSFT[[#This Row],[Adj Close]]</f>
        <v>2.9116553027520638E-3</v>
      </c>
      <c r="I582" s="23">
        <f t="shared" si="43"/>
        <v>44.739166666666669</v>
      </c>
      <c r="J582" s="25">
        <f>(SMA1MSFT[[#This Row],[Adj Close]]-SMA1MSFT[[#This Row],[3-MA]])</f>
        <v>0.18373333333332909</v>
      </c>
      <c r="K582" s="14">
        <f t="shared" ref="K582:K645" si="47">(C582-I582)^2</f>
        <v>3.375793777777622E-2</v>
      </c>
      <c r="L582" s="14">
        <f>ABS(SMA1MSFT[[#This Row],[Erorr 2]])</f>
        <v>0.18373333333332909</v>
      </c>
      <c r="M582" s="15">
        <f>SMA1MSFT[[#This Row],[Abs Erorr 2]]/SMA1MSFT[[#This Row],[Adj Close]]</f>
        <v>4.0899704456597661E-3</v>
      </c>
      <c r="N582" s="23">
        <f t="shared" si="44"/>
        <v>44.507083333333327</v>
      </c>
      <c r="O582" s="26">
        <f>SMA1MSFT[[#This Row],[Adj Close]]-SMA1MSFT[[#This Row],[6-MA]]</f>
        <v>0.41581666666667161</v>
      </c>
      <c r="P582" s="14">
        <f>(SMA1MSFT[[#This Row],[Adj Close]]-N582)^2</f>
        <v>0.1729035002777819</v>
      </c>
      <c r="Q582" s="14">
        <f>ABS(SMA1MSFT[[#This Row],[Erorr 3]])</f>
        <v>0.41581666666667161</v>
      </c>
      <c r="R582" s="27">
        <f>SMA1MSFT[[#This Row],[Abs Erorr 3]]/SMA1MSFT[[#This Row],[Adj Close]]</f>
        <v>9.2562293767025645E-3</v>
      </c>
    </row>
    <row r="583" spans="2:18">
      <c r="B583" s="46">
        <v>44627.291666666664</v>
      </c>
      <c r="C583" s="7">
        <v>44.558500000000002</v>
      </c>
      <c r="D583" s="23">
        <f t="shared" si="46"/>
        <v>44.922899999999998</v>
      </c>
      <c r="E583" s="24">
        <f>SMA1MSFT[[#This Row],[Adj Close]]-SMA1MSFT[[#This Row],[Naive Trend ]]</f>
        <v>-0.36439999999999628</v>
      </c>
      <c r="F583" s="5">
        <f t="shared" si="45"/>
        <v>0.1327873599999973</v>
      </c>
      <c r="G583" s="5">
        <f>ABS(SMA1MSFT[[#This Row],[Erorr 1]])</f>
        <v>0.36439999999999628</v>
      </c>
      <c r="H583" s="15">
        <f>SMA1MSFT[[#This Row],[Abs Erorr 1]]/SMA1MSFT[[#This Row],[Adj Close]]</f>
        <v>8.178013173692926E-3</v>
      </c>
      <c r="I583" s="23">
        <f t="shared" ref="I583:I646" si="48">AVERAGE(C580:C582)</f>
        <v>45.128533333333337</v>
      </c>
      <c r="J583" s="25">
        <f>(SMA1MSFT[[#This Row],[Adj Close]]-SMA1MSFT[[#This Row],[3-MA]])</f>
        <v>-0.57003333333333472</v>
      </c>
      <c r="K583" s="14">
        <f t="shared" si="47"/>
        <v>0.32493800111111271</v>
      </c>
      <c r="L583" s="14">
        <f>ABS(SMA1MSFT[[#This Row],[Erorr 2]])</f>
        <v>0.57003333333333472</v>
      </c>
      <c r="M583" s="15">
        <f>SMA1MSFT[[#This Row],[Abs Erorr 2]]/SMA1MSFT[[#This Row],[Adj Close]]</f>
        <v>1.2792920168617317E-2</v>
      </c>
      <c r="N583" s="23">
        <f t="shared" si="44"/>
        <v>44.717350000000003</v>
      </c>
      <c r="O583" s="26">
        <f>SMA1MSFT[[#This Row],[Adj Close]]-SMA1MSFT[[#This Row],[6-MA]]</f>
        <v>-0.15885000000000105</v>
      </c>
      <c r="P583" s="14">
        <f>(SMA1MSFT[[#This Row],[Adj Close]]-N583)^2</f>
        <v>2.5233322500000332E-2</v>
      </c>
      <c r="Q583" s="14">
        <f>ABS(SMA1MSFT[[#This Row],[Erorr 3]])</f>
        <v>0.15885000000000105</v>
      </c>
      <c r="R583" s="27">
        <f>SMA1MSFT[[#This Row],[Abs Erorr 3]]/SMA1MSFT[[#This Row],[Adj Close]]</f>
        <v>3.5649763793664741E-3</v>
      </c>
    </row>
    <row r="584" spans="2:18">
      <c r="B584" s="46">
        <v>44628.291666666664</v>
      </c>
      <c r="C584" s="7">
        <v>44.3902</v>
      </c>
      <c r="D584" s="23">
        <f t="shared" si="46"/>
        <v>44.558500000000002</v>
      </c>
      <c r="E584" s="24">
        <f>SMA1MSFT[[#This Row],[Adj Close]]-SMA1MSFT[[#This Row],[Naive Trend ]]</f>
        <v>-0.16830000000000211</v>
      </c>
      <c r="F584" s="5">
        <f t="shared" si="45"/>
        <v>2.8324890000000713E-2</v>
      </c>
      <c r="G584" s="5">
        <f>ABS(SMA1MSFT[[#This Row],[Erorr 1]])</f>
        <v>0.16830000000000211</v>
      </c>
      <c r="H584" s="15">
        <f>SMA1MSFT[[#This Row],[Abs Erorr 1]]/SMA1MSFT[[#This Row],[Adj Close]]</f>
        <v>3.7913773760875624E-3</v>
      </c>
      <c r="I584" s="23">
        <f t="shared" si="48"/>
        <v>44.757833333333338</v>
      </c>
      <c r="J584" s="25">
        <f>(SMA1MSFT[[#This Row],[Adj Close]]-SMA1MSFT[[#This Row],[3-MA]])</f>
        <v>-0.36763333333333748</v>
      </c>
      <c r="K584" s="14">
        <f t="shared" si="47"/>
        <v>0.13515426777778083</v>
      </c>
      <c r="L584" s="14">
        <f>ABS(SMA1MSFT[[#This Row],[Erorr 2]])</f>
        <v>0.36763333333333748</v>
      </c>
      <c r="M584" s="15">
        <f>SMA1MSFT[[#This Row],[Abs Erorr 2]]/SMA1MSFT[[#This Row],[Adj Close]]</f>
        <v>8.281858007698489E-3</v>
      </c>
      <c r="N584" s="23">
        <f t="shared" si="44"/>
        <v>44.712683333333331</v>
      </c>
      <c r="O584" s="26">
        <f>SMA1MSFT[[#This Row],[Adj Close]]-SMA1MSFT[[#This Row],[6-MA]]</f>
        <v>-0.32248333333333079</v>
      </c>
      <c r="P584" s="14">
        <f>(SMA1MSFT[[#This Row],[Adj Close]]-N584)^2</f>
        <v>0.10399550027777614</v>
      </c>
      <c r="Q584" s="14">
        <f>ABS(SMA1MSFT[[#This Row],[Erorr 3]])</f>
        <v>0.32248333333333079</v>
      </c>
      <c r="R584" s="27">
        <f>SMA1MSFT[[#This Row],[Abs Erorr 3]]/SMA1MSFT[[#This Row],[Adj Close]]</f>
        <v>7.2647416171436668E-3</v>
      </c>
    </row>
    <row r="585" spans="2:18">
      <c r="B585" s="46">
        <v>44629.291666666664</v>
      </c>
      <c r="C585" s="7">
        <v>44.511699999999998</v>
      </c>
      <c r="D585" s="23">
        <f t="shared" si="46"/>
        <v>44.3902</v>
      </c>
      <c r="E585" s="24">
        <f>SMA1MSFT[[#This Row],[Adj Close]]-SMA1MSFT[[#This Row],[Naive Trend ]]</f>
        <v>0.1214999999999975</v>
      </c>
      <c r="F585" s="5">
        <f t="shared" si="45"/>
        <v>1.4762249999999392E-2</v>
      </c>
      <c r="G585" s="5">
        <f>ABS(SMA1MSFT[[#This Row],[Erorr 1]])</f>
        <v>0.1214999999999975</v>
      </c>
      <c r="H585" s="15">
        <f>SMA1MSFT[[#This Row],[Abs Erorr 1]]/SMA1MSFT[[#This Row],[Adj Close]]</f>
        <v>2.7296194034376916E-3</v>
      </c>
      <c r="I585" s="23">
        <f t="shared" si="48"/>
        <v>44.623866666666665</v>
      </c>
      <c r="J585" s="25">
        <f>(SMA1MSFT[[#This Row],[Adj Close]]-SMA1MSFT[[#This Row],[3-MA]])</f>
        <v>-0.11216666666666697</v>
      </c>
      <c r="K585" s="14">
        <f t="shared" si="47"/>
        <v>1.2581361111111179E-2</v>
      </c>
      <c r="L585" s="14">
        <f>ABS(SMA1MSFT[[#This Row],[Erorr 2]])</f>
        <v>0.11216666666666697</v>
      </c>
      <c r="M585" s="15">
        <f>SMA1MSFT[[#This Row],[Abs Erorr 2]]/SMA1MSFT[[#This Row],[Adj Close]]</f>
        <v>2.5199367057799852E-3</v>
      </c>
      <c r="N585" s="23">
        <f t="shared" si="44"/>
        <v>44.681516666666674</v>
      </c>
      <c r="O585" s="26">
        <f>SMA1MSFT[[#This Row],[Adj Close]]-SMA1MSFT[[#This Row],[6-MA]]</f>
        <v>-0.1698166666666765</v>
      </c>
      <c r="P585" s="14">
        <f>(SMA1MSFT[[#This Row],[Adj Close]]-N585)^2</f>
        <v>2.8837700277781115E-2</v>
      </c>
      <c r="Q585" s="14">
        <f>ABS(SMA1MSFT[[#This Row],[Erorr 3]])</f>
        <v>0.1698166666666765</v>
      </c>
      <c r="R585" s="27">
        <f>SMA1MSFT[[#This Row],[Abs Erorr 3]]/SMA1MSFT[[#This Row],[Adj Close]]</f>
        <v>3.8151017972056001E-3</v>
      </c>
    </row>
    <row r="586" spans="2:18">
      <c r="B586" s="46">
        <v>44630.291666666664</v>
      </c>
      <c r="C586" s="7">
        <v>43.605200000000004</v>
      </c>
      <c r="D586" s="23">
        <f t="shared" si="46"/>
        <v>44.511699999999998</v>
      </c>
      <c r="E586" s="24">
        <f>SMA1MSFT[[#This Row],[Adj Close]]-SMA1MSFT[[#This Row],[Naive Trend ]]</f>
        <v>-0.90649999999999409</v>
      </c>
      <c r="F586" s="5">
        <f t="shared" si="45"/>
        <v>0.82174224999998924</v>
      </c>
      <c r="G586" s="5">
        <f>ABS(SMA1MSFT[[#This Row],[Erorr 1]])</f>
        <v>0.90649999999999409</v>
      </c>
      <c r="H586" s="15">
        <f>SMA1MSFT[[#This Row],[Abs Erorr 1]]/SMA1MSFT[[#This Row],[Adj Close]]</f>
        <v>2.0788805004907533E-2</v>
      </c>
      <c r="I586" s="23">
        <f t="shared" si="48"/>
        <v>44.486799999999995</v>
      </c>
      <c r="J586" s="25">
        <f>(SMA1MSFT[[#This Row],[Adj Close]]-SMA1MSFT[[#This Row],[3-MA]])</f>
        <v>-0.88159999999999172</v>
      </c>
      <c r="K586" s="14">
        <f t="shared" si="47"/>
        <v>0.77721855999998546</v>
      </c>
      <c r="L586" s="14">
        <f>ABS(SMA1MSFT[[#This Row],[Erorr 2]])</f>
        <v>0.88159999999999172</v>
      </c>
      <c r="M586" s="15">
        <f>SMA1MSFT[[#This Row],[Abs Erorr 2]]/SMA1MSFT[[#This Row],[Adj Close]]</f>
        <v>2.0217772192307148E-2</v>
      </c>
      <c r="N586" s="23">
        <f t="shared" ref="N586:N649" si="49">AVERAGE(C580:C585)</f>
        <v>44.80766666666667</v>
      </c>
      <c r="O586" s="26">
        <f>SMA1MSFT[[#This Row],[Adj Close]]-SMA1MSFT[[#This Row],[6-MA]]</f>
        <v>-1.2024666666666661</v>
      </c>
      <c r="P586" s="14">
        <f>(SMA1MSFT[[#This Row],[Adj Close]]-N586)^2</f>
        <v>1.4459260844444433</v>
      </c>
      <c r="Q586" s="14">
        <f>ABS(SMA1MSFT[[#This Row],[Erorr 3]])</f>
        <v>1.2024666666666661</v>
      </c>
      <c r="R586" s="27">
        <f>SMA1MSFT[[#This Row],[Abs Erorr 3]]/SMA1MSFT[[#This Row],[Adj Close]]</f>
        <v>2.7576221796177199E-2</v>
      </c>
    </row>
    <row r="587" spans="2:18">
      <c r="B587" s="46">
        <v>44631.291666666664</v>
      </c>
      <c r="C587" s="7">
        <v>42.829599999999999</v>
      </c>
      <c r="D587" s="23">
        <f t="shared" si="46"/>
        <v>43.605200000000004</v>
      </c>
      <c r="E587" s="24">
        <f>SMA1MSFT[[#This Row],[Adj Close]]-SMA1MSFT[[#This Row],[Naive Trend ]]</f>
        <v>-0.77560000000000429</v>
      </c>
      <c r="F587" s="5">
        <f t="shared" si="45"/>
        <v>0.60155536000000664</v>
      </c>
      <c r="G587" s="5">
        <f>ABS(SMA1MSFT[[#This Row],[Erorr 1]])</f>
        <v>0.77560000000000429</v>
      </c>
      <c r="H587" s="15">
        <f>SMA1MSFT[[#This Row],[Abs Erorr 1]]/SMA1MSFT[[#This Row],[Adj Close]]</f>
        <v>1.8108971365597724E-2</v>
      </c>
      <c r="I587" s="23">
        <f t="shared" si="48"/>
        <v>44.169033333333338</v>
      </c>
      <c r="J587" s="25">
        <f>(SMA1MSFT[[#This Row],[Adj Close]]-SMA1MSFT[[#This Row],[3-MA]])</f>
        <v>-1.3394333333333392</v>
      </c>
      <c r="K587" s="14">
        <f t="shared" si="47"/>
        <v>1.7940816544444602</v>
      </c>
      <c r="L587" s="14">
        <f>ABS(SMA1MSFT[[#This Row],[Erorr 2]])</f>
        <v>1.3394333333333392</v>
      </c>
      <c r="M587" s="15">
        <f>SMA1MSFT[[#This Row],[Abs Erorr 2]]/SMA1MSFT[[#This Row],[Adj Close]]</f>
        <v>3.127354290802014E-2</v>
      </c>
      <c r="N587" s="23">
        <f t="shared" si="49"/>
        <v>44.463433333333334</v>
      </c>
      <c r="O587" s="26">
        <f>SMA1MSFT[[#This Row],[Adj Close]]-SMA1MSFT[[#This Row],[6-MA]]</f>
        <v>-1.6338333333333352</v>
      </c>
      <c r="P587" s="14">
        <f>(SMA1MSFT[[#This Row],[Adj Close]]-N587)^2</f>
        <v>2.6694113611111172</v>
      </c>
      <c r="Q587" s="14">
        <f>ABS(SMA1MSFT[[#This Row],[Erorr 3]])</f>
        <v>1.6338333333333352</v>
      </c>
      <c r="R587" s="27">
        <f>SMA1MSFT[[#This Row],[Abs Erorr 3]]/SMA1MSFT[[#This Row],[Adj Close]]</f>
        <v>3.8147293771908571E-2</v>
      </c>
    </row>
    <row r="588" spans="2:18">
      <c r="B588" s="46">
        <v>44634.291666666664</v>
      </c>
      <c r="C588" s="7">
        <v>41.493200000000002</v>
      </c>
      <c r="D588" s="23">
        <f t="shared" si="46"/>
        <v>42.829599999999999</v>
      </c>
      <c r="E588" s="24">
        <f>SMA1MSFT[[#This Row],[Adj Close]]-SMA1MSFT[[#This Row],[Naive Trend ]]</f>
        <v>-1.3363999999999976</v>
      </c>
      <c r="F588" s="5">
        <f t="shared" si="45"/>
        <v>1.7859649599999936</v>
      </c>
      <c r="G588" s="5">
        <f>ABS(SMA1MSFT[[#This Row],[Erorr 1]])</f>
        <v>1.3363999999999976</v>
      </c>
      <c r="H588" s="15">
        <f>SMA1MSFT[[#This Row],[Abs Erorr 1]]/SMA1MSFT[[#This Row],[Adj Close]]</f>
        <v>3.2207687042696095E-2</v>
      </c>
      <c r="I588" s="23">
        <f t="shared" si="48"/>
        <v>43.648833333333336</v>
      </c>
      <c r="J588" s="25">
        <f>(SMA1MSFT[[#This Row],[Adj Close]]-SMA1MSFT[[#This Row],[3-MA]])</f>
        <v>-2.1556333333333342</v>
      </c>
      <c r="K588" s="14">
        <f t="shared" si="47"/>
        <v>4.6467550677777814</v>
      </c>
      <c r="L588" s="14">
        <f>ABS(SMA1MSFT[[#This Row],[Erorr 2]])</f>
        <v>2.1556333333333342</v>
      </c>
      <c r="M588" s="15">
        <f>SMA1MSFT[[#This Row],[Abs Erorr 2]]/SMA1MSFT[[#This Row],[Adj Close]]</f>
        <v>5.1951484419937098E-2</v>
      </c>
      <c r="N588" s="23">
        <f t="shared" si="49"/>
        <v>44.136349999999993</v>
      </c>
      <c r="O588" s="26">
        <f>SMA1MSFT[[#This Row],[Adj Close]]-SMA1MSFT[[#This Row],[6-MA]]</f>
        <v>-2.6431499999999915</v>
      </c>
      <c r="P588" s="14">
        <f>(SMA1MSFT[[#This Row],[Adj Close]]-N588)^2</f>
        <v>6.9862419224999552</v>
      </c>
      <c r="Q588" s="14">
        <f>ABS(SMA1MSFT[[#This Row],[Erorr 3]])</f>
        <v>2.6431499999999915</v>
      </c>
      <c r="R588" s="27">
        <f>SMA1MSFT[[#This Row],[Abs Erorr 3]]/SMA1MSFT[[#This Row],[Adj Close]]</f>
        <v>6.3700799167092231E-2</v>
      </c>
    </row>
    <row r="589" spans="2:18">
      <c r="B589" s="46">
        <v>44635.291666666664</v>
      </c>
      <c r="C589" s="7">
        <v>41.876399999999997</v>
      </c>
      <c r="D589" s="23">
        <f t="shared" si="46"/>
        <v>41.493200000000002</v>
      </c>
      <c r="E589" s="24">
        <f>SMA1MSFT[[#This Row],[Adj Close]]-SMA1MSFT[[#This Row],[Naive Trend ]]</f>
        <v>0.3831999999999951</v>
      </c>
      <c r="F589" s="5">
        <f t="shared" si="45"/>
        <v>0.14684223999999624</v>
      </c>
      <c r="G589" s="5">
        <f>ABS(SMA1MSFT[[#This Row],[Erorr 1]])</f>
        <v>0.3831999999999951</v>
      </c>
      <c r="H589" s="15">
        <f>SMA1MSFT[[#This Row],[Abs Erorr 1]]/SMA1MSFT[[#This Row],[Adj Close]]</f>
        <v>9.1507388409699762E-3</v>
      </c>
      <c r="I589" s="23">
        <f t="shared" si="48"/>
        <v>42.642666666666663</v>
      </c>
      <c r="J589" s="25">
        <f>(SMA1MSFT[[#This Row],[Adj Close]]-SMA1MSFT[[#This Row],[3-MA]])</f>
        <v>-0.76626666666666665</v>
      </c>
      <c r="K589" s="14">
        <f t="shared" si="47"/>
        <v>0.5871646044444444</v>
      </c>
      <c r="L589" s="14">
        <f>ABS(SMA1MSFT[[#This Row],[Erorr 2]])</f>
        <v>0.76626666666666665</v>
      </c>
      <c r="M589" s="15">
        <f>SMA1MSFT[[#This Row],[Abs Erorr 2]]/SMA1MSFT[[#This Row],[Adj Close]]</f>
        <v>1.8298293708787449E-2</v>
      </c>
      <c r="N589" s="23">
        <f t="shared" si="49"/>
        <v>43.564733333333329</v>
      </c>
      <c r="O589" s="26">
        <f>SMA1MSFT[[#This Row],[Adj Close]]-SMA1MSFT[[#This Row],[6-MA]]</f>
        <v>-1.6883333333333326</v>
      </c>
      <c r="P589" s="14">
        <f>(SMA1MSFT[[#This Row],[Adj Close]]-N589)^2</f>
        <v>2.8504694444444421</v>
      </c>
      <c r="Q589" s="14">
        <f>ABS(SMA1MSFT[[#This Row],[Erorr 3]])</f>
        <v>1.6883333333333326</v>
      </c>
      <c r="R589" s="27">
        <f>SMA1MSFT[[#This Row],[Abs Erorr 3]]/SMA1MSFT[[#This Row],[Adj Close]]</f>
        <v>4.0317060046549676E-2</v>
      </c>
    </row>
    <row r="590" spans="2:18">
      <c r="B590" s="46">
        <v>44636.291666666664</v>
      </c>
      <c r="C590" s="7">
        <v>43.577199999999998</v>
      </c>
      <c r="D590" s="23">
        <f t="shared" si="46"/>
        <v>41.876399999999997</v>
      </c>
      <c r="E590" s="24">
        <f>SMA1MSFT[[#This Row],[Adj Close]]-SMA1MSFT[[#This Row],[Naive Trend ]]</f>
        <v>1.700800000000001</v>
      </c>
      <c r="F590" s="5">
        <f t="shared" si="45"/>
        <v>2.8927206400000034</v>
      </c>
      <c r="G590" s="5">
        <f>ABS(SMA1MSFT[[#This Row],[Erorr 1]])</f>
        <v>1.700800000000001</v>
      </c>
      <c r="H590" s="15">
        <f>SMA1MSFT[[#This Row],[Abs Erorr 1]]/SMA1MSFT[[#This Row],[Adj Close]]</f>
        <v>3.902958427801697E-2</v>
      </c>
      <c r="I590" s="23">
        <f t="shared" si="48"/>
        <v>42.066399999999994</v>
      </c>
      <c r="J590" s="25">
        <f>(SMA1MSFT[[#This Row],[Adj Close]]-SMA1MSFT[[#This Row],[3-MA]])</f>
        <v>1.5108000000000033</v>
      </c>
      <c r="K590" s="14">
        <f t="shared" si="47"/>
        <v>2.2825166400000096</v>
      </c>
      <c r="L590" s="14">
        <f>ABS(SMA1MSFT[[#This Row],[Erorr 2]])</f>
        <v>1.5108000000000033</v>
      </c>
      <c r="M590" s="15">
        <f>SMA1MSFT[[#This Row],[Abs Erorr 2]]/SMA1MSFT[[#This Row],[Adj Close]]</f>
        <v>3.4669506071982673E-2</v>
      </c>
      <c r="N590" s="23">
        <f t="shared" si="49"/>
        <v>43.117716666666666</v>
      </c>
      <c r="O590" s="26">
        <f>SMA1MSFT[[#This Row],[Adj Close]]-SMA1MSFT[[#This Row],[6-MA]]</f>
        <v>0.45948333333333125</v>
      </c>
      <c r="P590" s="14">
        <f>(SMA1MSFT[[#This Row],[Adj Close]]-N590)^2</f>
        <v>0.21112493361110921</v>
      </c>
      <c r="Q590" s="14">
        <f>ABS(SMA1MSFT[[#This Row],[Erorr 3]])</f>
        <v>0.45948333333333125</v>
      </c>
      <c r="R590" s="27">
        <f>SMA1MSFT[[#This Row],[Abs Erorr 3]]/SMA1MSFT[[#This Row],[Adj Close]]</f>
        <v>1.0544122461593019E-2</v>
      </c>
    </row>
    <row r="591" spans="2:18">
      <c r="B591" s="46">
        <v>44637.291666666664</v>
      </c>
      <c r="C591" s="7">
        <v>44.053800000000003</v>
      </c>
      <c r="D591" s="23">
        <f t="shared" si="46"/>
        <v>43.577199999999998</v>
      </c>
      <c r="E591" s="24">
        <f>SMA1MSFT[[#This Row],[Adj Close]]-SMA1MSFT[[#This Row],[Naive Trend ]]</f>
        <v>0.4766000000000048</v>
      </c>
      <c r="F591" s="5">
        <f t="shared" si="45"/>
        <v>0.22714756000000458</v>
      </c>
      <c r="G591" s="5">
        <f>ABS(SMA1MSFT[[#This Row],[Erorr 1]])</f>
        <v>0.4766000000000048</v>
      </c>
      <c r="H591" s="15">
        <f>SMA1MSFT[[#This Row],[Abs Erorr 1]]/SMA1MSFT[[#This Row],[Adj Close]]</f>
        <v>1.0818589996776777E-2</v>
      </c>
      <c r="I591" s="23">
        <f t="shared" si="48"/>
        <v>42.315599999999996</v>
      </c>
      <c r="J591" s="25">
        <f>(SMA1MSFT[[#This Row],[Adj Close]]-SMA1MSFT[[#This Row],[3-MA]])</f>
        <v>1.7382000000000062</v>
      </c>
      <c r="K591" s="14">
        <f t="shared" si="47"/>
        <v>3.0213392400000214</v>
      </c>
      <c r="L591" s="14">
        <f>ABS(SMA1MSFT[[#This Row],[Erorr 2]])</f>
        <v>1.7382000000000062</v>
      </c>
      <c r="M591" s="15">
        <f>SMA1MSFT[[#This Row],[Abs Erorr 2]]/SMA1MSFT[[#This Row],[Adj Close]]</f>
        <v>3.9456301159037498E-2</v>
      </c>
      <c r="N591" s="23">
        <f t="shared" si="49"/>
        <v>42.982216666666666</v>
      </c>
      <c r="O591" s="26">
        <f>SMA1MSFT[[#This Row],[Adj Close]]-SMA1MSFT[[#This Row],[6-MA]]</f>
        <v>1.0715833333333364</v>
      </c>
      <c r="P591" s="14">
        <f>(SMA1MSFT[[#This Row],[Adj Close]]-N591)^2</f>
        <v>1.1482908402777845</v>
      </c>
      <c r="Q591" s="14">
        <f>ABS(SMA1MSFT[[#This Row],[Erorr 3]])</f>
        <v>1.0715833333333364</v>
      </c>
      <c r="R591" s="27">
        <f>SMA1MSFT[[#This Row],[Abs Erorr 3]]/SMA1MSFT[[#This Row],[Adj Close]]</f>
        <v>2.4324424529401242E-2</v>
      </c>
    </row>
    <row r="592" spans="2:18">
      <c r="B592" s="46">
        <v>44638.291666666664</v>
      </c>
      <c r="C592" s="7">
        <v>44.343499999999999</v>
      </c>
      <c r="D592" s="23">
        <f t="shared" si="46"/>
        <v>44.053800000000003</v>
      </c>
      <c r="E592" s="24">
        <f>SMA1MSFT[[#This Row],[Adj Close]]-SMA1MSFT[[#This Row],[Naive Trend ]]</f>
        <v>0.28969999999999629</v>
      </c>
      <c r="F592" s="5">
        <f t="shared" si="45"/>
        <v>8.3926089999997858E-2</v>
      </c>
      <c r="G592" s="5">
        <f>ABS(SMA1MSFT[[#This Row],[Erorr 1]])</f>
        <v>0.28969999999999629</v>
      </c>
      <c r="H592" s="15">
        <f>SMA1MSFT[[#This Row],[Abs Erorr 1]]/SMA1MSFT[[#This Row],[Adj Close]]</f>
        <v>6.533088276748482E-3</v>
      </c>
      <c r="I592" s="23">
        <f t="shared" si="48"/>
        <v>43.169133333333328</v>
      </c>
      <c r="J592" s="25">
        <f>(SMA1MSFT[[#This Row],[Adj Close]]-SMA1MSFT[[#This Row],[3-MA]])</f>
        <v>1.1743666666666712</v>
      </c>
      <c r="K592" s="14">
        <f t="shared" si="47"/>
        <v>1.3791370677777886</v>
      </c>
      <c r="L592" s="14">
        <f>ABS(SMA1MSFT[[#This Row],[Erorr 2]])</f>
        <v>1.1743666666666712</v>
      </c>
      <c r="M592" s="15">
        <f>SMA1MSFT[[#This Row],[Abs Erorr 2]]/SMA1MSFT[[#This Row],[Adj Close]]</f>
        <v>2.6483400423211321E-2</v>
      </c>
      <c r="N592" s="23">
        <f t="shared" si="49"/>
        <v>42.905900000000003</v>
      </c>
      <c r="O592" s="26">
        <f>SMA1MSFT[[#This Row],[Adj Close]]-SMA1MSFT[[#This Row],[6-MA]]</f>
        <v>1.4375999999999962</v>
      </c>
      <c r="P592" s="14">
        <f>(SMA1MSFT[[#This Row],[Adj Close]]-N592)^2</f>
        <v>2.0666937599999891</v>
      </c>
      <c r="Q592" s="14">
        <f>ABS(SMA1MSFT[[#This Row],[Erorr 3]])</f>
        <v>1.4375999999999962</v>
      </c>
      <c r="R592" s="27">
        <f>SMA1MSFT[[#This Row],[Abs Erorr 3]]/SMA1MSFT[[#This Row],[Adj Close]]</f>
        <v>3.241963309165935E-2</v>
      </c>
    </row>
    <row r="593" spans="2:18">
      <c r="B593" s="46">
        <v>44641.291666666664</v>
      </c>
      <c r="C593" s="7">
        <v>44.287399999999998</v>
      </c>
      <c r="D593" s="23">
        <f t="shared" si="46"/>
        <v>44.343499999999999</v>
      </c>
      <c r="E593" s="24">
        <f>SMA1MSFT[[#This Row],[Adj Close]]-SMA1MSFT[[#This Row],[Naive Trend ]]</f>
        <v>-5.6100000000000705E-2</v>
      </c>
      <c r="F593" s="5">
        <f t="shared" si="45"/>
        <v>3.147210000000079E-3</v>
      </c>
      <c r="G593" s="5">
        <f>ABS(SMA1MSFT[[#This Row],[Erorr 1]])</f>
        <v>5.6100000000000705E-2</v>
      </c>
      <c r="H593" s="15">
        <f>SMA1MSFT[[#This Row],[Abs Erorr 1]]/SMA1MSFT[[#This Row],[Adj Close]]</f>
        <v>1.2667259762370495E-3</v>
      </c>
      <c r="I593" s="23">
        <f t="shared" si="48"/>
        <v>43.991500000000002</v>
      </c>
      <c r="J593" s="25">
        <f>(SMA1MSFT[[#This Row],[Adj Close]]-SMA1MSFT[[#This Row],[3-MA]])</f>
        <v>0.29589999999999606</v>
      </c>
      <c r="K593" s="14">
        <f t="shared" si="47"/>
        <v>8.7556809999997667E-2</v>
      </c>
      <c r="L593" s="14">
        <f>ABS(SMA1MSFT[[#This Row],[Erorr 2]])</f>
        <v>0.29589999999999606</v>
      </c>
      <c r="M593" s="15">
        <f>SMA1MSFT[[#This Row],[Abs Erorr 2]]/SMA1MSFT[[#This Row],[Adj Close]]</f>
        <v>6.6813585805442647E-3</v>
      </c>
      <c r="N593" s="23">
        <f t="shared" si="49"/>
        <v>43.028950000000002</v>
      </c>
      <c r="O593" s="26">
        <f>SMA1MSFT[[#This Row],[Adj Close]]-SMA1MSFT[[#This Row],[6-MA]]</f>
        <v>1.2584499999999963</v>
      </c>
      <c r="P593" s="14">
        <f>(SMA1MSFT[[#This Row],[Adj Close]]-N593)^2</f>
        <v>1.5836964024999907</v>
      </c>
      <c r="Q593" s="14">
        <f>ABS(SMA1MSFT[[#This Row],[Erorr 3]])</f>
        <v>1.2584499999999963</v>
      </c>
      <c r="R593" s="27">
        <f>SMA1MSFT[[#This Row],[Abs Erorr 3]]/SMA1MSFT[[#This Row],[Adj Close]]</f>
        <v>2.8415531279777011E-2</v>
      </c>
    </row>
    <row r="594" spans="2:18">
      <c r="B594" s="46">
        <v>44642.291666666664</v>
      </c>
      <c r="C594" s="7">
        <v>45.222000000000001</v>
      </c>
      <c r="D594" s="23">
        <f t="shared" si="46"/>
        <v>44.287399999999998</v>
      </c>
      <c r="E594" s="24">
        <f>SMA1MSFT[[#This Row],[Adj Close]]-SMA1MSFT[[#This Row],[Naive Trend ]]</f>
        <v>0.93460000000000321</v>
      </c>
      <c r="F594" s="5">
        <f t="shared" si="45"/>
        <v>0.87347716000000597</v>
      </c>
      <c r="G594" s="5">
        <f>ABS(SMA1MSFT[[#This Row],[Erorr 1]])</f>
        <v>0.93460000000000321</v>
      </c>
      <c r="H594" s="15">
        <f>SMA1MSFT[[#This Row],[Abs Erorr 1]]/SMA1MSFT[[#This Row],[Adj Close]]</f>
        <v>2.066693202423606E-2</v>
      </c>
      <c r="I594" s="23">
        <f t="shared" si="48"/>
        <v>44.228233333333328</v>
      </c>
      <c r="J594" s="25">
        <f>(SMA1MSFT[[#This Row],[Adj Close]]-SMA1MSFT[[#This Row],[3-MA]])</f>
        <v>0.9937666666666729</v>
      </c>
      <c r="K594" s="14">
        <f t="shared" si="47"/>
        <v>0.98757218777779021</v>
      </c>
      <c r="L594" s="14">
        <f>ABS(SMA1MSFT[[#This Row],[Erorr 2]])</f>
        <v>0.9937666666666729</v>
      </c>
      <c r="M594" s="15">
        <f>SMA1MSFT[[#This Row],[Abs Erorr 2]]/SMA1MSFT[[#This Row],[Adj Close]]</f>
        <v>2.1975292261878575E-2</v>
      </c>
      <c r="N594" s="23">
        <f t="shared" si="49"/>
        <v>43.271916666666669</v>
      </c>
      <c r="O594" s="26">
        <f>SMA1MSFT[[#This Row],[Adj Close]]-SMA1MSFT[[#This Row],[6-MA]]</f>
        <v>1.9500833333333318</v>
      </c>
      <c r="P594" s="14">
        <f>(SMA1MSFT[[#This Row],[Adj Close]]-N594)^2</f>
        <v>3.8028250069444387</v>
      </c>
      <c r="Q594" s="14">
        <f>ABS(SMA1MSFT[[#This Row],[Erorr 3]])</f>
        <v>1.9500833333333318</v>
      </c>
      <c r="R594" s="27">
        <f>SMA1MSFT[[#This Row],[Abs Erorr 3]]/SMA1MSFT[[#This Row],[Adj Close]]</f>
        <v>4.3122447776156113E-2</v>
      </c>
    </row>
    <row r="595" spans="2:18">
      <c r="B595" s="46">
        <v>44643.291666666664</v>
      </c>
      <c r="C595" s="7">
        <v>45.1098</v>
      </c>
      <c r="D595" s="23">
        <f t="shared" si="46"/>
        <v>45.222000000000001</v>
      </c>
      <c r="E595" s="24">
        <f>SMA1MSFT[[#This Row],[Adj Close]]-SMA1MSFT[[#This Row],[Naive Trend ]]</f>
        <v>-0.11220000000000141</v>
      </c>
      <c r="F595" s="5">
        <f t="shared" si="45"/>
        <v>1.2588840000000316E-2</v>
      </c>
      <c r="G595" s="5">
        <f>ABS(SMA1MSFT[[#This Row],[Erorr 1]])</f>
        <v>0.11220000000000141</v>
      </c>
      <c r="H595" s="15">
        <f>SMA1MSFT[[#This Row],[Abs Erorr 1]]/SMA1MSFT[[#This Row],[Adj Close]]</f>
        <v>2.4872644081774119E-3</v>
      </c>
      <c r="I595" s="23">
        <f t="shared" si="48"/>
        <v>44.617633333333337</v>
      </c>
      <c r="J595" s="25">
        <f>(SMA1MSFT[[#This Row],[Adj Close]]-SMA1MSFT[[#This Row],[3-MA]])</f>
        <v>0.49216666666666242</v>
      </c>
      <c r="K595" s="14">
        <f t="shared" si="47"/>
        <v>0.24222802777777361</v>
      </c>
      <c r="L595" s="14">
        <f>ABS(SMA1MSFT[[#This Row],[Erorr 2]])</f>
        <v>0.49216666666666242</v>
      </c>
      <c r="M595" s="15">
        <f>SMA1MSFT[[#This Row],[Abs Erorr 2]]/SMA1MSFT[[#This Row],[Adj Close]]</f>
        <v>1.0910415622917025E-2</v>
      </c>
      <c r="N595" s="23">
        <f t="shared" si="49"/>
        <v>43.893383333333333</v>
      </c>
      <c r="O595" s="26">
        <f>SMA1MSFT[[#This Row],[Adj Close]]-SMA1MSFT[[#This Row],[6-MA]]</f>
        <v>1.2164166666666674</v>
      </c>
      <c r="P595" s="14">
        <f>(SMA1MSFT[[#This Row],[Adj Close]]-N595)^2</f>
        <v>1.4796695069444461</v>
      </c>
      <c r="Q595" s="14">
        <f>ABS(SMA1MSFT[[#This Row],[Erorr 3]])</f>
        <v>1.2164166666666674</v>
      </c>
      <c r="R595" s="27">
        <f>SMA1MSFT[[#This Row],[Abs Erorr 3]]/SMA1MSFT[[#This Row],[Adj Close]]</f>
        <v>2.6965685209570146E-2</v>
      </c>
    </row>
    <row r="596" spans="2:18">
      <c r="B596" s="46">
        <v>44644.291666666664</v>
      </c>
      <c r="C596" s="7">
        <v>48.240499999999997</v>
      </c>
      <c r="D596" s="23">
        <f t="shared" si="46"/>
        <v>45.1098</v>
      </c>
      <c r="E596" s="24">
        <f>SMA1MSFT[[#This Row],[Adj Close]]-SMA1MSFT[[#This Row],[Naive Trend ]]</f>
        <v>3.1306999999999974</v>
      </c>
      <c r="F596" s="5">
        <f t="shared" si="45"/>
        <v>9.8012824899999842</v>
      </c>
      <c r="G596" s="5">
        <f>ABS(SMA1MSFT[[#This Row],[Erorr 1]])</f>
        <v>3.1306999999999974</v>
      </c>
      <c r="H596" s="15">
        <f>SMA1MSFT[[#This Row],[Abs Erorr 1]]/SMA1MSFT[[#This Row],[Adj Close]]</f>
        <v>6.4897751888972913E-2</v>
      </c>
      <c r="I596" s="23">
        <f t="shared" si="48"/>
        <v>44.873066666666666</v>
      </c>
      <c r="J596" s="25">
        <f>(SMA1MSFT[[#This Row],[Adj Close]]-SMA1MSFT[[#This Row],[3-MA]])</f>
        <v>3.3674333333333308</v>
      </c>
      <c r="K596" s="14">
        <f t="shared" si="47"/>
        <v>11.339607254444427</v>
      </c>
      <c r="L596" s="14">
        <f>ABS(SMA1MSFT[[#This Row],[Erorr 2]])</f>
        <v>3.3674333333333308</v>
      </c>
      <c r="M596" s="15">
        <f>SMA1MSFT[[#This Row],[Abs Erorr 2]]/SMA1MSFT[[#This Row],[Adj Close]]</f>
        <v>6.9805108432402882E-2</v>
      </c>
      <c r="N596" s="23">
        <f t="shared" si="49"/>
        <v>44.432283333333338</v>
      </c>
      <c r="O596" s="26">
        <f>SMA1MSFT[[#This Row],[Adj Close]]-SMA1MSFT[[#This Row],[6-MA]]</f>
        <v>3.8082166666666595</v>
      </c>
      <c r="P596" s="14">
        <f>(SMA1MSFT[[#This Row],[Adj Close]]-N596)^2</f>
        <v>14.502514180277723</v>
      </c>
      <c r="Q596" s="14">
        <f>ABS(SMA1MSFT[[#This Row],[Erorr 3]])</f>
        <v>3.8082166666666595</v>
      </c>
      <c r="R596" s="27">
        <f>SMA1MSFT[[#This Row],[Abs Erorr 3]]/SMA1MSFT[[#This Row],[Adj Close]]</f>
        <v>7.8942313339759318E-2</v>
      </c>
    </row>
    <row r="597" spans="2:18">
      <c r="B597" s="46">
        <v>44645.291666666664</v>
      </c>
      <c r="C597" s="7">
        <v>48.436799999999998</v>
      </c>
      <c r="D597" s="23">
        <f t="shared" si="46"/>
        <v>48.240499999999997</v>
      </c>
      <c r="E597" s="24">
        <f>SMA1MSFT[[#This Row],[Adj Close]]-SMA1MSFT[[#This Row],[Naive Trend ]]</f>
        <v>0.19630000000000081</v>
      </c>
      <c r="F597" s="5">
        <f t="shared" si="45"/>
        <v>3.8533690000000315E-2</v>
      </c>
      <c r="G597" s="5">
        <f>ABS(SMA1MSFT[[#This Row],[Erorr 1]])</f>
        <v>0.19630000000000081</v>
      </c>
      <c r="H597" s="15">
        <f>SMA1MSFT[[#This Row],[Abs Erorr 1]]/SMA1MSFT[[#This Row],[Adj Close]]</f>
        <v>4.0527037293958479E-3</v>
      </c>
      <c r="I597" s="23">
        <f t="shared" si="48"/>
        <v>46.190766666666661</v>
      </c>
      <c r="J597" s="25">
        <f>(SMA1MSFT[[#This Row],[Adj Close]]-SMA1MSFT[[#This Row],[3-MA]])</f>
        <v>2.2460333333333367</v>
      </c>
      <c r="K597" s="14">
        <f t="shared" si="47"/>
        <v>5.0446657344444592</v>
      </c>
      <c r="L597" s="14">
        <f>ABS(SMA1MSFT[[#This Row],[Erorr 2]])</f>
        <v>2.2460333333333367</v>
      </c>
      <c r="M597" s="15">
        <f>SMA1MSFT[[#This Row],[Abs Erorr 2]]/SMA1MSFT[[#This Row],[Adj Close]]</f>
        <v>4.6370390557042097E-2</v>
      </c>
      <c r="N597" s="23">
        <f t="shared" si="49"/>
        <v>45.209499999999998</v>
      </c>
      <c r="O597" s="26">
        <f>SMA1MSFT[[#This Row],[Adj Close]]-SMA1MSFT[[#This Row],[6-MA]]</f>
        <v>3.2272999999999996</v>
      </c>
      <c r="P597" s="14">
        <f>(SMA1MSFT[[#This Row],[Adj Close]]-N597)^2</f>
        <v>10.415465289999997</v>
      </c>
      <c r="Q597" s="14">
        <f>ABS(SMA1MSFT[[#This Row],[Erorr 3]])</f>
        <v>3.2272999999999996</v>
      </c>
      <c r="R597" s="27">
        <f>SMA1MSFT[[#This Row],[Abs Erorr 3]]/SMA1MSFT[[#This Row],[Adj Close]]</f>
        <v>6.6629091930102732E-2</v>
      </c>
    </row>
    <row r="598" spans="2:18">
      <c r="B598" s="46">
        <v>44648.291666666664</v>
      </c>
      <c r="C598" s="7">
        <v>48.137700000000002</v>
      </c>
      <c r="D598" s="23">
        <f t="shared" si="46"/>
        <v>48.436799999999998</v>
      </c>
      <c r="E598" s="24">
        <f>SMA1MSFT[[#This Row],[Adj Close]]-SMA1MSFT[[#This Row],[Naive Trend ]]</f>
        <v>-0.2990999999999957</v>
      </c>
      <c r="F598" s="5">
        <f t="shared" si="45"/>
        <v>8.9460809999997434E-2</v>
      </c>
      <c r="G598" s="5">
        <f>ABS(SMA1MSFT[[#This Row],[Erorr 1]])</f>
        <v>0.2990999999999957</v>
      </c>
      <c r="H598" s="15">
        <f>SMA1MSFT[[#This Row],[Abs Erorr 1]]/SMA1MSFT[[#This Row],[Adj Close]]</f>
        <v>6.2134252363531218E-3</v>
      </c>
      <c r="I598" s="23">
        <f t="shared" si="48"/>
        <v>47.262366666666672</v>
      </c>
      <c r="J598" s="25">
        <f>(SMA1MSFT[[#This Row],[Adj Close]]-SMA1MSFT[[#This Row],[3-MA]])</f>
        <v>0.87533333333333019</v>
      </c>
      <c r="K598" s="14">
        <f t="shared" si="47"/>
        <v>0.76620844444443892</v>
      </c>
      <c r="L598" s="14">
        <f>ABS(SMA1MSFT[[#This Row],[Erorr 2]])</f>
        <v>0.87533333333333019</v>
      </c>
      <c r="M598" s="15">
        <f>SMA1MSFT[[#This Row],[Abs Erorr 2]]/SMA1MSFT[[#This Row],[Adj Close]]</f>
        <v>1.8183945916263763E-2</v>
      </c>
      <c r="N598" s="23">
        <f t="shared" si="49"/>
        <v>45.94</v>
      </c>
      <c r="O598" s="26">
        <f>SMA1MSFT[[#This Row],[Adj Close]]-SMA1MSFT[[#This Row],[6-MA]]</f>
        <v>2.1977000000000046</v>
      </c>
      <c r="P598" s="14">
        <f>(SMA1MSFT[[#This Row],[Adj Close]]-N598)^2</f>
        <v>4.8298852900000204</v>
      </c>
      <c r="Q598" s="14">
        <f>ABS(SMA1MSFT[[#This Row],[Erorr 3]])</f>
        <v>2.1977000000000046</v>
      </c>
      <c r="R598" s="27">
        <f>SMA1MSFT[[#This Row],[Abs Erorr 3]]/SMA1MSFT[[#This Row],[Adj Close]]</f>
        <v>4.5654445476206895E-2</v>
      </c>
    </row>
    <row r="599" spans="2:18">
      <c r="B599" s="46">
        <v>44649.291666666664</v>
      </c>
      <c r="C599" s="7">
        <v>48.829300000000003</v>
      </c>
      <c r="D599" s="23">
        <f t="shared" si="46"/>
        <v>48.137700000000002</v>
      </c>
      <c r="E599" s="24">
        <f>SMA1MSFT[[#This Row],[Adj Close]]-SMA1MSFT[[#This Row],[Naive Trend ]]</f>
        <v>0.6916000000000011</v>
      </c>
      <c r="F599" s="5">
        <f t="shared" si="45"/>
        <v>0.47831056000000155</v>
      </c>
      <c r="G599" s="5">
        <f>ABS(SMA1MSFT[[#This Row],[Erorr 1]])</f>
        <v>0.6916000000000011</v>
      </c>
      <c r="H599" s="15">
        <f>SMA1MSFT[[#This Row],[Abs Erorr 1]]/SMA1MSFT[[#This Row],[Adj Close]]</f>
        <v>1.4163627166475887E-2</v>
      </c>
      <c r="I599" s="23">
        <f t="shared" si="48"/>
        <v>48.271666666666668</v>
      </c>
      <c r="J599" s="25">
        <f>(SMA1MSFT[[#This Row],[Adj Close]]-SMA1MSFT[[#This Row],[3-MA]])</f>
        <v>0.5576333333333352</v>
      </c>
      <c r="K599" s="14">
        <f t="shared" si="47"/>
        <v>0.31095493444444655</v>
      </c>
      <c r="L599" s="14">
        <f>ABS(SMA1MSFT[[#This Row],[Erorr 2]])</f>
        <v>0.5576333333333352</v>
      </c>
      <c r="M599" s="15">
        <f>SMA1MSFT[[#This Row],[Abs Erorr 2]]/SMA1MSFT[[#This Row],[Adj Close]]</f>
        <v>1.1420055854442623E-2</v>
      </c>
      <c r="N599" s="23">
        <f t="shared" si="49"/>
        <v>46.572366666666674</v>
      </c>
      <c r="O599" s="26">
        <f>SMA1MSFT[[#This Row],[Adj Close]]-SMA1MSFT[[#This Row],[6-MA]]</f>
        <v>2.256933333333329</v>
      </c>
      <c r="P599" s="14">
        <f>(SMA1MSFT[[#This Row],[Adj Close]]-N599)^2</f>
        <v>5.0937480711110918</v>
      </c>
      <c r="Q599" s="14">
        <f>ABS(SMA1MSFT[[#This Row],[Erorr 3]])</f>
        <v>2.256933333333329</v>
      </c>
      <c r="R599" s="27">
        <f>SMA1MSFT[[#This Row],[Abs Erorr 3]]/SMA1MSFT[[#This Row],[Adj Close]]</f>
        <v>4.6220882407352323E-2</v>
      </c>
    </row>
    <row r="600" spans="2:18">
      <c r="B600" s="46">
        <v>44650.291666666664</v>
      </c>
      <c r="C600" s="7">
        <v>48.063000000000002</v>
      </c>
      <c r="D600" s="23">
        <f t="shared" si="46"/>
        <v>48.829300000000003</v>
      </c>
      <c r="E600" s="24">
        <f>SMA1MSFT[[#This Row],[Adj Close]]-SMA1MSFT[[#This Row],[Naive Trend ]]</f>
        <v>-0.76630000000000109</v>
      </c>
      <c r="F600" s="5">
        <f t="shared" si="45"/>
        <v>0.58721569000000162</v>
      </c>
      <c r="G600" s="5">
        <f>ABS(SMA1MSFT[[#This Row],[Erorr 1]])</f>
        <v>0.76630000000000109</v>
      </c>
      <c r="H600" s="15">
        <f>SMA1MSFT[[#This Row],[Abs Erorr 1]]/SMA1MSFT[[#This Row],[Adj Close]]</f>
        <v>1.5943657283149223E-2</v>
      </c>
      <c r="I600" s="23">
        <f t="shared" si="48"/>
        <v>48.467933333333328</v>
      </c>
      <c r="J600" s="25">
        <f>(SMA1MSFT[[#This Row],[Adj Close]]-SMA1MSFT[[#This Row],[3-MA]])</f>
        <v>-0.40493333333332515</v>
      </c>
      <c r="K600" s="14">
        <f t="shared" si="47"/>
        <v>0.16397100444443782</v>
      </c>
      <c r="L600" s="14">
        <f>ABS(SMA1MSFT[[#This Row],[Erorr 2]])</f>
        <v>0.40493333333332515</v>
      </c>
      <c r="M600" s="15">
        <f>SMA1MSFT[[#This Row],[Abs Erorr 2]]/SMA1MSFT[[#This Row],[Adj Close]]</f>
        <v>8.4250532287482079E-3</v>
      </c>
      <c r="N600" s="23">
        <f t="shared" si="49"/>
        <v>47.329349999999998</v>
      </c>
      <c r="O600" s="26">
        <f>SMA1MSFT[[#This Row],[Adj Close]]-SMA1MSFT[[#This Row],[6-MA]]</f>
        <v>0.73365000000000435</v>
      </c>
      <c r="P600" s="14">
        <f>(SMA1MSFT[[#This Row],[Adj Close]]-N600)^2</f>
        <v>0.53824232250000636</v>
      </c>
      <c r="Q600" s="14">
        <f>ABS(SMA1MSFT[[#This Row],[Erorr 3]])</f>
        <v>0.73365000000000435</v>
      </c>
      <c r="R600" s="27">
        <f>SMA1MSFT[[#This Row],[Abs Erorr 3]]/SMA1MSFT[[#This Row],[Adj Close]]</f>
        <v>1.5264340553024246E-2</v>
      </c>
    </row>
    <row r="601" spans="2:18">
      <c r="B601" s="46">
        <v>44651.291666666664</v>
      </c>
      <c r="C601" s="7">
        <v>46.315399999999997</v>
      </c>
      <c r="D601" s="23">
        <f t="shared" si="46"/>
        <v>48.063000000000002</v>
      </c>
      <c r="E601" s="24">
        <f>SMA1MSFT[[#This Row],[Adj Close]]-SMA1MSFT[[#This Row],[Naive Trend ]]</f>
        <v>-1.7476000000000056</v>
      </c>
      <c r="F601" s="5">
        <f t="shared" si="45"/>
        <v>3.0541057600000197</v>
      </c>
      <c r="G601" s="5">
        <f>ABS(SMA1MSFT[[#This Row],[Erorr 1]])</f>
        <v>1.7476000000000056</v>
      </c>
      <c r="H601" s="15">
        <f>SMA1MSFT[[#This Row],[Abs Erorr 1]]/SMA1MSFT[[#This Row],[Adj Close]]</f>
        <v>3.7732590024052597E-2</v>
      </c>
      <c r="I601" s="23">
        <f t="shared" si="48"/>
        <v>48.343333333333341</v>
      </c>
      <c r="J601" s="25">
        <f>(SMA1MSFT[[#This Row],[Adj Close]]-SMA1MSFT[[#This Row],[3-MA]])</f>
        <v>-2.027933333333344</v>
      </c>
      <c r="K601" s="14">
        <f t="shared" si="47"/>
        <v>4.1125136044444881</v>
      </c>
      <c r="L601" s="14">
        <f>ABS(SMA1MSFT[[#This Row],[Erorr 2]])</f>
        <v>2.027933333333344</v>
      </c>
      <c r="M601" s="15">
        <f>SMA1MSFT[[#This Row],[Abs Erorr 2]]/SMA1MSFT[[#This Row],[Adj Close]]</f>
        <v>4.3785292436929059E-2</v>
      </c>
      <c r="N601" s="23">
        <f t="shared" si="49"/>
        <v>47.802849999999999</v>
      </c>
      <c r="O601" s="26">
        <f>SMA1MSFT[[#This Row],[Adj Close]]-SMA1MSFT[[#This Row],[6-MA]]</f>
        <v>-1.4874500000000026</v>
      </c>
      <c r="P601" s="14">
        <f>(SMA1MSFT[[#This Row],[Adj Close]]-N601)^2</f>
        <v>2.2125075025000078</v>
      </c>
      <c r="Q601" s="14">
        <f>ABS(SMA1MSFT[[#This Row],[Erorr 3]])</f>
        <v>1.4874500000000026</v>
      </c>
      <c r="R601" s="27">
        <f>SMA1MSFT[[#This Row],[Abs Erorr 3]]/SMA1MSFT[[#This Row],[Adj Close]]</f>
        <v>3.2115667790842843E-2</v>
      </c>
    </row>
    <row r="602" spans="2:18">
      <c r="B602" s="46">
        <v>44652.291666666664</v>
      </c>
      <c r="C602" s="7">
        <v>44.960299999999997</v>
      </c>
      <c r="D602" s="23">
        <f t="shared" si="46"/>
        <v>46.315399999999997</v>
      </c>
      <c r="E602" s="24">
        <f>SMA1MSFT[[#This Row],[Adj Close]]-SMA1MSFT[[#This Row],[Naive Trend ]]</f>
        <v>-1.3551000000000002</v>
      </c>
      <c r="F602" s="5">
        <f t="shared" si="45"/>
        <v>1.8362960100000005</v>
      </c>
      <c r="G602" s="5">
        <f>ABS(SMA1MSFT[[#This Row],[Erorr 1]])</f>
        <v>1.3551000000000002</v>
      </c>
      <c r="H602" s="15">
        <f>SMA1MSFT[[#This Row],[Abs Erorr 1]]/SMA1MSFT[[#This Row],[Adj Close]]</f>
        <v>3.0139923443571335E-2</v>
      </c>
      <c r="I602" s="23">
        <f t="shared" si="48"/>
        <v>47.735899999999994</v>
      </c>
      <c r="J602" s="25">
        <f>(SMA1MSFT[[#This Row],[Adj Close]]-SMA1MSFT[[#This Row],[3-MA]])</f>
        <v>-2.7755999999999972</v>
      </c>
      <c r="K602" s="14">
        <f t="shared" si="47"/>
        <v>7.7039553599999842</v>
      </c>
      <c r="L602" s="14">
        <f>ABS(SMA1MSFT[[#This Row],[Erorr 2]])</f>
        <v>2.7755999999999972</v>
      </c>
      <c r="M602" s="15">
        <f>SMA1MSFT[[#This Row],[Abs Erorr 2]]/SMA1MSFT[[#This Row],[Adj Close]]</f>
        <v>6.1734463515590365E-2</v>
      </c>
      <c r="N602" s="23">
        <f t="shared" si="49"/>
        <v>48.003783333333331</v>
      </c>
      <c r="O602" s="26">
        <f>SMA1MSFT[[#This Row],[Adj Close]]-SMA1MSFT[[#This Row],[6-MA]]</f>
        <v>-3.0434833333333344</v>
      </c>
      <c r="P602" s="14">
        <f>(SMA1MSFT[[#This Row],[Adj Close]]-N602)^2</f>
        <v>9.2627908002777843</v>
      </c>
      <c r="Q602" s="14">
        <f>ABS(SMA1MSFT[[#This Row],[Erorr 3]])</f>
        <v>3.0434833333333344</v>
      </c>
      <c r="R602" s="27">
        <f>SMA1MSFT[[#This Row],[Abs Erorr 3]]/SMA1MSFT[[#This Row],[Adj Close]]</f>
        <v>6.7692682952145214E-2</v>
      </c>
    </row>
    <row r="603" spans="2:18">
      <c r="B603" s="46">
        <v>44655.291666666664</v>
      </c>
      <c r="C603" s="7">
        <v>45.978999999999999</v>
      </c>
      <c r="D603" s="23">
        <f t="shared" si="46"/>
        <v>44.960299999999997</v>
      </c>
      <c r="E603" s="24">
        <f>SMA1MSFT[[#This Row],[Adj Close]]-SMA1MSFT[[#This Row],[Naive Trend ]]</f>
        <v>1.0187000000000026</v>
      </c>
      <c r="F603" s="5">
        <f t="shared" si="45"/>
        <v>1.0377496900000054</v>
      </c>
      <c r="G603" s="5">
        <f>ABS(SMA1MSFT[[#This Row],[Erorr 1]])</f>
        <v>1.0187000000000026</v>
      </c>
      <c r="H603" s="15">
        <f>SMA1MSFT[[#This Row],[Abs Erorr 1]]/SMA1MSFT[[#This Row],[Adj Close]]</f>
        <v>2.2155766763087552E-2</v>
      </c>
      <c r="I603" s="23">
        <f t="shared" si="48"/>
        <v>46.446233333333332</v>
      </c>
      <c r="J603" s="25">
        <f>(SMA1MSFT[[#This Row],[Adj Close]]-SMA1MSFT[[#This Row],[3-MA]])</f>
        <v>-0.46723333333333272</v>
      </c>
      <c r="K603" s="14">
        <f t="shared" si="47"/>
        <v>0.21830698777777721</v>
      </c>
      <c r="L603" s="14">
        <f>ABS(SMA1MSFT[[#This Row],[Erorr 2]])</f>
        <v>0.46723333333333272</v>
      </c>
      <c r="M603" s="15">
        <f>SMA1MSFT[[#This Row],[Abs Erorr 2]]/SMA1MSFT[[#This Row],[Adj Close]]</f>
        <v>1.016188549845218E-2</v>
      </c>
      <c r="N603" s="23">
        <f t="shared" si="49"/>
        <v>47.457083333333337</v>
      </c>
      <c r="O603" s="26">
        <f>SMA1MSFT[[#This Row],[Adj Close]]-SMA1MSFT[[#This Row],[6-MA]]</f>
        <v>-1.4780833333333376</v>
      </c>
      <c r="P603" s="14">
        <f>(SMA1MSFT[[#This Row],[Adj Close]]-N603)^2</f>
        <v>2.1847303402777905</v>
      </c>
      <c r="Q603" s="14">
        <f>ABS(SMA1MSFT[[#This Row],[Erorr 3]])</f>
        <v>1.4780833333333376</v>
      </c>
      <c r="R603" s="27">
        <f>SMA1MSFT[[#This Row],[Abs Erorr 3]]/SMA1MSFT[[#This Row],[Adj Close]]</f>
        <v>3.2146922145617297E-2</v>
      </c>
    </row>
    <row r="604" spans="2:18">
      <c r="B604" s="46">
        <v>44656.291666666664</v>
      </c>
      <c r="C604" s="7">
        <v>44.978999999999999</v>
      </c>
      <c r="D604" s="23">
        <f t="shared" si="46"/>
        <v>45.978999999999999</v>
      </c>
      <c r="E604" s="24">
        <f>SMA1MSFT[[#This Row],[Adj Close]]-SMA1MSFT[[#This Row],[Naive Trend ]]</f>
        <v>-1</v>
      </c>
      <c r="F604" s="5">
        <f t="shared" si="45"/>
        <v>1</v>
      </c>
      <c r="G604" s="5">
        <f>ABS(SMA1MSFT[[#This Row],[Erorr 1]])</f>
        <v>1</v>
      </c>
      <c r="H604" s="15">
        <f>SMA1MSFT[[#This Row],[Abs Erorr 1]]/SMA1MSFT[[#This Row],[Adj Close]]</f>
        <v>2.2232597434358257E-2</v>
      </c>
      <c r="I604" s="23">
        <f t="shared" si="48"/>
        <v>45.751566666666669</v>
      </c>
      <c r="J604" s="25">
        <f>(SMA1MSFT[[#This Row],[Adj Close]]-SMA1MSFT[[#This Row],[3-MA]])</f>
        <v>-0.77256666666666973</v>
      </c>
      <c r="K604" s="14">
        <f t="shared" si="47"/>
        <v>0.59685925444444921</v>
      </c>
      <c r="L604" s="14">
        <f>ABS(SMA1MSFT[[#This Row],[Erorr 2]])</f>
        <v>0.77256666666666973</v>
      </c>
      <c r="M604" s="15">
        <f>SMA1MSFT[[#This Row],[Abs Erorr 2]]/SMA1MSFT[[#This Row],[Adj Close]]</f>
        <v>1.7176163691204113E-2</v>
      </c>
      <c r="N604" s="23">
        <f t="shared" si="49"/>
        <v>47.047450000000005</v>
      </c>
      <c r="O604" s="26">
        <f>SMA1MSFT[[#This Row],[Adj Close]]-SMA1MSFT[[#This Row],[6-MA]]</f>
        <v>-2.0684500000000057</v>
      </c>
      <c r="P604" s="14">
        <f>(SMA1MSFT[[#This Row],[Adj Close]]-N604)^2</f>
        <v>4.2784854025000234</v>
      </c>
      <c r="Q604" s="14">
        <f>ABS(SMA1MSFT[[#This Row],[Erorr 3]])</f>
        <v>2.0684500000000057</v>
      </c>
      <c r="R604" s="27">
        <f>SMA1MSFT[[#This Row],[Abs Erorr 3]]/SMA1MSFT[[#This Row],[Adj Close]]</f>
        <v>4.5987016163098464E-2</v>
      </c>
    </row>
    <row r="605" spans="2:18">
      <c r="B605" s="46">
        <v>44657.291666666664</v>
      </c>
      <c r="C605" s="7">
        <v>44.427599999999998</v>
      </c>
      <c r="D605" s="23">
        <f t="shared" si="46"/>
        <v>44.978999999999999</v>
      </c>
      <c r="E605" s="24">
        <f>SMA1MSFT[[#This Row],[Adj Close]]-SMA1MSFT[[#This Row],[Naive Trend ]]</f>
        <v>-0.551400000000001</v>
      </c>
      <c r="F605" s="5">
        <f t="shared" si="45"/>
        <v>0.30404196000000111</v>
      </c>
      <c r="G605" s="5">
        <f>ABS(SMA1MSFT[[#This Row],[Erorr 1]])</f>
        <v>0.551400000000001</v>
      </c>
      <c r="H605" s="15">
        <f>SMA1MSFT[[#This Row],[Abs Erorr 1]]/SMA1MSFT[[#This Row],[Adj Close]]</f>
        <v>1.2411203846257754E-2</v>
      </c>
      <c r="I605" s="23">
        <f t="shared" si="48"/>
        <v>45.306099999999994</v>
      </c>
      <c r="J605" s="25">
        <f>(SMA1MSFT[[#This Row],[Adj Close]]-SMA1MSFT[[#This Row],[3-MA]])</f>
        <v>-0.8784999999999954</v>
      </c>
      <c r="K605" s="14">
        <f t="shared" si="47"/>
        <v>0.77176224999999188</v>
      </c>
      <c r="L605" s="14">
        <f>ABS(SMA1MSFT[[#This Row],[Erorr 2]])</f>
        <v>0.8784999999999954</v>
      </c>
      <c r="M605" s="15">
        <f>SMA1MSFT[[#This Row],[Abs Erorr 2]]/SMA1MSFT[[#This Row],[Adj Close]]</f>
        <v>1.9773744249070295E-2</v>
      </c>
      <c r="N605" s="23">
        <f t="shared" si="49"/>
        <v>46.520999999999994</v>
      </c>
      <c r="O605" s="26">
        <f>SMA1MSFT[[#This Row],[Adj Close]]-SMA1MSFT[[#This Row],[6-MA]]</f>
        <v>-2.0933999999999955</v>
      </c>
      <c r="P605" s="14">
        <f>(SMA1MSFT[[#This Row],[Adj Close]]-N605)^2</f>
        <v>4.382323559999981</v>
      </c>
      <c r="Q605" s="14">
        <f>ABS(SMA1MSFT[[#This Row],[Erorr 3]])</f>
        <v>2.0933999999999955</v>
      </c>
      <c r="R605" s="27">
        <f>SMA1MSFT[[#This Row],[Abs Erorr 3]]/SMA1MSFT[[#This Row],[Adj Close]]</f>
        <v>4.7119358236771637E-2</v>
      </c>
    </row>
    <row r="606" spans="2:18">
      <c r="B606" s="46">
        <v>44658.291666666664</v>
      </c>
      <c r="C606" s="7">
        <v>44.446300000000001</v>
      </c>
      <c r="D606" s="23">
        <f t="shared" si="46"/>
        <v>44.427599999999998</v>
      </c>
      <c r="E606" s="24">
        <f>SMA1MSFT[[#This Row],[Adj Close]]-SMA1MSFT[[#This Row],[Naive Trend ]]</f>
        <v>1.8700000000002603E-2</v>
      </c>
      <c r="F606" s="5">
        <f t="shared" si="45"/>
        <v>3.4969000000009736E-4</v>
      </c>
      <c r="G606" s="5">
        <f>ABS(SMA1MSFT[[#This Row],[Erorr 1]])</f>
        <v>1.8700000000002603E-2</v>
      </c>
      <c r="H606" s="15">
        <f>SMA1MSFT[[#This Row],[Abs Erorr 1]]/SMA1MSFT[[#This Row],[Adj Close]]</f>
        <v>4.2073243442092149E-4</v>
      </c>
      <c r="I606" s="23">
        <f t="shared" si="48"/>
        <v>45.128533333333337</v>
      </c>
      <c r="J606" s="25">
        <f>(SMA1MSFT[[#This Row],[Adj Close]]-SMA1MSFT[[#This Row],[3-MA]])</f>
        <v>-0.68223333333333613</v>
      </c>
      <c r="K606" s="14">
        <f t="shared" si="47"/>
        <v>0.46544232111111494</v>
      </c>
      <c r="L606" s="14">
        <f>ABS(SMA1MSFT[[#This Row],[Erorr 2]])</f>
        <v>0.68223333333333613</v>
      </c>
      <c r="M606" s="15">
        <f>SMA1MSFT[[#This Row],[Abs Erorr 2]]/SMA1MSFT[[#This Row],[Adj Close]]</f>
        <v>1.5349609153817891E-2</v>
      </c>
      <c r="N606" s="23">
        <f t="shared" si="49"/>
        <v>45.787383333333331</v>
      </c>
      <c r="O606" s="26">
        <f>SMA1MSFT[[#This Row],[Adj Close]]-SMA1MSFT[[#This Row],[6-MA]]</f>
        <v>-1.3410833333333301</v>
      </c>
      <c r="P606" s="14">
        <f>(SMA1MSFT[[#This Row],[Adj Close]]-N606)^2</f>
        <v>1.7985045069444356</v>
      </c>
      <c r="Q606" s="14">
        <f>ABS(SMA1MSFT[[#This Row],[Erorr 3]])</f>
        <v>1.3410833333333301</v>
      </c>
      <c r="R606" s="27">
        <f>SMA1MSFT[[#This Row],[Abs Erorr 3]]/SMA1MSFT[[#This Row],[Adj Close]]</f>
        <v>3.0173115272437302E-2</v>
      </c>
    </row>
    <row r="607" spans="2:18">
      <c r="B607" s="46">
        <v>44659.291666666664</v>
      </c>
      <c r="C607" s="7">
        <v>43.941699999999997</v>
      </c>
      <c r="D607" s="23">
        <f t="shared" si="46"/>
        <v>44.446300000000001</v>
      </c>
      <c r="E607" s="24">
        <f>SMA1MSFT[[#This Row],[Adj Close]]-SMA1MSFT[[#This Row],[Naive Trend ]]</f>
        <v>-0.50460000000000349</v>
      </c>
      <c r="F607" s="5">
        <f t="shared" si="45"/>
        <v>0.25462116000000351</v>
      </c>
      <c r="G607" s="5">
        <f>ABS(SMA1MSFT[[#This Row],[Erorr 1]])</f>
        <v>0.50460000000000349</v>
      </c>
      <c r="H607" s="15">
        <f>SMA1MSFT[[#This Row],[Abs Erorr 1]]/SMA1MSFT[[#This Row],[Adj Close]]</f>
        <v>1.1483397319630408E-2</v>
      </c>
      <c r="I607" s="23">
        <f t="shared" si="48"/>
        <v>44.617633333333337</v>
      </c>
      <c r="J607" s="25">
        <f>(SMA1MSFT[[#This Row],[Adj Close]]-SMA1MSFT[[#This Row],[3-MA]])</f>
        <v>-0.67593333333334016</v>
      </c>
      <c r="K607" s="14">
        <f t="shared" si="47"/>
        <v>0.45688587111112033</v>
      </c>
      <c r="L607" s="14">
        <f>ABS(SMA1MSFT[[#This Row],[Erorr 2]])</f>
        <v>0.67593333333334016</v>
      </c>
      <c r="M607" s="15">
        <f>SMA1MSFT[[#This Row],[Abs Erorr 2]]/SMA1MSFT[[#This Row],[Adj Close]]</f>
        <v>1.5382503028634309E-2</v>
      </c>
      <c r="N607" s="23">
        <f t="shared" si="49"/>
        <v>45.184599999999996</v>
      </c>
      <c r="O607" s="26">
        <f>SMA1MSFT[[#This Row],[Adj Close]]-SMA1MSFT[[#This Row],[6-MA]]</f>
        <v>-1.2428999999999988</v>
      </c>
      <c r="P607" s="14">
        <f>(SMA1MSFT[[#This Row],[Adj Close]]-N607)^2</f>
        <v>1.544800409999997</v>
      </c>
      <c r="Q607" s="14">
        <f>ABS(SMA1MSFT[[#This Row],[Erorr 3]])</f>
        <v>1.2428999999999988</v>
      </c>
      <c r="R607" s="27">
        <f>SMA1MSFT[[#This Row],[Abs Erorr 3]]/SMA1MSFT[[#This Row],[Adj Close]]</f>
        <v>2.8285205169576937E-2</v>
      </c>
    </row>
    <row r="608" spans="2:18">
      <c r="B608" s="46">
        <v>44662.291666666664</v>
      </c>
      <c r="C608" s="7">
        <v>43.521099999999997</v>
      </c>
      <c r="D608" s="23">
        <f t="shared" si="46"/>
        <v>43.941699999999997</v>
      </c>
      <c r="E608" s="24">
        <f>SMA1MSFT[[#This Row],[Adj Close]]-SMA1MSFT[[#This Row],[Naive Trend ]]</f>
        <v>-0.42060000000000031</v>
      </c>
      <c r="F608" s="5">
        <f t="shared" si="45"/>
        <v>0.17690436000000026</v>
      </c>
      <c r="G608" s="5">
        <f>ABS(SMA1MSFT[[#This Row],[Erorr 1]])</f>
        <v>0.42060000000000031</v>
      </c>
      <c r="H608" s="15">
        <f>SMA1MSFT[[#This Row],[Abs Erorr 1]]/SMA1MSFT[[#This Row],[Adj Close]]</f>
        <v>9.6642777870963818E-3</v>
      </c>
      <c r="I608" s="23">
        <f t="shared" si="48"/>
        <v>44.271866666666661</v>
      </c>
      <c r="J608" s="25">
        <f>(SMA1MSFT[[#This Row],[Adj Close]]-SMA1MSFT[[#This Row],[3-MA]])</f>
        <v>-0.7507666666666637</v>
      </c>
      <c r="K608" s="14">
        <f t="shared" si="47"/>
        <v>0.56365058777777333</v>
      </c>
      <c r="L608" s="14">
        <f>ABS(SMA1MSFT[[#This Row],[Erorr 2]])</f>
        <v>0.7507666666666637</v>
      </c>
      <c r="M608" s="15">
        <f>SMA1MSFT[[#This Row],[Abs Erorr 2]]/SMA1MSFT[[#This Row],[Adj Close]]</f>
        <v>1.7250636281405198E-2</v>
      </c>
      <c r="N608" s="23">
        <f t="shared" si="49"/>
        <v>44.788983333333327</v>
      </c>
      <c r="O608" s="26">
        <f>SMA1MSFT[[#This Row],[Adj Close]]-SMA1MSFT[[#This Row],[6-MA]]</f>
        <v>-1.2678833333333301</v>
      </c>
      <c r="P608" s="14">
        <f>(SMA1MSFT[[#This Row],[Adj Close]]-N608)^2</f>
        <v>1.6075281469444362</v>
      </c>
      <c r="Q608" s="14">
        <f>ABS(SMA1MSFT[[#This Row],[Erorr 3]])</f>
        <v>1.2678833333333301</v>
      </c>
      <c r="R608" s="27">
        <f>SMA1MSFT[[#This Row],[Abs Erorr 3]]/SMA1MSFT[[#This Row],[Adj Close]]</f>
        <v>2.9132612303763697E-2</v>
      </c>
    </row>
    <row r="609" spans="2:18">
      <c r="B609" s="46">
        <v>44663.291666666664</v>
      </c>
      <c r="C609" s="7">
        <v>43.4557</v>
      </c>
      <c r="D609" s="23">
        <f t="shared" si="46"/>
        <v>43.521099999999997</v>
      </c>
      <c r="E609" s="24">
        <f>SMA1MSFT[[#This Row],[Adj Close]]-SMA1MSFT[[#This Row],[Naive Trend ]]</f>
        <v>-6.5399999999996794E-2</v>
      </c>
      <c r="F609" s="5">
        <f t="shared" si="45"/>
        <v>4.2771599999995805E-3</v>
      </c>
      <c r="G609" s="5">
        <f>ABS(SMA1MSFT[[#This Row],[Erorr 1]])</f>
        <v>6.5399999999996794E-2</v>
      </c>
      <c r="H609" s="15">
        <f>SMA1MSFT[[#This Row],[Abs Erorr 1]]/SMA1MSFT[[#This Row],[Adj Close]]</f>
        <v>1.5049809346068938E-3</v>
      </c>
      <c r="I609" s="23">
        <f t="shared" si="48"/>
        <v>43.969699999999996</v>
      </c>
      <c r="J609" s="25">
        <f>(SMA1MSFT[[#This Row],[Adj Close]]-SMA1MSFT[[#This Row],[3-MA]])</f>
        <v>-0.51399999999999579</v>
      </c>
      <c r="K609" s="14">
        <f t="shared" si="47"/>
        <v>0.26419599999999566</v>
      </c>
      <c r="L609" s="14">
        <f>ABS(SMA1MSFT[[#This Row],[Erorr 2]])</f>
        <v>0.51399999999999579</v>
      </c>
      <c r="M609" s="15">
        <f>SMA1MSFT[[#This Row],[Abs Erorr 2]]/SMA1MSFT[[#This Row],[Adj Close]]</f>
        <v>1.1828137620611238E-2</v>
      </c>
      <c r="N609" s="23">
        <f t="shared" si="49"/>
        <v>44.54911666666667</v>
      </c>
      <c r="O609" s="26">
        <f>SMA1MSFT[[#This Row],[Adj Close]]-SMA1MSFT[[#This Row],[6-MA]]</f>
        <v>-1.0934166666666698</v>
      </c>
      <c r="P609" s="14">
        <f>(SMA1MSFT[[#This Row],[Adj Close]]-N609)^2</f>
        <v>1.1955600069444514</v>
      </c>
      <c r="Q609" s="14">
        <f>ABS(SMA1MSFT[[#This Row],[Erorr 3]])</f>
        <v>1.0934166666666698</v>
      </c>
      <c r="R609" s="27">
        <f>SMA1MSFT[[#This Row],[Abs Erorr 3]]/SMA1MSFT[[#This Row],[Adj Close]]</f>
        <v>2.5161639708177978E-2</v>
      </c>
    </row>
    <row r="610" spans="2:18">
      <c r="B610" s="46">
        <v>44664.291666666664</v>
      </c>
      <c r="C610" s="7">
        <v>43.932299999999998</v>
      </c>
      <c r="D610" s="23">
        <f t="shared" si="46"/>
        <v>43.4557</v>
      </c>
      <c r="E610" s="24">
        <f>SMA1MSFT[[#This Row],[Adj Close]]-SMA1MSFT[[#This Row],[Naive Trend ]]</f>
        <v>0.47659999999999769</v>
      </c>
      <c r="F610" s="5">
        <f t="shared" si="45"/>
        <v>0.22714755999999781</v>
      </c>
      <c r="G610" s="5">
        <f>ABS(SMA1MSFT[[#This Row],[Erorr 1]])</f>
        <v>0.47659999999999769</v>
      </c>
      <c r="H610" s="15">
        <f>SMA1MSFT[[#This Row],[Abs Erorr 1]]/SMA1MSFT[[#This Row],[Adj Close]]</f>
        <v>1.0848510093939941E-2</v>
      </c>
      <c r="I610" s="23">
        <f t="shared" si="48"/>
        <v>43.639499999999998</v>
      </c>
      <c r="J610" s="25">
        <f>(SMA1MSFT[[#This Row],[Adj Close]]-SMA1MSFT[[#This Row],[3-MA]])</f>
        <v>0.29279999999999973</v>
      </c>
      <c r="K610" s="14">
        <f t="shared" si="47"/>
        <v>8.5731839999999837E-2</v>
      </c>
      <c r="L610" s="14">
        <f>ABS(SMA1MSFT[[#This Row],[Erorr 2]])</f>
        <v>0.29279999999999973</v>
      </c>
      <c r="M610" s="15">
        <f>SMA1MSFT[[#This Row],[Abs Erorr 2]]/SMA1MSFT[[#This Row],[Adj Close]]</f>
        <v>6.6648001584255715E-3</v>
      </c>
      <c r="N610" s="23">
        <f t="shared" si="49"/>
        <v>44.128566666666664</v>
      </c>
      <c r="O610" s="26">
        <f>SMA1MSFT[[#This Row],[Adj Close]]-SMA1MSFT[[#This Row],[6-MA]]</f>
        <v>-0.19626666666666637</v>
      </c>
      <c r="P610" s="14">
        <f>(SMA1MSFT[[#This Row],[Adj Close]]-N610)^2</f>
        <v>3.8520604444444329E-2</v>
      </c>
      <c r="Q610" s="14">
        <f>ABS(SMA1MSFT[[#This Row],[Erorr 3]])</f>
        <v>0.19626666666666637</v>
      </c>
      <c r="R610" s="27">
        <f>SMA1MSFT[[#This Row],[Abs Erorr 3]]/SMA1MSFT[[#This Row],[Adj Close]]</f>
        <v>4.4674798876149528E-3</v>
      </c>
    </row>
    <row r="611" spans="2:18">
      <c r="B611" s="46">
        <v>44665.291666666664</v>
      </c>
      <c r="C611" s="7">
        <v>42.68</v>
      </c>
      <c r="D611" s="23">
        <f t="shared" si="46"/>
        <v>43.932299999999998</v>
      </c>
      <c r="E611" s="24">
        <f>SMA1MSFT[[#This Row],[Adj Close]]-SMA1MSFT[[#This Row],[Naive Trend ]]</f>
        <v>-1.2522999999999982</v>
      </c>
      <c r="F611" s="5">
        <f t="shared" si="45"/>
        <v>1.5682552899999955</v>
      </c>
      <c r="G611" s="5">
        <f>ABS(SMA1MSFT[[#This Row],[Erorr 1]])</f>
        <v>1.2522999999999982</v>
      </c>
      <c r="H611" s="15">
        <f>SMA1MSFT[[#This Row],[Abs Erorr 1]]/SMA1MSFT[[#This Row],[Adj Close]]</f>
        <v>2.934161199625113E-2</v>
      </c>
      <c r="I611" s="23">
        <f t="shared" si="48"/>
        <v>43.636366666666667</v>
      </c>
      <c r="J611" s="25">
        <f>(SMA1MSFT[[#This Row],[Adj Close]]-SMA1MSFT[[#This Row],[3-MA]])</f>
        <v>-0.9563666666666677</v>
      </c>
      <c r="K611" s="14">
        <f t="shared" si="47"/>
        <v>0.91463720111111313</v>
      </c>
      <c r="L611" s="14">
        <f>ABS(SMA1MSFT[[#This Row],[Erorr 2]])</f>
        <v>0.9563666666666677</v>
      </c>
      <c r="M611" s="15">
        <f>SMA1MSFT[[#This Row],[Abs Erorr 2]]/SMA1MSFT[[#This Row],[Adj Close]]</f>
        <v>2.24078412995939E-2</v>
      </c>
      <c r="N611" s="23">
        <f t="shared" si="49"/>
        <v>43.954116666666664</v>
      </c>
      <c r="O611" s="26">
        <f>SMA1MSFT[[#This Row],[Adj Close]]-SMA1MSFT[[#This Row],[6-MA]]</f>
        <v>-1.2741166666666643</v>
      </c>
      <c r="P611" s="14">
        <f>(SMA1MSFT[[#This Row],[Adj Close]]-N611)^2</f>
        <v>1.6233732802777718</v>
      </c>
      <c r="Q611" s="14">
        <f>ABS(SMA1MSFT[[#This Row],[Erorr 3]])</f>
        <v>1.2741166666666643</v>
      </c>
      <c r="R611" s="27">
        <f>SMA1MSFT[[#This Row],[Abs Erorr 3]]/SMA1MSFT[[#This Row],[Adj Close]]</f>
        <v>2.9852780381130841E-2</v>
      </c>
    </row>
    <row r="612" spans="2:18">
      <c r="B612" s="46">
        <v>44669.291666666664</v>
      </c>
      <c r="C612" s="7">
        <v>43.586500000000001</v>
      </c>
      <c r="D612" s="23">
        <f t="shared" si="46"/>
        <v>42.68</v>
      </c>
      <c r="E612" s="24">
        <f>SMA1MSFT[[#This Row],[Adj Close]]-SMA1MSFT[[#This Row],[Naive Trend ]]</f>
        <v>0.90650000000000119</v>
      </c>
      <c r="F612" s="5">
        <f t="shared" si="45"/>
        <v>0.82174225000000212</v>
      </c>
      <c r="G612" s="5">
        <f>ABS(SMA1MSFT[[#This Row],[Erorr 1]])</f>
        <v>0.90650000000000119</v>
      </c>
      <c r="H612" s="15">
        <f>SMA1MSFT[[#This Row],[Abs Erorr 1]]/SMA1MSFT[[#This Row],[Adj Close]]</f>
        <v>2.0797724065937873E-2</v>
      </c>
      <c r="I612" s="23">
        <f t="shared" si="48"/>
        <v>43.356000000000002</v>
      </c>
      <c r="J612" s="25">
        <f>(SMA1MSFT[[#This Row],[Adj Close]]-SMA1MSFT[[#This Row],[3-MA]])</f>
        <v>0.23049999999999926</v>
      </c>
      <c r="K612" s="14">
        <f t="shared" si="47"/>
        <v>5.3130249999999657E-2</v>
      </c>
      <c r="L612" s="14">
        <f>ABS(SMA1MSFT[[#This Row],[Erorr 2]])</f>
        <v>0.23049999999999926</v>
      </c>
      <c r="M612" s="15">
        <f>SMA1MSFT[[#This Row],[Abs Erorr 2]]/SMA1MSFT[[#This Row],[Adj Close]]</f>
        <v>5.2883346907872681E-3</v>
      </c>
      <c r="N612" s="23">
        <f t="shared" si="49"/>
        <v>43.662849999999999</v>
      </c>
      <c r="O612" s="26">
        <f>SMA1MSFT[[#This Row],[Adj Close]]-SMA1MSFT[[#This Row],[6-MA]]</f>
        <v>-7.634999999999792E-2</v>
      </c>
      <c r="P612" s="14">
        <f>(SMA1MSFT[[#This Row],[Adj Close]]-N612)^2</f>
        <v>5.8293224999996819E-3</v>
      </c>
      <c r="Q612" s="14">
        <f>ABS(SMA1MSFT[[#This Row],[Erorr 3]])</f>
        <v>7.634999999999792E-2</v>
      </c>
      <c r="R612" s="27">
        <f>SMA1MSFT[[#This Row],[Abs Erorr 3]]/SMA1MSFT[[#This Row],[Adj Close]]</f>
        <v>1.7516891698117058E-3</v>
      </c>
    </row>
    <row r="613" spans="2:18">
      <c r="B613" s="46">
        <v>44670.291666666664</v>
      </c>
      <c r="C613" s="7">
        <v>44.792099999999998</v>
      </c>
      <c r="D613" s="23">
        <f t="shared" si="46"/>
        <v>43.586500000000001</v>
      </c>
      <c r="E613" s="24">
        <f>SMA1MSFT[[#This Row],[Adj Close]]-SMA1MSFT[[#This Row],[Naive Trend ]]</f>
        <v>1.2055999999999969</v>
      </c>
      <c r="F613" s="5">
        <f t="shared" si="45"/>
        <v>1.4534713599999924</v>
      </c>
      <c r="G613" s="5">
        <f>ABS(SMA1MSFT[[#This Row],[Erorr 1]])</f>
        <v>1.2055999999999969</v>
      </c>
      <c r="H613" s="15">
        <f>SMA1MSFT[[#This Row],[Abs Erorr 1]]/SMA1MSFT[[#This Row],[Adj Close]]</f>
        <v>2.6915460538800302E-2</v>
      </c>
      <c r="I613" s="23">
        <f t="shared" si="48"/>
        <v>43.3996</v>
      </c>
      <c r="J613" s="25">
        <f>(SMA1MSFT[[#This Row],[Adj Close]]-SMA1MSFT[[#This Row],[3-MA]])</f>
        <v>1.3924999999999983</v>
      </c>
      <c r="K613" s="14">
        <f t="shared" si="47"/>
        <v>1.9390562499999953</v>
      </c>
      <c r="L613" s="14">
        <f>ABS(SMA1MSFT[[#This Row],[Erorr 2]])</f>
        <v>1.3924999999999983</v>
      </c>
      <c r="M613" s="15">
        <f>SMA1MSFT[[#This Row],[Abs Erorr 2]]/SMA1MSFT[[#This Row],[Adj Close]]</f>
        <v>3.1088071334007521E-2</v>
      </c>
      <c r="N613" s="23">
        <f t="shared" si="49"/>
        <v>43.519550000000002</v>
      </c>
      <c r="O613" s="26">
        <f>SMA1MSFT[[#This Row],[Adj Close]]-SMA1MSFT[[#This Row],[6-MA]]</f>
        <v>1.2725499999999954</v>
      </c>
      <c r="P613" s="14">
        <f>(SMA1MSFT[[#This Row],[Adj Close]]-N613)^2</f>
        <v>1.6193835024999883</v>
      </c>
      <c r="Q613" s="14">
        <f>ABS(SMA1MSFT[[#This Row],[Erorr 3]])</f>
        <v>1.2725499999999954</v>
      </c>
      <c r="R613" s="27">
        <f>SMA1MSFT[[#This Row],[Abs Erorr 3]]/SMA1MSFT[[#This Row],[Adj Close]]</f>
        <v>2.8410143753027778E-2</v>
      </c>
    </row>
    <row r="614" spans="2:18">
      <c r="B614" s="46">
        <v>44671.291666666664</v>
      </c>
      <c r="C614" s="7">
        <v>44.960299999999997</v>
      </c>
      <c r="D614" s="23">
        <f t="shared" si="46"/>
        <v>44.792099999999998</v>
      </c>
      <c r="E614" s="24">
        <f>SMA1MSFT[[#This Row],[Adj Close]]-SMA1MSFT[[#This Row],[Naive Trend ]]</f>
        <v>0.16819999999999879</v>
      </c>
      <c r="F614" s="5">
        <f t="shared" si="45"/>
        <v>2.8291239999999596E-2</v>
      </c>
      <c r="G614" s="5">
        <f>ABS(SMA1MSFT[[#This Row],[Erorr 1]])</f>
        <v>0.16819999999999879</v>
      </c>
      <c r="H614" s="15">
        <f>SMA1MSFT[[#This Row],[Abs Erorr 1]]/SMA1MSFT[[#This Row],[Adj Close]]</f>
        <v>3.7410782401362717E-3</v>
      </c>
      <c r="I614" s="23">
        <f t="shared" si="48"/>
        <v>43.686200000000007</v>
      </c>
      <c r="J614" s="25">
        <f>(SMA1MSFT[[#This Row],[Adj Close]]-SMA1MSFT[[#This Row],[3-MA]])</f>
        <v>1.27409999999999</v>
      </c>
      <c r="K614" s="14">
        <f t="shared" si="47"/>
        <v>1.6233308099999746</v>
      </c>
      <c r="L614" s="14">
        <f>ABS(SMA1MSFT[[#This Row],[Erorr 2]])</f>
        <v>1.27409999999999</v>
      </c>
      <c r="M614" s="15">
        <f>SMA1MSFT[[#This Row],[Abs Erorr 2]]/SMA1MSFT[[#This Row],[Adj Close]]</f>
        <v>2.8338334041365161E-2</v>
      </c>
      <c r="N614" s="23">
        <f t="shared" si="49"/>
        <v>43.66128333333333</v>
      </c>
      <c r="O614" s="26">
        <f>SMA1MSFT[[#This Row],[Adj Close]]-SMA1MSFT[[#This Row],[6-MA]]</f>
        <v>1.2990166666666667</v>
      </c>
      <c r="P614" s="14">
        <f>(SMA1MSFT[[#This Row],[Adj Close]]-N614)^2</f>
        <v>1.6874443002777779</v>
      </c>
      <c r="Q614" s="14">
        <f>ABS(SMA1MSFT[[#This Row],[Erorr 3]])</f>
        <v>1.2990166666666667</v>
      </c>
      <c r="R614" s="27">
        <f>SMA1MSFT[[#This Row],[Abs Erorr 3]]/SMA1MSFT[[#This Row],[Adj Close]]</f>
        <v>2.8892526666118037E-2</v>
      </c>
    </row>
    <row r="615" spans="2:18">
      <c r="B615" s="46">
        <v>44672.291666666664</v>
      </c>
      <c r="C615" s="7">
        <v>44.3902</v>
      </c>
      <c r="D615" s="23">
        <f t="shared" si="46"/>
        <v>44.960299999999997</v>
      </c>
      <c r="E615" s="24">
        <f>SMA1MSFT[[#This Row],[Adj Close]]-SMA1MSFT[[#This Row],[Naive Trend ]]</f>
        <v>-0.5700999999999965</v>
      </c>
      <c r="F615" s="5">
        <f t="shared" si="45"/>
        <v>0.32501400999999602</v>
      </c>
      <c r="G615" s="5">
        <f>ABS(SMA1MSFT[[#This Row],[Erorr 1]])</f>
        <v>0.5700999999999965</v>
      </c>
      <c r="H615" s="15">
        <f>SMA1MSFT[[#This Row],[Abs Erorr 1]]/SMA1MSFT[[#This Row],[Adj Close]]</f>
        <v>1.2842924789705758E-2</v>
      </c>
      <c r="I615" s="23">
        <f t="shared" si="48"/>
        <v>44.446300000000001</v>
      </c>
      <c r="J615" s="25">
        <f>(SMA1MSFT[[#This Row],[Adj Close]]-SMA1MSFT[[#This Row],[3-MA]])</f>
        <v>-5.6100000000000705E-2</v>
      </c>
      <c r="K615" s="14">
        <f t="shared" si="47"/>
        <v>3.147210000000079E-3</v>
      </c>
      <c r="L615" s="14">
        <f>ABS(SMA1MSFT[[#This Row],[Erorr 2]])</f>
        <v>5.6100000000000705E-2</v>
      </c>
      <c r="M615" s="15">
        <f>SMA1MSFT[[#This Row],[Abs Erorr 2]]/SMA1MSFT[[#This Row],[Adj Close]]</f>
        <v>1.2637924586958542E-3</v>
      </c>
      <c r="N615" s="23">
        <f t="shared" si="49"/>
        <v>43.901150000000001</v>
      </c>
      <c r="O615" s="26">
        <f>SMA1MSFT[[#This Row],[Adj Close]]-SMA1MSFT[[#This Row],[6-MA]]</f>
        <v>0.48904999999999887</v>
      </c>
      <c r="P615" s="14">
        <f>(SMA1MSFT[[#This Row],[Adj Close]]-N615)^2</f>
        <v>0.23916990249999889</v>
      </c>
      <c r="Q615" s="14">
        <f>ABS(SMA1MSFT[[#This Row],[Erorr 3]])</f>
        <v>0.48904999999999887</v>
      </c>
      <c r="R615" s="27">
        <f>SMA1MSFT[[#This Row],[Abs Erorr 3]]/SMA1MSFT[[#This Row],[Adj Close]]</f>
        <v>1.1017071335565032E-2</v>
      </c>
    </row>
    <row r="616" spans="2:18">
      <c r="B616" s="46">
        <v>44673.291666666664</v>
      </c>
      <c r="C616" s="7">
        <v>43.493099999999998</v>
      </c>
      <c r="D616" s="23">
        <f t="shared" si="46"/>
        <v>44.3902</v>
      </c>
      <c r="E616" s="24">
        <f>SMA1MSFT[[#This Row],[Adj Close]]-SMA1MSFT[[#This Row],[Naive Trend ]]</f>
        <v>-0.89710000000000178</v>
      </c>
      <c r="F616" s="5">
        <f t="shared" si="45"/>
        <v>0.80478841000000323</v>
      </c>
      <c r="G616" s="5">
        <f>ABS(SMA1MSFT[[#This Row],[Erorr 1]])</f>
        <v>0.89710000000000178</v>
      </c>
      <c r="H616" s="15">
        <f>SMA1MSFT[[#This Row],[Abs Erorr 1]]/SMA1MSFT[[#This Row],[Adj Close]]</f>
        <v>2.0626260257374199E-2</v>
      </c>
      <c r="I616" s="23">
        <f t="shared" si="48"/>
        <v>44.714199999999998</v>
      </c>
      <c r="J616" s="25">
        <f>(SMA1MSFT[[#This Row],[Adj Close]]-SMA1MSFT[[#This Row],[3-MA]])</f>
        <v>-1.2210999999999999</v>
      </c>
      <c r="K616" s="14">
        <f t="shared" si="47"/>
        <v>1.4910852099999996</v>
      </c>
      <c r="L616" s="14">
        <f>ABS(SMA1MSFT[[#This Row],[Erorr 2]])</f>
        <v>1.2210999999999999</v>
      </c>
      <c r="M616" s="15">
        <f>SMA1MSFT[[#This Row],[Abs Erorr 2]]/SMA1MSFT[[#This Row],[Adj Close]]</f>
        <v>2.8075717757529352E-2</v>
      </c>
      <c r="N616" s="23">
        <f t="shared" si="49"/>
        <v>44.056900000000006</v>
      </c>
      <c r="O616" s="26">
        <f>SMA1MSFT[[#This Row],[Adj Close]]-SMA1MSFT[[#This Row],[6-MA]]</f>
        <v>-0.56380000000000763</v>
      </c>
      <c r="P616" s="14">
        <f>(SMA1MSFT[[#This Row],[Adj Close]]-N616)^2</f>
        <v>0.31787044000000858</v>
      </c>
      <c r="Q616" s="14">
        <f>ABS(SMA1MSFT[[#This Row],[Erorr 3]])</f>
        <v>0.56380000000000763</v>
      </c>
      <c r="R616" s="27">
        <f>SMA1MSFT[[#This Row],[Abs Erorr 3]]/SMA1MSFT[[#This Row],[Adj Close]]</f>
        <v>1.296297573638135E-2</v>
      </c>
    </row>
    <row r="617" spans="2:18">
      <c r="B617" s="46">
        <v>44676.291666666664</v>
      </c>
      <c r="C617" s="7">
        <v>43.979100000000003</v>
      </c>
      <c r="D617" s="23">
        <f t="shared" si="46"/>
        <v>43.493099999999998</v>
      </c>
      <c r="E617" s="24">
        <f>SMA1MSFT[[#This Row],[Adj Close]]-SMA1MSFT[[#This Row],[Naive Trend ]]</f>
        <v>0.48600000000000421</v>
      </c>
      <c r="F617" s="5">
        <f t="shared" si="45"/>
        <v>0.2361960000000041</v>
      </c>
      <c r="G617" s="5">
        <f>ABS(SMA1MSFT[[#This Row],[Erorr 1]])</f>
        <v>0.48600000000000421</v>
      </c>
      <c r="H617" s="15">
        <f>SMA1MSFT[[#This Row],[Abs Erorr 1]]/SMA1MSFT[[#This Row],[Adj Close]]</f>
        <v>1.1050703629678738E-2</v>
      </c>
      <c r="I617" s="23">
        <f t="shared" si="48"/>
        <v>44.281199999999991</v>
      </c>
      <c r="J617" s="25">
        <f>(SMA1MSFT[[#This Row],[Adj Close]]-SMA1MSFT[[#This Row],[3-MA]])</f>
        <v>-0.30209999999998871</v>
      </c>
      <c r="K617" s="14">
        <f t="shared" si="47"/>
        <v>9.1264409999993176E-2</v>
      </c>
      <c r="L617" s="14">
        <f>ABS(SMA1MSFT[[#This Row],[Erorr 2]])</f>
        <v>0.30209999999998871</v>
      </c>
      <c r="M617" s="15">
        <f>SMA1MSFT[[#This Row],[Abs Erorr 2]]/SMA1MSFT[[#This Row],[Adj Close]]</f>
        <v>6.8691719475839361E-3</v>
      </c>
      <c r="N617" s="23">
        <f t="shared" si="49"/>
        <v>43.983699999999999</v>
      </c>
      <c r="O617" s="26">
        <f>SMA1MSFT[[#This Row],[Adj Close]]-SMA1MSFT[[#This Row],[6-MA]]</f>
        <v>-4.5999999999963848E-3</v>
      </c>
      <c r="P617" s="14">
        <f>(SMA1MSFT[[#This Row],[Adj Close]]-N617)^2</f>
        <v>2.1159999999966739E-5</v>
      </c>
      <c r="Q617" s="14">
        <f>ABS(SMA1MSFT[[#This Row],[Erorr 3]])</f>
        <v>4.5999999999963848E-3</v>
      </c>
      <c r="R617" s="27">
        <f>SMA1MSFT[[#This Row],[Abs Erorr 3]]/SMA1MSFT[[#This Row],[Adj Close]]</f>
        <v>1.0459513723555927E-4</v>
      </c>
    </row>
    <row r="618" spans="2:18">
      <c r="B618" s="46">
        <v>44677.291666666664</v>
      </c>
      <c r="C618" s="7">
        <v>42.539900000000003</v>
      </c>
      <c r="D618" s="23">
        <f t="shared" si="46"/>
        <v>43.979100000000003</v>
      </c>
      <c r="E618" s="24">
        <f>SMA1MSFT[[#This Row],[Adj Close]]-SMA1MSFT[[#This Row],[Naive Trend ]]</f>
        <v>-1.4391999999999996</v>
      </c>
      <c r="F618" s="5">
        <f t="shared" si="45"/>
        <v>2.071296639999999</v>
      </c>
      <c r="G618" s="5">
        <f>ABS(SMA1MSFT[[#This Row],[Erorr 1]])</f>
        <v>1.4391999999999996</v>
      </c>
      <c r="H618" s="15">
        <f>SMA1MSFT[[#This Row],[Abs Erorr 1]]/SMA1MSFT[[#This Row],[Adj Close]]</f>
        <v>3.383176735253255E-2</v>
      </c>
      <c r="I618" s="23">
        <f t="shared" si="48"/>
        <v>43.954133333333324</v>
      </c>
      <c r="J618" s="25">
        <f>(SMA1MSFT[[#This Row],[Adj Close]]-SMA1MSFT[[#This Row],[3-MA]])</f>
        <v>-1.4142333333333212</v>
      </c>
      <c r="K618" s="14">
        <f t="shared" si="47"/>
        <v>2.0000559211110769</v>
      </c>
      <c r="L618" s="14">
        <f>ABS(SMA1MSFT[[#This Row],[Erorr 2]])</f>
        <v>1.4142333333333212</v>
      </c>
      <c r="M618" s="15">
        <f>SMA1MSFT[[#This Row],[Abs Erorr 2]]/SMA1MSFT[[#This Row],[Adj Close]]</f>
        <v>3.3244867367655334E-2</v>
      </c>
      <c r="N618" s="23">
        <f t="shared" si="49"/>
        <v>44.20021666666667</v>
      </c>
      <c r="O618" s="26">
        <f>SMA1MSFT[[#This Row],[Adj Close]]-SMA1MSFT[[#This Row],[6-MA]]</f>
        <v>-1.6603166666666667</v>
      </c>
      <c r="P618" s="14">
        <f>(SMA1MSFT[[#This Row],[Adj Close]]-N618)^2</f>
        <v>2.7566514336111112</v>
      </c>
      <c r="Q618" s="14">
        <f>ABS(SMA1MSFT[[#This Row],[Erorr 3]])</f>
        <v>1.6603166666666667</v>
      </c>
      <c r="R618" s="27">
        <f>SMA1MSFT[[#This Row],[Abs Erorr 3]]/SMA1MSFT[[#This Row],[Adj Close]]</f>
        <v>3.9029632572400656E-2</v>
      </c>
    </row>
    <row r="619" spans="2:18">
      <c r="B619" s="46">
        <v>44678.291666666664</v>
      </c>
      <c r="C619" s="7">
        <v>42.259500000000003</v>
      </c>
      <c r="D619" s="23">
        <f t="shared" si="46"/>
        <v>42.539900000000003</v>
      </c>
      <c r="E619" s="24">
        <f>SMA1MSFT[[#This Row],[Adj Close]]-SMA1MSFT[[#This Row],[Naive Trend ]]</f>
        <v>-0.2804000000000002</v>
      </c>
      <c r="F619" s="5">
        <f t="shared" si="45"/>
        <v>7.862416000000011E-2</v>
      </c>
      <c r="G619" s="5">
        <f>ABS(SMA1MSFT[[#This Row],[Erorr 1]])</f>
        <v>0.2804000000000002</v>
      </c>
      <c r="H619" s="15">
        <f>SMA1MSFT[[#This Row],[Abs Erorr 1]]/SMA1MSFT[[#This Row],[Adj Close]]</f>
        <v>6.6351944533181934E-3</v>
      </c>
      <c r="I619" s="23">
        <f t="shared" si="48"/>
        <v>43.337366666666668</v>
      </c>
      <c r="J619" s="25">
        <f>(SMA1MSFT[[#This Row],[Adj Close]]-SMA1MSFT[[#This Row],[3-MA]])</f>
        <v>-1.0778666666666652</v>
      </c>
      <c r="K619" s="14">
        <f t="shared" si="47"/>
        <v>1.1617965511111079</v>
      </c>
      <c r="L619" s="14">
        <f>ABS(SMA1MSFT[[#This Row],[Erorr 2]])</f>
        <v>1.0778666666666652</v>
      </c>
      <c r="M619" s="15">
        <f>SMA1MSFT[[#This Row],[Abs Erorr 2]]/SMA1MSFT[[#This Row],[Adj Close]]</f>
        <v>2.55059020259744E-2</v>
      </c>
      <c r="N619" s="23">
        <f t="shared" si="49"/>
        <v>44.025783333333329</v>
      </c>
      <c r="O619" s="26">
        <f>SMA1MSFT[[#This Row],[Adj Close]]-SMA1MSFT[[#This Row],[6-MA]]</f>
        <v>-1.7662833333333268</v>
      </c>
      <c r="P619" s="14">
        <f>(SMA1MSFT[[#This Row],[Adj Close]]-N619)^2</f>
        <v>3.119756813611088</v>
      </c>
      <c r="Q619" s="14">
        <f>ABS(SMA1MSFT[[#This Row],[Erorr 3]])</f>
        <v>1.7662833333333268</v>
      </c>
      <c r="R619" s="27">
        <f>SMA1MSFT[[#This Row],[Abs Erorr 3]]/SMA1MSFT[[#This Row],[Adj Close]]</f>
        <v>4.1796124737238413E-2</v>
      </c>
    </row>
    <row r="620" spans="2:18">
      <c r="B620" s="46">
        <v>44679.291666666664</v>
      </c>
      <c r="C620" s="7">
        <v>43.773499999999999</v>
      </c>
      <c r="D620" s="23">
        <f t="shared" si="46"/>
        <v>42.259500000000003</v>
      </c>
      <c r="E620" s="24">
        <f>SMA1MSFT[[#This Row],[Adj Close]]-SMA1MSFT[[#This Row],[Naive Trend ]]</f>
        <v>1.5139999999999958</v>
      </c>
      <c r="F620" s="5">
        <f t="shared" si="45"/>
        <v>2.2921959999999872</v>
      </c>
      <c r="G620" s="5">
        <f>ABS(SMA1MSFT[[#This Row],[Erorr 1]])</f>
        <v>1.5139999999999958</v>
      </c>
      <c r="H620" s="15">
        <f>SMA1MSFT[[#This Row],[Abs Erorr 1]]/SMA1MSFT[[#This Row],[Adj Close]]</f>
        <v>3.4587136052634491E-2</v>
      </c>
      <c r="I620" s="23">
        <f t="shared" si="48"/>
        <v>42.926166666666667</v>
      </c>
      <c r="J620" s="25">
        <f>(SMA1MSFT[[#This Row],[Adj Close]]-SMA1MSFT[[#This Row],[3-MA]])</f>
        <v>0.8473333333333315</v>
      </c>
      <c r="K620" s="14">
        <f t="shared" si="47"/>
        <v>0.71797377777777471</v>
      </c>
      <c r="L620" s="14">
        <f>ABS(SMA1MSFT[[#This Row],[Erorr 2]])</f>
        <v>0.8473333333333315</v>
      </c>
      <c r="M620" s="15">
        <f>SMA1MSFT[[#This Row],[Abs Erorr 2]]/SMA1MSFT[[#This Row],[Adj Close]]</f>
        <v>1.9357221454380652E-2</v>
      </c>
      <c r="N620" s="23">
        <f t="shared" si="49"/>
        <v>43.603683333333329</v>
      </c>
      <c r="O620" s="26">
        <f>SMA1MSFT[[#This Row],[Adj Close]]-SMA1MSFT[[#This Row],[6-MA]]</f>
        <v>0.16981666666666939</v>
      </c>
      <c r="P620" s="14">
        <f>(SMA1MSFT[[#This Row],[Adj Close]]-N620)^2</f>
        <v>2.8837700277778704E-2</v>
      </c>
      <c r="Q620" s="14">
        <f>ABS(SMA1MSFT[[#This Row],[Erorr 3]])</f>
        <v>0.16981666666666939</v>
      </c>
      <c r="R620" s="27">
        <f>SMA1MSFT[[#This Row],[Abs Erorr 3]]/SMA1MSFT[[#This Row],[Adj Close]]</f>
        <v>3.8794399960402847E-3</v>
      </c>
    </row>
    <row r="621" spans="2:18">
      <c r="B621" s="46">
        <v>44680.291666666664</v>
      </c>
      <c r="C621" s="7">
        <v>40.736199999999997</v>
      </c>
      <c r="D621" s="23">
        <f t="shared" si="46"/>
        <v>43.773499999999999</v>
      </c>
      <c r="E621" s="24">
        <f>SMA1MSFT[[#This Row],[Adj Close]]-SMA1MSFT[[#This Row],[Naive Trend ]]</f>
        <v>-3.0373000000000019</v>
      </c>
      <c r="F621" s="5">
        <f t="shared" si="45"/>
        <v>9.2251912900000121</v>
      </c>
      <c r="G621" s="5">
        <f>ABS(SMA1MSFT[[#This Row],[Erorr 1]])</f>
        <v>3.0373000000000019</v>
      </c>
      <c r="H621" s="15">
        <f>SMA1MSFT[[#This Row],[Abs Erorr 1]]/SMA1MSFT[[#This Row],[Adj Close]]</f>
        <v>7.4560219166245306E-2</v>
      </c>
      <c r="I621" s="23">
        <f t="shared" si="48"/>
        <v>42.857633333333332</v>
      </c>
      <c r="J621" s="25">
        <f>(SMA1MSFT[[#This Row],[Adj Close]]-SMA1MSFT[[#This Row],[3-MA]])</f>
        <v>-2.1214333333333357</v>
      </c>
      <c r="K621" s="14">
        <f t="shared" si="47"/>
        <v>4.500479387777788</v>
      </c>
      <c r="L621" s="14">
        <f>ABS(SMA1MSFT[[#This Row],[Erorr 2]])</f>
        <v>2.1214333333333357</v>
      </c>
      <c r="M621" s="15">
        <f>SMA1MSFT[[#This Row],[Abs Erorr 2]]/SMA1MSFT[[#This Row],[Adj Close]]</f>
        <v>5.2077349711886135E-2</v>
      </c>
      <c r="N621" s="23">
        <f t="shared" si="49"/>
        <v>43.405883333333328</v>
      </c>
      <c r="O621" s="26">
        <f>SMA1MSFT[[#This Row],[Adj Close]]-SMA1MSFT[[#This Row],[6-MA]]</f>
        <v>-2.6696833333333316</v>
      </c>
      <c r="P621" s="14">
        <f>(SMA1MSFT[[#This Row],[Adj Close]]-N621)^2</f>
        <v>7.1272091002777689</v>
      </c>
      <c r="Q621" s="14">
        <f>ABS(SMA1MSFT[[#This Row],[Erorr 3]])</f>
        <v>2.6696833333333316</v>
      </c>
      <c r="R621" s="27">
        <f>SMA1MSFT[[#This Row],[Abs Erorr 3]]/SMA1MSFT[[#This Row],[Adj Close]]</f>
        <v>6.5535895182499401E-2</v>
      </c>
    </row>
    <row r="622" spans="2:18">
      <c r="B622" s="46">
        <v>44683.291666666664</v>
      </c>
      <c r="C622" s="7">
        <v>42.016500000000001</v>
      </c>
      <c r="D622" s="23">
        <f t="shared" si="46"/>
        <v>40.736199999999997</v>
      </c>
      <c r="E622" s="24">
        <f>SMA1MSFT[[#This Row],[Adj Close]]-SMA1MSFT[[#This Row],[Naive Trend ]]</f>
        <v>1.280300000000004</v>
      </c>
      <c r="F622" s="5">
        <f t="shared" si="45"/>
        <v>1.6391680900000103</v>
      </c>
      <c r="G622" s="5">
        <f>ABS(SMA1MSFT[[#This Row],[Erorr 1]])</f>
        <v>1.280300000000004</v>
      </c>
      <c r="H622" s="15">
        <f>SMA1MSFT[[#This Row],[Abs Erorr 1]]/SMA1MSFT[[#This Row],[Adj Close]]</f>
        <v>3.0471362440945914E-2</v>
      </c>
      <c r="I622" s="23">
        <f t="shared" si="48"/>
        <v>42.256399999999999</v>
      </c>
      <c r="J622" s="25">
        <f>(SMA1MSFT[[#This Row],[Adj Close]]-SMA1MSFT[[#This Row],[3-MA]])</f>
        <v>-0.23989999999999867</v>
      </c>
      <c r="K622" s="14">
        <f t="shared" si="47"/>
        <v>5.7552009999999362E-2</v>
      </c>
      <c r="L622" s="14">
        <f>ABS(SMA1MSFT[[#This Row],[Erorr 2]])</f>
        <v>0.23989999999999867</v>
      </c>
      <c r="M622" s="15">
        <f>SMA1MSFT[[#This Row],[Abs Erorr 2]]/SMA1MSFT[[#This Row],[Adj Close]]</f>
        <v>5.7096616805302359E-3</v>
      </c>
      <c r="N622" s="23">
        <f t="shared" si="49"/>
        <v>42.796883333333334</v>
      </c>
      <c r="O622" s="26">
        <f>SMA1MSFT[[#This Row],[Adj Close]]-SMA1MSFT[[#This Row],[6-MA]]</f>
        <v>-0.78038333333333298</v>
      </c>
      <c r="P622" s="14">
        <f>(SMA1MSFT[[#This Row],[Adj Close]]-N622)^2</f>
        <v>0.60899814694444387</v>
      </c>
      <c r="Q622" s="14">
        <f>ABS(SMA1MSFT[[#This Row],[Erorr 3]])</f>
        <v>0.78038333333333298</v>
      </c>
      <c r="R622" s="27">
        <f>SMA1MSFT[[#This Row],[Abs Erorr 3]]/SMA1MSFT[[#This Row],[Adj Close]]</f>
        <v>1.8573258918123427E-2</v>
      </c>
    </row>
    <row r="623" spans="2:18">
      <c r="B623" s="46">
        <v>44684.291666666664</v>
      </c>
      <c r="C623" s="7">
        <v>42.11</v>
      </c>
      <c r="D623" s="23">
        <f t="shared" si="46"/>
        <v>42.016500000000001</v>
      </c>
      <c r="E623" s="24">
        <f>SMA1MSFT[[#This Row],[Adj Close]]-SMA1MSFT[[#This Row],[Naive Trend ]]</f>
        <v>9.3499999999998806E-2</v>
      </c>
      <c r="F623" s="5">
        <f t="shared" si="45"/>
        <v>8.7422499999997762E-3</v>
      </c>
      <c r="G623" s="5">
        <f>ABS(SMA1MSFT[[#This Row],[Erorr 1]])</f>
        <v>9.3499999999998806E-2</v>
      </c>
      <c r="H623" s="15">
        <f>SMA1MSFT[[#This Row],[Abs Erorr 1]]/SMA1MSFT[[#This Row],[Adj Close]]</f>
        <v>2.2203752077890955E-3</v>
      </c>
      <c r="I623" s="23">
        <f t="shared" si="48"/>
        <v>42.175399999999996</v>
      </c>
      <c r="J623" s="25">
        <f>(SMA1MSFT[[#This Row],[Adj Close]]-SMA1MSFT[[#This Row],[3-MA]])</f>
        <v>-6.5399999999996794E-2</v>
      </c>
      <c r="K623" s="14">
        <f t="shared" si="47"/>
        <v>4.2771599999995805E-3</v>
      </c>
      <c r="L623" s="14">
        <f>ABS(SMA1MSFT[[#This Row],[Erorr 2]])</f>
        <v>6.5399999999996794E-2</v>
      </c>
      <c r="M623" s="15">
        <f>SMA1MSFT[[#This Row],[Abs Erorr 2]]/SMA1MSFT[[#This Row],[Adj Close]]</f>
        <v>1.553075279031033E-3</v>
      </c>
      <c r="N623" s="23">
        <f t="shared" si="49"/>
        <v>42.550783333333335</v>
      </c>
      <c r="O623" s="26">
        <f>SMA1MSFT[[#This Row],[Adj Close]]-SMA1MSFT[[#This Row],[6-MA]]</f>
        <v>-0.44078333333333575</v>
      </c>
      <c r="P623" s="14">
        <f>(SMA1MSFT[[#This Row],[Adj Close]]-N623)^2</f>
        <v>0.19428994694444657</v>
      </c>
      <c r="Q623" s="14">
        <f>ABS(SMA1MSFT[[#This Row],[Erorr 3]])</f>
        <v>0.44078333333333575</v>
      </c>
      <c r="R623" s="27">
        <f>SMA1MSFT[[#This Row],[Abs Erorr 3]]/SMA1MSFT[[#This Row],[Adj Close]]</f>
        <v>1.0467426581176342E-2</v>
      </c>
    </row>
    <row r="624" spans="2:18">
      <c r="B624" s="46">
        <v>44685.291666666664</v>
      </c>
      <c r="C624" s="7">
        <v>43.493099999999998</v>
      </c>
      <c r="D624" s="23">
        <f t="shared" si="46"/>
        <v>42.11</v>
      </c>
      <c r="E624" s="24">
        <f>SMA1MSFT[[#This Row],[Adj Close]]-SMA1MSFT[[#This Row],[Naive Trend ]]</f>
        <v>1.3830999999999989</v>
      </c>
      <c r="F624" s="5">
        <f t="shared" si="45"/>
        <v>1.912965609999997</v>
      </c>
      <c r="G624" s="5">
        <f>ABS(SMA1MSFT[[#This Row],[Erorr 1]])</f>
        <v>1.3830999999999989</v>
      </c>
      <c r="H624" s="15">
        <f>SMA1MSFT[[#This Row],[Abs Erorr 1]]/SMA1MSFT[[#This Row],[Adj Close]]</f>
        <v>3.1800446507606932E-2</v>
      </c>
      <c r="I624" s="23">
        <f t="shared" si="48"/>
        <v>41.620899999999999</v>
      </c>
      <c r="J624" s="25">
        <f>(SMA1MSFT[[#This Row],[Adj Close]]-SMA1MSFT[[#This Row],[3-MA]])</f>
        <v>1.8721999999999994</v>
      </c>
      <c r="K624" s="14">
        <f t="shared" si="47"/>
        <v>3.5051328399999977</v>
      </c>
      <c r="L624" s="14">
        <f>ABS(SMA1MSFT[[#This Row],[Erorr 2]])</f>
        <v>1.8721999999999994</v>
      </c>
      <c r="M624" s="15">
        <f>SMA1MSFT[[#This Row],[Abs Erorr 2]]/SMA1MSFT[[#This Row],[Adj Close]]</f>
        <v>4.3045908431452333E-2</v>
      </c>
      <c r="N624" s="23">
        <f t="shared" si="49"/>
        <v>42.239266666666673</v>
      </c>
      <c r="O624" s="26">
        <f>SMA1MSFT[[#This Row],[Adj Close]]-SMA1MSFT[[#This Row],[6-MA]]</f>
        <v>1.2538333333333256</v>
      </c>
      <c r="P624" s="14">
        <f>(SMA1MSFT[[#This Row],[Adj Close]]-N624)^2</f>
        <v>1.5720980277777583</v>
      </c>
      <c r="Q624" s="14">
        <f>ABS(SMA1MSFT[[#This Row],[Erorr 3]])</f>
        <v>1.2538333333333256</v>
      </c>
      <c r="R624" s="27">
        <f>SMA1MSFT[[#This Row],[Abs Erorr 3]]/SMA1MSFT[[#This Row],[Adj Close]]</f>
        <v>2.8828327558470784E-2</v>
      </c>
    </row>
    <row r="625" spans="2:18">
      <c r="B625" s="46">
        <v>44686.291666666664</v>
      </c>
      <c r="C625" s="7">
        <v>42.009599999999999</v>
      </c>
      <c r="D625" s="23">
        <f t="shared" si="46"/>
        <v>43.493099999999998</v>
      </c>
      <c r="E625" s="24">
        <f>SMA1MSFT[[#This Row],[Adj Close]]-SMA1MSFT[[#This Row],[Naive Trend ]]</f>
        <v>-1.4834999999999994</v>
      </c>
      <c r="F625" s="5">
        <f t="shared" si="45"/>
        <v>2.2007722499999982</v>
      </c>
      <c r="G625" s="5">
        <f>ABS(SMA1MSFT[[#This Row],[Erorr 1]])</f>
        <v>1.4834999999999994</v>
      </c>
      <c r="H625" s="15">
        <f>SMA1MSFT[[#This Row],[Abs Erorr 1]]/SMA1MSFT[[#This Row],[Adj Close]]</f>
        <v>3.531335694698353E-2</v>
      </c>
      <c r="I625" s="23">
        <f t="shared" si="48"/>
        <v>42.539866666666661</v>
      </c>
      <c r="J625" s="25">
        <f>(SMA1MSFT[[#This Row],[Adj Close]]-SMA1MSFT[[#This Row],[3-MA]])</f>
        <v>-0.53026666666666245</v>
      </c>
      <c r="K625" s="14">
        <f t="shared" si="47"/>
        <v>0.28118273777777331</v>
      </c>
      <c r="L625" s="14">
        <f>ABS(SMA1MSFT[[#This Row],[Erorr 2]])</f>
        <v>0.53026666666666245</v>
      </c>
      <c r="M625" s="15">
        <f>SMA1MSFT[[#This Row],[Abs Erorr 2]]/SMA1MSFT[[#This Row],[Adj Close]]</f>
        <v>1.2622511679869898E-2</v>
      </c>
      <c r="N625" s="23">
        <f t="shared" si="49"/>
        <v>42.398133333333327</v>
      </c>
      <c r="O625" s="26">
        <f>SMA1MSFT[[#This Row],[Adj Close]]-SMA1MSFT[[#This Row],[6-MA]]</f>
        <v>-0.38853333333332785</v>
      </c>
      <c r="P625" s="14">
        <f>(SMA1MSFT[[#This Row],[Adj Close]]-N625)^2</f>
        <v>0.15095815111110686</v>
      </c>
      <c r="Q625" s="14">
        <f>ABS(SMA1MSFT[[#This Row],[Erorr 3]])</f>
        <v>0.38853333333332785</v>
      </c>
      <c r="R625" s="27">
        <f>SMA1MSFT[[#This Row],[Abs Erorr 3]]/SMA1MSFT[[#This Row],[Adj Close]]</f>
        <v>9.2486796668696646E-3</v>
      </c>
    </row>
    <row r="626" spans="2:18">
      <c r="B626" s="46">
        <v>44687.291666666664</v>
      </c>
      <c r="C626" s="7">
        <v>41.726999999999997</v>
      </c>
      <c r="D626" s="23">
        <f t="shared" si="46"/>
        <v>42.009599999999999</v>
      </c>
      <c r="E626" s="24">
        <f>SMA1MSFT[[#This Row],[Adj Close]]-SMA1MSFT[[#This Row],[Naive Trend ]]</f>
        <v>-0.28260000000000218</v>
      </c>
      <c r="F626" s="5">
        <f t="shared" si="45"/>
        <v>7.986276000000124E-2</v>
      </c>
      <c r="G626" s="5">
        <f>ABS(SMA1MSFT[[#This Row],[Erorr 1]])</f>
        <v>0.28260000000000218</v>
      </c>
      <c r="H626" s="15">
        <f>SMA1MSFT[[#This Row],[Abs Erorr 1]]/SMA1MSFT[[#This Row],[Adj Close]]</f>
        <v>6.7725932849234836E-3</v>
      </c>
      <c r="I626" s="23">
        <f t="shared" si="48"/>
        <v>42.537566666666663</v>
      </c>
      <c r="J626" s="25">
        <f>(SMA1MSFT[[#This Row],[Adj Close]]-SMA1MSFT[[#This Row],[3-MA]])</f>
        <v>-0.81056666666666644</v>
      </c>
      <c r="K626" s="14">
        <f t="shared" si="47"/>
        <v>0.65701832111111069</v>
      </c>
      <c r="L626" s="14">
        <f>ABS(SMA1MSFT[[#This Row],[Erorr 2]])</f>
        <v>0.81056666666666644</v>
      </c>
      <c r="M626" s="15">
        <f>SMA1MSFT[[#This Row],[Abs Erorr 2]]/SMA1MSFT[[#This Row],[Adj Close]]</f>
        <v>1.9425471916664664E-2</v>
      </c>
      <c r="N626" s="23">
        <f t="shared" si="49"/>
        <v>42.35648333333333</v>
      </c>
      <c r="O626" s="26">
        <f>SMA1MSFT[[#This Row],[Adj Close]]-SMA1MSFT[[#This Row],[6-MA]]</f>
        <v>-0.62948333333333295</v>
      </c>
      <c r="P626" s="14">
        <f>(SMA1MSFT[[#This Row],[Adj Close]]-N626)^2</f>
        <v>0.39624926694444396</v>
      </c>
      <c r="Q626" s="14">
        <f>ABS(SMA1MSFT[[#This Row],[Erorr 3]])</f>
        <v>0.62948333333333295</v>
      </c>
      <c r="R626" s="27">
        <f>SMA1MSFT[[#This Row],[Abs Erorr 3]]/SMA1MSFT[[#This Row],[Adj Close]]</f>
        <v>1.5085755825564574E-2</v>
      </c>
    </row>
    <row r="627" spans="2:18">
      <c r="B627" s="46">
        <v>44690.291666666664</v>
      </c>
      <c r="C627" s="7">
        <v>40.568399999999997</v>
      </c>
      <c r="D627" s="23">
        <f t="shared" si="46"/>
        <v>41.726999999999997</v>
      </c>
      <c r="E627" s="24">
        <f>SMA1MSFT[[#This Row],[Adj Close]]-SMA1MSFT[[#This Row],[Naive Trend ]]</f>
        <v>-1.1585999999999999</v>
      </c>
      <c r="F627" s="5">
        <f t="shared" si="45"/>
        <v>1.3423539599999996</v>
      </c>
      <c r="G627" s="5">
        <f>ABS(SMA1MSFT[[#This Row],[Erorr 1]])</f>
        <v>1.1585999999999999</v>
      </c>
      <c r="H627" s="15">
        <f>SMA1MSFT[[#This Row],[Abs Erorr 1]]/SMA1MSFT[[#This Row],[Adj Close]]</f>
        <v>2.8559174135534059E-2</v>
      </c>
      <c r="I627" s="23">
        <f t="shared" si="48"/>
        <v>42.4099</v>
      </c>
      <c r="J627" s="25">
        <f>(SMA1MSFT[[#This Row],[Adj Close]]-SMA1MSFT[[#This Row],[3-MA]])</f>
        <v>-1.8415000000000035</v>
      </c>
      <c r="K627" s="14">
        <f t="shared" si="47"/>
        <v>3.3911222500000129</v>
      </c>
      <c r="L627" s="14">
        <f>ABS(SMA1MSFT[[#This Row],[Erorr 2]])</f>
        <v>1.8415000000000035</v>
      </c>
      <c r="M627" s="15">
        <f>SMA1MSFT[[#This Row],[Abs Erorr 2]]/SMA1MSFT[[#This Row],[Adj Close]]</f>
        <v>4.5392472959249162E-2</v>
      </c>
      <c r="N627" s="23">
        <f t="shared" si="49"/>
        <v>42.0154</v>
      </c>
      <c r="O627" s="26">
        <f>SMA1MSFT[[#This Row],[Adj Close]]-SMA1MSFT[[#This Row],[6-MA]]</f>
        <v>-1.4470000000000027</v>
      </c>
      <c r="P627" s="14">
        <f>(SMA1MSFT[[#This Row],[Adj Close]]-N627)^2</f>
        <v>2.0938090000000078</v>
      </c>
      <c r="Q627" s="14">
        <f>ABS(SMA1MSFT[[#This Row],[Erorr 3]])</f>
        <v>1.4470000000000027</v>
      </c>
      <c r="R627" s="27">
        <f>SMA1MSFT[[#This Row],[Abs Erorr 3]]/SMA1MSFT[[#This Row],[Adj Close]]</f>
        <v>3.5668155510200125E-2</v>
      </c>
    </row>
    <row r="628" spans="2:18">
      <c r="B628" s="46">
        <v>44691.291666666664</v>
      </c>
      <c r="C628" s="7">
        <v>41.453800000000001</v>
      </c>
      <c r="D628" s="23">
        <f t="shared" si="46"/>
        <v>40.568399999999997</v>
      </c>
      <c r="E628" s="24">
        <f>SMA1MSFT[[#This Row],[Adj Close]]-SMA1MSFT[[#This Row],[Naive Trend ]]</f>
        <v>0.88540000000000418</v>
      </c>
      <c r="F628" s="5">
        <f t="shared" si="45"/>
        <v>0.78393316000000746</v>
      </c>
      <c r="G628" s="5">
        <f>ABS(SMA1MSFT[[#This Row],[Erorr 1]])</f>
        <v>0.88540000000000418</v>
      </c>
      <c r="H628" s="15">
        <f>SMA1MSFT[[#This Row],[Abs Erorr 1]]/SMA1MSFT[[#This Row],[Adj Close]]</f>
        <v>2.1358717415532573E-2</v>
      </c>
      <c r="I628" s="23">
        <f t="shared" si="48"/>
        <v>41.434999999999995</v>
      </c>
      <c r="J628" s="25">
        <f>(SMA1MSFT[[#This Row],[Adj Close]]-SMA1MSFT[[#This Row],[3-MA]])</f>
        <v>1.8800000000005923E-2</v>
      </c>
      <c r="K628" s="14">
        <f t="shared" si="47"/>
        <v>3.534400000002227E-4</v>
      </c>
      <c r="L628" s="14">
        <f>ABS(SMA1MSFT[[#This Row],[Erorr 2]])</f>
        <v>1.8800000000005923E-2</v>
      </c>
      <c r="M628" s="15">
        <f>SMA1MSFT[[#This Row],[Abs Erorr 2]]/SMA1MSFT[[#This Row],[Adj Close]]</f>
        <v>4.5351692727822111E-4</v>
      </c>
      <c r="N628" s="23">
        <f t="shared" si="49"/>
        <v>41.987433333333335</v>
      </c>
      <c r="O628" s="26">
        <f>SMA1MSFT[[#This Row],[Adj Close]]-SMA1MSFT[[#This Row],[6-MA]]</f>
        <v>-0.53363333333333429</v>
      </c>
      <c r="P628" s="14">
        <f>(SMA1MSFT[[#This Row],[Adj Close]]-N628)^2</f>
        <v>0.28476453444444549</v>
      </c>
      <c r="Q628" s="14">
        <f>ABS(SMA1MSFT[[#This Row],[Erorr 3]])</f>
        <v>0.53363333333333429</v>
      </c>
      <c r="R628" s="27">
        <f>SMA1MSFT[[#This Row],[Abs Erorr 3]]/SMA1MSFT[[#This Row],[Adj Close]]</f>
        <v>1.2872965405664481E-2</v>
      </c>
    </row>
    <row r="629" spans="2:18">
      <c r="B629" s="46">
        <v>44692.291666666664</v>
      </c>
      <c r="C629" s="7">
        <v>40.342399999999998</v>
      </c>
      <c r="D629" s="23">
        <f t="shared" si="46"/>
        <v>41.453800000000001</v>
      </c>
      <c r="E629" s="24">
        <f>SMA1MSFT[[#This Row],[Adj Close]]-SMA1MSFT[[#This Row],[Naive Trend ]]</f>
        <v>-1.1114000000000033</v>
      </c>
      <c r="F629" s="5">
        <f t="shared" si="45"/>
        <v>1.2352099600000073</v>
      </c>
      <c r="G629" s="5">
        <f>ABS(SMA1MSFT[[#This Row],[Erorr 1]])</f>
        <v>1.1114000000000033</v>
      </c>
      <c r="H629" s="15">
        <f>SMA1MSFT[[#This Row],[Abs Erorr 1]]/SMA1MSFT[[#This Row],[Adj Close]]</f>
        <v>2.7549179027524472E-2</v>
      </c>
      <c r="I629" s="23">
        <f t="shared" si="48"/>
        <v>41.249733333333332</v>
      </c>
      <c r="J629" s="25">
        <f>(SMA1MSFT[[#This Row],[Adj Close]]-SMA1MSFT[[#This Row],[3-MA]])</f>
        <v>-0.90733333333333377</v>
      </c>
      <c r="K629" s="14">
        <f t="shared" si="47"/>
        <v>0.82325377777777853</v>
      </c>
      <c r="L629" s="14">
        <f>ABS(SMA1MSFT[[#This Row],[Erorr 2]])</f>
        <v>0.90733333333333377</v>
      </c>
      <c r="M629" s="15">
        <f>SMA1MSFT[[#This Row],[Abs Erorr 2]]/SMA1MSFT[[#This Row],[Adj Close]]</f>
        <v>2.2490811982760914E-2</v>
      </c>
      <c r="N629" s="23">
        <f t="shared" si="49"/>
        <v>41.893650000000001</v>
      </c>
      <c r="O629" s="26">
        <f>SMA1MSFT[[#This Row],[Adj Close]]-SMA1MSFT[[#This Row],[6-MA]]</f>
        <v>-1.5512500000000031</v>
      </c>
      <c r="P629" s="14">
        <f>(SMA1MSFT[[#This Row],[Adj Close]]-N629)^2</f>
        <v>2.4063765625000095</v>
      </c>
      <c r="Q629" s="14">
        <f>ABS(SMA1MSFT[[#This Row],[Erorr 3]])</f>
        <v>1.5512500000000031</v>
      </c>
      <c r="R629" s="27">
        <f>SMA1MSFT[[#This Row],[Abs Erorr 3]]/SMA1MSFT[[#This Row],[Adj Close]]</f>
        <v>3.8452100023796384E-2</v>
      </c>
    </row>
    <row r="630" spans="2:18">
      <c r="B630" s="46">
        <v>44693.291666666664</v>
      </c>
      <c r="C630" s="7">
        <v>40.351799999999997</v>
      </c>
      <c r="D630" s="23">
        <f t="shared" si="46"/>
        <v>40.342399999999998</v>
      </c>
      <c r="E630" s="24">
        <f>SMA1MSFT[[#This Row],[Adj Close]]-SMA1MSFT[[#This Row],[Naive Trend ]]</f>
        <v>9.3999999999994088E-3</v>
      </c>
      <c r="F630" s="5">
        <f t="shared" si="45"/>
        <v>8.8359999999988888E-5</v>
      </c>
      <c r="G630" s="5">
        <f>ABS(SMA1MSFT[[#This Row],[Erorr 1]])</f>
        <v>9.3999999999994088E-3</v>
      </c>
      <c r="H630" s="15">
        <f>SMA1MSFT[[#This Row],[Abs Erorr 1]]/SMA1MSFT[[#This Row],[Adj Close]]</f>
        <v>2.3295119424658652E-4</v>
      </c>
      <c r="I630" s="23">
        <f t="shared" si="48"/>
        <v>40.788199999999996</v>
      </c>
      <c r="J630" s="25">
        <f>(SMA1MSFT[[#This Row],[Adj Close]]-SMA1MSFT[[#This Row],[3-MA]])</f>
        <v>-0.43639999999999901</v>
      </c>
      <c r="K630" s="14">
        <f t="shared" si="47"/>
        <v>0.19044495999999914</v>
      </c>
      <c r="L630" s="14">
        <f>ABS(SMA1MSFT[[#This Row],[Erorr 2]])</f>
        <v>0.43639999999999901</v>
      </c>
      <c r="M630" s="15">
        <f>SMA1MSFT[[#This Row],[Abs Erorr 2]]/SMA1MSFT[[#This Row],[Adj Close]]</f>
        <v>1.0814883103108139E-2</v>
      </c>
      <c r="N630" s="23">
        <f t="shared" si="49"/>
        <v>41.599049999999998</v>
      </c>
      <c r="O630" s="26">
        <f>SMA1MSFT[[#This Row],[Adj Close]]-SMA1MSFT[[#This Row],[6-MA]]</f>
        <v>-1.2472500000000011</v>
      </c>
      <c r="P630" s="14">
        <f>(SMA1MSFT[[#This Row],[Adj Close]]-N630)^2</f>
        <v>1.5556325625000027</v>
      </c>
      <c r="Q630" s="14">
        <f>ABS(SMA1MSFT[[#This Row],[Erorr 3]])</f>
        <v>1.2472500000000011</v>
      </c>
      <c r="R630" s="27">
        <f>SMA1MSFT[[#This Row],[Abs Erorr 3]]/SMA1MSFT[[#This Row],[Adj Close]]</f>
        <v>3.0909401811071654E-2</v>
      </c>
    </row>
    <row r="631" spans="2:18">
      <c r="B631" s="46">
        <v>44694.291666666664</v>
      </c>
      <c r="C631" s="7">
        <v>41.067700000000002</v>
      </c>
      <c r="D631" s="23">
        <f t="shared" si="46"/>
        <v>40.351799999999997</v>
      </c>
      <c r="E631" s="24">
        <f>SMA1MSFT[[#This Row],[Adj Close]]-SMA1MSFT[[#This Row],[Naive Trend ]]</f>
        <v>0.71590000000000487</v>
      </c>
      <c r="F631" s="5">
        <f t="shared" si="45"/>
        <v>0.51251281000000692</v>
      </c>
      <c r="G631" s="5">
        <f>ABS(SMA1MSFT[[#This Row],[Erorr 1]])</f>
        <v>0.71590000000000487</v>
      </c>
      <c r="H631" s="15">
        <f>SMA1MSFT[[#This Row],[Abs Erorr 1]]/SMA1MSFT[[#This Row],[Adj Close]]</f>
        <v>1.7432191235447928E-2</v>
      </c>
      <c r="I631" s="23">
        <f t="shared" si="48"/>
        <v>40.716000000000001</v>
      </c>
      <c r="J631" s="25">
        <f>(SMA1MSFT[[#This Row],[Adj Close]]-SMA1MSFT[[#This Row],[3-MA]])</f>
        <v>0.35170000000000101</v>
      </c>
      <c r="K631" s="14">
        <f t="shared" si="47"/>
        <v>0.12369289000000071</v>
      </c>
      <c r="L631" s="14">
        <f>ABS(SMA1MSFT[[#This Row],[Erorr 2]])</f>
        <v>0.35170000000000101</v>
      </c>
      <c r="M631" s="15">
        <f>SMA1MSFT[[#This Row],[Abs Erorr 2]]/SMA1MSFT[[#This Row],[Adj Close]]</f>
        <v>8.5639078886813966E-3</v>
      </c>
      <c r="N631" s="23">
        <f t="shared" si="49"/>
        <v>41.075499999999998</v>
      </c>
      <c r="O631" s="26">
        <f>SMA1MSFT[[#This Row],[Adj Close]]-SMA1MSFT[[#This Row],[6-MA]]</f>
        <v>-7.7999999999960323E-3</v>
      </c>
      <c r="P631" s="14">
        <f>(SMA1MSFT[[#This Row],[Adj Close]]-N631)^2</f>
        <v>6.0839999999938106E-5</v>
      </c>
      <c r="Q631" s="14">
        <f>ABS(SMA1MSFT[[#This Row],[Erorr 3]])</f>
        <v>7.7999999999960323E-3</v>
      </c>
      <c r="R631" s="27">
        <f>SMA1MSFT[[#This Row],[Abs Erorr 3]]/SMA1MSFT[[#This Row],[Adj Close]]</f>
        <v>1.8993028584498358E-4</v>
      </c>
    </row>
    <row r="632" spans="2:18">
      <c r="B632" s="46">
        <v>44697.291666666664</v>
      </c>
      <c r="C632" s="7">
        <v>40.5779</v>
      </c>
      <c r="D632" s="23">
        <f t="shared" si="46"/>
        <v>41.067700000000002</v>
      </c>
      <c r="E632" s="24">
        <f>SMA1MSFT[[#This Row],[Adj Close]]-SMA1MSFT[[#This Row],[Naive Trend ]]</f>
        <v>-0.48980000000000246</v>
      </c>
      <c r="F632" s="5">
        <f t="shared" si="45"/>
        <v>0.2399040400000024</v>
      </c>
      <c r="G632" s="5">
        <f>ABS(SMA1MSFT[[#This Row],[Erorr 1]])</f>
        <v>0.48980000000000246</v>
      </c>
      <c r="H632" s="15">
        <f>SMA1MSFT[[#This Row],[Abs Erorr 1]]/SMA1MSFT[[#This Row],[Adj Close]]</f>
        <v>1.2070609863990065E-2</v>
      </c>
      <c r="I632" s="23">
        <f t="shared" si="48"/>
        <v>40.587299999999999</v>
      </c>
      <c r="J632" s="25">
        <f>(SMA1MSFT[[#This Row],[Adj Close]]-SMA1MSFT[[#This Row],[3-MA]])</f>
        <v>-9.3999999999994088E-3</v>
      </c>
      <c r="K632" s="14">
        <f t="shared" si="47"/>
        <v>8.8359999999988888E-5</v>
      </c>
      <c r="L632" s="14">
        <f>ABS(SMA1MSFT[[#This Row],[Erorr 2]])</f>
        <v>9.3999999999994088E-3</v>
      </c>
      <c r="M632" s="15">
        <f>SMA1MSFT[[#This Row],[Abs Erorr 2]]/SMA1MSFT[[#This Row],[Adj Close]]</f>
        <v>2.3165319052980584E-4</v>
      </c>
      <c r="N632" s="23">
        <f t="shared" si="49"/>
        <v>40.918516666666669</v>
      </c>
      <c r="O632" s="26">
        <f>SMA1MSFT[[#This Row],[Adj Close]]-SMA1MSFT[[#This Row],[6-MA]]</f>
        <v>-0.34061666666666923</v>
      </c>
      <c r="P632" s="14">
        <f>(SMA1MSFT[[#This Row],[Adj Close]]-N632)^2</f>
        <v>0.11601971361111287</v>
      </c>
      <c r="Q632" s="14">
        <f>ABS(SMA1MSFT[[#This Row],[Erorr 3]])</f>
        <v>0.34061666666666923</v>
      </c>
      <c r="R632" s="27">
        <f>SMA1MSFT[[#This Row],[Abs Erorr 3]]/SMA1MSFT[[#This Row],[Adj Close]]</f>
        <v>8.3941422958474753E-3</v>
      </c>
    </row>
    <row r="633" spans="2:18">
      <c r="B633" s="46">
        <v>44698.291666666664</v>
      </c>
      <c r="C633" s="7">
        <v>41.821199999999997</v>
      </c>
      <c r="D633" s="23">
        <f t="shared" si="46"/>
        <v>40.5779</v>
      </c>
      <c r="E633" s="24">
        <f>SMA1MSFT[[#This Row],[Adj Close]]-SMA1MSFT[[#This Row],[Naive Trend ]]</f>
        <v>1.2432999999999979</v>
      </c>
      <c r="F633" s="5">
        <f t="shared" si="45"/>
        <v>1.5457948899999947</v>
      </c>
      <c r="G633" s="5">
        <f>ABS(SMA1MSFT[[#This Row],[Erorr 1]])</f>
        <v>1.2432999999999979</v>
      </c>
      <c r="H633" s="15">
        <f>SMA1MSFT[[#This Row],[Abs Erorr 1]]/SMA1MSFT[[#This Row],[Adj Close]]</f>
        <v>2.9728941302497248E-2</v>
      </c>
      <c r="I633" s="23">
        <f t="shared" si="48"/>
        <v>40.665799999999997</v>
      </c>
      <c r="J633" s="25">
        <f>(SMA1MSFT[[#This Row],[Adj Close]]-SMA1MSFT[[#This Row],[3-MA]])</f>
        <v>1.1554000000000002</v>
      </c>
      <c r="K633" s="14">
        <f t="shared" si="47"/>
        <v>1.3349491600000005</v>
      </c>
      <c r="L633" s="14">
        <f>ABS(SMA1MSFT[[#This Row],[Erorr 2]])</f>
        <v>1.1554000000000002</v>
      </c>
      <c r="M633" s="15">
        <f>SMA1MSFT[[#This Row],[Abs Erorr 2]]/SMA1MSFT[[#This Row],[Adj Close]]</f>
        <v>2.7627136476236939E-2</v>
      </c>
      <c r="N633" s="23">
        <f t="shared" si="49"/>
        <v>40.726999999999997</v>
      </c>
      <c r="O633" s="26">
        <f>SMA1MSFT[[#This Row],[Adj Close]]-SMA1MSFT[[#This Row],[6-MA]]</f>
        <v>1.0942000000000007</v>
      </c>
      <c r="P633" s="14">
        <f>(SMA1MSFT[[#This Row],[Adj Close]]-N633)^2</f>
        <v>1.1972736400000017</v>
      </c>
      <c r="Q633" s="14">
        <f>ABS(SMA1MSFT[[#This Row],[Erorr 3]])</f>
        <v>1.0942000000000007</v>
      </c>
      <c r="R633" s="27">
        <f>SMA1MSFT[[#This Row],[Abs Erorr 3]]/SMA1MSFT[[#This Row],[Adj Close]]</f>
        <v>2.616376383269731E-2</v>
      </c>
    </row>
    <row r="634" spans="2:18">
      <c r="B634" s="46">
        <v>44699.291666666664</v>
      </c>
      <c r="C634" s="7">
        <v>39.890300000000003</v>
      </c>
      <c r="D634" s="23">
        <f t="shared" si="46"/>
        <v>41.821199999999997</v>
      </c>
      <c r="E634" s="24">
        <f>SMA1MSFT[[#This Row],[Adj Close]]-SMA1MSFT[[#This Row],[Naive Trend ]]</f>
        <v>-1.9308999999999941</v>
      </c>
      <c r="F634" s="5">
        <f t="shared" si="45"/>
        <v>3.7283748099999769</v>
      </c>
      <c r="G634" s="5">
        <f>ABS(SMA1MSFT[[#This Row],[Erorr 1]])</f>
        <v>1.9308999999999941</v>
      </c>
      <c r="H634" s="15">
        <f>SMA1MSFT[[#This Row],[Abs Erorr 1]]/SMA1MSFT[[#This Row],[Adj Close]]</f>
        <v>4.8405251401969752E-2</v>
      </c>
      <c r="I634" s="23">
        <f t="shared" si="48"/>
        <v>41.1556</v>
      </c>
      <c r="J634" s="25">
        <f>(SMA1MSFT[[#This Row],[Adj Close]]-SMA1MSFT[[#This Row],[3-MA]])</f>
        <v>-1.2652999999999963</v>
      </c>
      <c r="K634" s="14">
        <f t="shared" si="47"/>
        <v>1.6009840899999908</v>
      </c>
      <c r="L634" s="14">
        <f>ABS(SMA1MSFT[[#This Row],[Erorr 2]])</f>
        <v>1.2652999999999963</v>
      </c>
      <c r="M634" s="15">
        <f>SMA1MSFT[[#This Row],[Abs Erorr 2]]/SMA1MSFT[[#This Row],[Adj Close]]</f>
        <v>3.1719490703253576E-2</v>
      </c>
      <c r="N634" s="23">
        <f t="shared" si="49"/>
        <v>40.9358</v>
      </c>
      <c r="O634" s="26">
        <f>SMA1MSFT[[#This Row],[Adj Close]]-SMA1MSFT[[#This Row],[6-MA]]</f>
        <v>-1.045499999999997</v>
      </c>
      <c r="P634" s="14">
        <f>(SMA1MSFT[[#This Row],[Adj Close]]-N634)^2</f>
        <v>1.0930702499999938</v>
      </c>
      <c r="Q634" s="14">
        <f>ABS(SMA1MSFT[[#This Row],[Erorr 3]])</f>
        <v>1.045499999999997</v>
      </c>
      <c r="R634" s="27">
        <f>SMA1MSFT[[#This Row],[Abs Erorr 3]]/SMA1MSFT[[#This Row],[Adj Close]]</f>
        <v>2.6209379222517676E-2</v>
      </c>
    </row>
    <row r="635" spans="2:18">
      <c r="B635" s="46">
        <v>44700.291666666664</v>
      </c>
      <c r="C635" s="7">
        <v>39.57</v>
      </c>
      <c r="D635" s="23">
        <f t="shared" si="46"/>
        <v>39.890300000000003</v>
      </c>
      <c r="E635" s="24">
        <f>SMA1MSFT[[#This Row],[Adj Close]]-SMA1MSFT[[#This Row],[Naive Trend ]]</f>
        <v>-0.32030000000000314</v>
      </c>
      <c r="F635" s="5">
        <f t="shared" si="45"/>
        <v>0.10259209000000201</v>
      </c>
      <c r="G635" s="5">
        <f>ABS(SMA1MSFT[[#This Row],[Erorr 1]])</f>
        <v>0.32030000000000314</v>
      </c>
      <c r="H635" s="15">
        <f>SMA1MSFT[[#This Row],[Abs Erorr 1]]/SMA1MSFT[[#This Row],[Adj Close]]</f>
        <v>8.0945160475108194E-3</v>
      </c>
      <c r="I635" s="23">
        <f t="shared" si="48"/>
        <v>40.763133333333336</v>
      </c>
      <c r="J635" s="25">
        <f>(SMA1MSFT[[#This Row],[Adj Close]]-SMA1MSFT[[#This Row],[3-MA]])</f>
        <v>-1.1931333333333356</v>
      </c>
      <c r="K635" s="14">
        <f t="shared" si="47"/>
        <v>1.4235671511111165</v>
      </c>
      <c r="L635" s="14">
        <f>ABS(SMA1MSFT[[#This Row],[Erorr 2]])</f>
        <v>1.1931333333333356</v>
      </c>
      <c r="M635" s="15">
        <f>SMA1MSFT[[#This Row],[Abs Erorr 2]]/SMA1MSFT[[#This Row],[Adj Close]]</f>
        <v>3.0152472411759806E-2</v>
      </c>
      <c r="N635" s="23">
        <f t="shared" si="49"/>
        <v>40.675216666666664</v>
      </c>
      <c r="O635" s="26">
        <f>SMA1MSFT[[#This Row],[Adj Close]]-SMA1MSFT[[#This Row],[6-MA]]</f>
        <v>-1.1052166666666636</v>
      </c>
      <c r="P635" s="14">
        <f>(SMA1MSFT[[#This Row],[Adj Close]]-N635)^2</f>
        <v>1.2215038802777711</v>
      </c>
      <c r="Q635" s="14">
        <f>ABS(SMA1MSFT[[#This Row],[Erorr 3]])</f>
        <v>1.1052166666666636</v>
      </c>
      <c r="R635" s="27">
        <f>SMA1MSFT[[#This Row],[Abs Erorr 3]]/SMA1MSFT[[#This Row],[Adj Close]]</f>
        <v>2.7930671384045074E-2</v>
      </c>
    </row>
    <row r="636" spans="2:18">
      <c r="B636" s="46">
        <v>44701.291666666664</v>
      </c>
      <c r="C636" s="7">
        <v>39.230899999999998</v>
      </c>
      <c r="D636" s="23">
        <f t="shared" si="46"/>
        <v>39.57</v>
      </c>
      <c r="E636" s="24">
        <f>SMA1MSFT[[#This Row],[Adj Close]]-SMA1MSFT[[#This Row],[Naive Trend ]]</f>
        <v>-0.33910000000000196</v>
      </c>
      <c r="F636" s="5">
        <f t="shared" si="45"/>
        <v>0.11498881000000133</v>
      </c>
      <c r="G636" s="5">
        <f>ABS(SMA1MSFT[[#This Row],[Erorr 1]])</f>
        <v>0.33910000000000196</v>
      </c>
      <c r="H636" s="15">
        <f>SMA1MSFT[[#This Row],[Abs Erorr 1]]/SMA1MSFT[[#This Row],[Adj Close]]</f>
        <v>8.6436966778738692E-3</v>
      </c>
      <c r="I636" s="23">
        <f t="shared" si="48"/>
        <v>40.427166666666665</v>
      </c>
      <c r="J636" s="25">
        <f>(SMA1MSFT[[#This Row],[Adj Close]]-SMA1MSFT[[#This Row],[3-MA]])</f>
        <v>-1.1962666666666664</v>
      </c>
      <c r="K636" s="14">
        <f t="shared" si="47"/>
        <v>1.4310539377777771</v>
      </c>
      <c r="L636" s="14">
        <f>ABS(SMA1MSFT[[#This Row],[Erorr 2]])</f>
        <v>1.1962666666666664</v>
      </c>
      <c r="M636" s="15">
        <f>SMA1MSFT[[#This Row],[Abs Erorr 2]]/SMA1MSFT[[#This Row],[Adj Close]]</f>
        <v>3.0492970252190655E-2</v>
      </c>
      <c r="N636" s="23">
        <f t="shared" si="49"/>
        <v>40.546483333333335</v>
      </c>
      <c r="O636" s="26">
        <f>SMA1MSFT[[#This Row],[Adj Close]]-SMA1MSFT[[#This Row],[6-MA]]</f>
        <v>-1.3155833333333362</v>
      </c>
      <c r="P636" s="14">
        <f>(SMA1MSFT[[#This Row],[Adj Close]]-N636)^2</f>
        <v>1.7307595069444521</v>
      </c>
      <c r="Q636" s="14">
        <f>ABS(SMA1MSFT[[#This Row],[Erorr 3]])</f>
        <v>1.3155833333333362</v>
      </c>
      <c r="R636" s="27">
        <f>SMA1MSFT[[#This Row],[Abs Erorr 3]]/SMA1MSFT[[#This Row],[Adj Close]]</f>
        <v>3.3534365342965271E-2</v>
      </c>
    </row>
    <row r="637" spans="2:18">
      <c r="B637" s="46">
        <v>44704.291666666664</v>
      </c>
      <c r="C637" s="7">
        <v>39.560600000000001</v>
      </c>
      <c r="D637" s="23">
        <f t="shared" si="46"/>
        <v>39.230899999999998</v>
      </c>
      <c r="E637" s="24">
        <f>SMA1MSFT[[#This Row],[Adj Close]]-SMA1MSFT[[#This Row],[Naive Trend ]]</f>
        <v>0.32970000000000255</v>
      </c>
      <c r="F637" s="5">
        <f t="shared" si="45"/>
        <v>0.10870209000000168</v>
      </c>
      <c r="G637" s="5">
        <f>ABS(SMA1MSFT[[#This Row],[Erorr 1]])</f>
        <v>0.32970000000000255</v>
      </c>
      <c r="H637" s="15">
        <f>SMA1MSFT[[#This Row],[Abs Erorr 1]]/SMA1MSFT[[#This Row],[Adj Close]]</f>
        <v>8.3340495341325087E-3</v>
      </c>
      <c r="I637" s="23">
        <f t="shared" si="48"/>
        <v>39.563733333333339</v>
      </c>
      <c r="J637" s="25">
        <f>(SMA1MSFT[[#This Row],[Adj Close]]-SMA1MSFT[[#This Row],[3-MA]])</f>
        <v>-3.1333333333378732E-3</v>
      </c>
      <c r="K637" s="14">
        <f t="shared" si="47"/>
        <v>9.8177777778062284E-6</v>
      </c>
      <c r="L637" s="14">
        <f>ABS(SMA1MSFT[[#This Row],[Erorr 2]])</f>
        <v>3.1333333333378732E-3</v>
      </c>
      <c r="M637" s="15">
        <f>SMA1MSFT[[#This Row],[Abs Erorr 2]]/SMA1MSFT[[#This Row],[Adj Close]]</f>
        <v>7.920338249010058E-5</v>
      </c>
      <c r="N637" s="23">
        <f t="shared" si="49"/>
        <v>40.359666666666662</v>
      </c>
      <c r="O637" s="26">
        <f>SMA1MSFT[[#This Row],[Adj Close]]-SMA1MSFT[[#This Row],[6-MA]]</f>
        <v>-0.79906666666666126</v>
      </c>
      <c r="P637" s="14">
        <f>(SMA1MSFT[[#This Row],[Adj Close]]-N637)^2</f>
        <v>0.63850753777776914</v>
      </c>
      <c r="Q637" s="14">
        <f>ABS(SMA1MSFT[[#This Row],[Erorr 3]])</f>
        <v>0.79906666666666126</v>
      </c>
      <c r="R637" s="27">
        <f>SMA1MSFT[[#This Row],[Abs Erorr 3]]/SMA1MSFT[[#This Row],[Adj Close]]</f>
        <v>2.0198547713297099E-2</v>
      </c>
    </row>
    <row r="638" spans="2:18">
      <c r="B638" s="46">
        <v>44705.291666666664</v>
      </c>
      <c r="C638" s="7">
        <v>39.2498</v>
      </c>
      <c r="D638" s="23">
        <f t="shared" si="46"/>
        <v>39.560600000000001</v>
      </c>
      <c r="E638" s="24">
        <f>SMA1MSFT[[#This Row],[Adj Close]]-SMA1MSFT[[#This Row],[Naive Trend ]]</f>
        <v>-0.31080000000000041</v>
      </c>
      <c r="F638" s="5">
        <f t="shared" si="45"/>
        <v>9.6596640000000261E-2</v>
      </c>
      <c r="G638" s="5">
        <f>ABS(SMA1MSFT[[#This Row],[Erorr 1]])</f>
        <v>0.31080000000000041</v>
      </c>
      <c r="H638" s="15">
        <f>SMA1MSFT[[#This Row],[Abs Erorr 1]]/SMA1MSFT[[#This Row],[Adj Close]]</f>
        <v>7.9185116866837633E-3</v>
      </c>
      <c r="I638" s="23">
        <f t="shared" si="48"/>
        <v>39.453833333333336</v>
      </c>
      <c r="J638" s="25">
        <f>(SMA1MSFT[[#This Row],[Adj Close]]-SMA1MSFT[[#This Row],[3-MA]])</f>
        <v>-0.20403333333333507</v>
      </c>
      <c r="K638" s="14">
        <f t="shared" si="47"/>
        <v>4.1629601111111816E-2</v>
      </c>
      <c r="L638" s="14">
        <f>ABS(SMA1MSFT[[#This Row],[Erorr 2]])</f>
        <v>0.20403333333333507</v>
      </c>
      <c r="M638" s="15">
        <f>SMA1MSFT[[#This Row],[Abs Erorr 2]]/SMA1MSFT[[#This Row],[Adj Close]]</f>
        <v>5.1983279744950307E-3</v>
      </c>
      <c r="N638" s="23">
        <f t="shared" si="49"/>
        <v>40.108483333333332</v>
      </c>
      <c r="O638" s="26">
        <f>SMA1MSFT[[#This Row],[Adj Close]]-SMA1MSFT[[#This Row],[6-MA]]</f>
        <v>-0.85868333333333169</v>
      </c>
      <c r="P638" s="14">
        <f>(SMA1MSFT[[#This Row],[Adj Close]]-N638)^2</f>
        <v>0.73733706694444157</v>
      </c>
      <c r="Q638" s="14">
        <f>ABS(SMA1MSFT[[#This Row],[Erorr 3]])</f>
        <v>0.85868333333333169</v>
      </c>
      <c r="R638" s="27">
        <f>SMA1MSFT[[#This Row],[Abs Erorr 3]]/SMA1MSFT[[#This Row],[Adj Close]]</f>
        <v>2.1877393855085418E-2</v>
      </c>
    </row>
    <row r="639" spans="2:18">
      <c r="B639" s="46">
        <v>44706.291666666664</v>
      </c>
      <c r="C639" s="7">
        <v>39.749000000000002</v>
      </c>
      <c r="D639" s="23">
        <f t="shared" si="46"/>
        <v>39.2498</v>
      </c>
      <c r="E639" s="24">
        <f>SMA1MSFT[[#This Row],[Adj Close]]-SMA1MSFT[[#This Row],[Naive Trend ]]</f>
        <v>0.49920000000000186</v>
      </c>
      <c r="F639" s="5">
        <f t="shared" si="45"/>
        <v>0.24920064000000186</v>
      </c>
      <c r="G639" s="5">
        <f>ABS(SMA1MSFT[[#This Row],[Erorr 1]])</f>
        <v>0.49920000000000186</v>
      </c>
      <c r="H639" s="15">
        <f>SMA1MSFT[[#This Row],[Abs Erorr 1]]/SMA1MSFT[[#This Row],[Adj Close]]</f>
        <v>1.2558806510855666E-2</v>
      </c>
      <c r="I639" s="23">
        <f t="shared" si="48"/>
        <v>39.347100000000005</v>
      </c>
      <c r="J639" s="25">
        <f>(SMA1MSFT[[#This Row],[Adj Close]]-SMA1MSFT[[#This Row],[3-MA]])</f>
        <v>0.4018999999999977</v>
      </c>
      <c r="K639" s="14">
        <f t="shared" si="47"/>
        <v>0.16152360999999815</v>
      </c>
      <c r="L639" s="14">
        <f>ABS(SMA1MSFT[[#This Row],[Erorr 2]])</f>
        <v>0.4018999999999977</v>
      </c>
      <c r="M639" s="15">
        <f>SMA1MSFT[[#This Row],[Abs Erorr 2]]/SMA1MSFT[[#This Row],[Adj Close]]</f>
        <v>1.011094618732541E-2</v>
      </c>
      <c r="N639" s="23">
        <f t="shared" si="49"/>
        <v>39.887133333333331</v>
      </c>
      <c r="O639" s="26">
        <f>SMA1MSFT[[#This Row],[Adj Close]]-SMA1MSFT[[#This Row],[6-MA]]</f>
        <v>-0.13813333333332878</v>
      </c>
      <c r="P639" s="14">
        <f>(SMA1MSFT[[#This Row],[Adj Close]]-N639)^2</f>
        <v>1.908081777777652E-2</v>
      </c>
      <c r="Q639" s="14">
        <f>ABS(SMA1MSFT[[#This Row],[Erorr 3]])</f>
        <v>0.13813333333332878</v>
      </c>
      <c r="R639" s="27">
        <f>SMA1MSFT[[#This Row],[Abs Erorr 3]]/SMA1MSFT[[#This Row],[Adj Close]]</f>
        <v>3.4751398358028826E-3</v>
      </c>
    </row>
    <row r="640" spans="2:18">
      <c r="B640" s="46">
        <v>44707.291666666664</v>
      </c>
      <c r="C640" s="7">
        <v>40.954599999999999</v>
      </c>
      <c r="D640" s="23">
        <f t="shared" si="46"/>
        <v>39.749000000000002</v>
      </c>
      <c r="E640" s="24">
        <f>SMA1MSFT[[#This Row],[Adj Close]]-SMA1MSFT[[#This Row],[Naive Trend ]]</f>
        <v>1.2055999999999969</v>
      </c>
      <c r="F640" s="5">
        <f t="shared" si="45"/>
        <v>1.4534713599999924</v>
      </c>
      <c r="G640" s="5">
        <f>ABS(SMA1MSFT[[#This Row],[Erorr 1]])</f>
        <v>1.2055999999999969</v>
      </c>
      <c r="H640" s="15">
        <f>SMA1MSFT[[#This Row],[Abs Erorr 1]]/SMA1MSFT[[#This Row],[Adj Close]]</f>
        <v>2.943747466707029E-2</v>
      </c>
      <c r="I640" s="23">
        <f t="shared" si="48"/>
        <v>39.519800000000004</v>
      </c>
      <c r="J640" s="25">
        <f>(SMA1MSFT[[#This Row],[Adj Close]]-SMA1MSFT[[#This Row],[3-MA]])</f>
        <v>1.4347999999999956</v>
      </c>
      <c r="K640" s="14">
        <f t="shared" si="47"/>
        <v>2.0586510399999876</v>
      </c>
      <c r="L640" s="14">
        <f>ABS(SMA1MSFT[[#This Row],[Erorr 2]])</f>
        <v>1.4347999999999956</v>
      </c>
      <c r="M640" s="15">
        <f>SMA1MSFT[[#This Row],[Abs Erorr 2]]/SMA1MSFT[[#This Row],[Adj Close]]</f>
        <v>3.503391560410786E-2</v>
      </c>
      <c r="N640" s="23">
        <f t="shared" si="49"/>
        <v>39.541766666666668</v>
      </c>
      <c r="O640" s="26">
        <f>SMA1MSFT[[#This Row],[Adj Close]]-SMA1MSFT[[#This Row],[6-MA]]</f>
        <v>1.4128333333333316</v>
      </c>
      <c r="P640" s="14">
        <f>(SMA1MSFT[[#This Row],[Adj Close]]-N640)^2</f>
        <v>1.9960980277777729</v>
      </c>
      <c r="Q640" s="14">
        <f>ABS(SMA1MSFT[[#This Row],[Erorr 3]])</f>
        <v>1.4128333333333316</v>
      </c>
      <c r="R640" s="27">
        <f>SMA1MSFT[[#This Row],[Abs Erorr 3]]/SMA1MSFT[[#This Row],[Adj Close]]</f>
        <v>3.4497549318839194E-2</v>
      </c>
    </row>
    <row r="641" spans="2:18">
      <c r="B641" s="46">
        <v>44708.291666666664</v>
      </c>
      <c r="C641" s="7">
        <v>41.962499999999999</v>
      </c>
      <c r="D641" s="23">
        <f t="shared" si="46"/>
        <v>40.954599999999999</v>
      </c>
      <c r="E641" s="24">
        <f>SMA1MSFT[[#This Row],[Adj Close]]-SMA1MSFT[[#This Row],[Naive Trend ]]</f>
        <v>1.0078999999999994</v>
      </c>
      <c r="F641" s="5">
        <f t="shared" si="45"/>
        <v>1.0158624099999987</v>
      </c>
      <c r="G641" s="5">
        <f>ABS(SMA1MSFT[[#This Row],[Erorr 1]])</f>
        <v>1.0078999999999994</v>
      </c>
      <c r="H641" s="15">
        <f>SMA1MSFT[[#This Row],[Abs Erorr 1]]/SMA1MSFT[[#This Row],[Adj Close]]</f>
        <v>2.401906464104854E-2</v>
      </c>
      <c r="I641" s="23">
        <f t="shared" si="48"/>
        <v>39.98446666666667</v>
      </c>
      <c r="J641" s="25">
        <f>(SMA1MSFT[[#This Row],[Adj Close]]-SMA1MSFT[[#This Row],[3-MA]])</f>
        <v>1.9780333333333289</v>
      </c>
      <c r="K641" s="14">
        <f t="shared" si="47"/>
        <v>3.91261586777776</v>
      </c>
      <c r="L641" s="14">
        <f>ABS(SMA1MSFT[[#This Row],[Erorr 2]])</f>
        <v>1.9780333333333289</v>
      </c>
      <c r="M641" s="15">
        <f>SMA1MSFT[[#This Row],[Abs Erorr 2]]/SMA1MSFT[[#This Row],[Adj Close]]</f>
        <v>4.7138119352596458E-2</v>
      </c>
      <c r="N641" s="23">
        <f t="shared" si="49"/>
        <v>39.719149999999999</v>
      </c>
      <c r="O641" s="26">
        <f>SMA1MSFT[[#This Row],[Adj Close]]-SMA1MSFT[[#This Row],[6-MA]]</f>
        <v>2.2433499999999995</v>
      </c>
      <c r="P641" s="14">
        <f>(SMA1MSFT[[#This Row],[Adj Close]]-N641)^2</f>
        <v>5.0326192224999975</v>
      </c>
      <c r="Q641" s="14">
        <f>ABS(SMA1MSFT[[#This Row],[Erorr 3]])</f>
        <v>2.2433499999999995</v>
      </c>
      <c r="R641" s="27">
        <f>SMA1MSFT[[#This Row],[Abs Erorr 3]]/SMA1MSFT[[#This Row],[Adj Close]]</f>
        <v>5.3460828120345534E-2</v>
      </c>
    </row>
    <row r="642" spans="2:18">
      <c r="B642" s="46">
        <v>44712.291666666664</v>
      </c>
      <c r="C642" s="7">
        <v>41.84</v>
      </c>
      <c r="D642" s="23">
        <f t="shared" si="46"/>
        <v>41.962499999999999</v>
      </c>
      <c r="E642" s="24">
        <f>SMA1MSFT[[#This Row],[Adj Close]]-SMA1MSFT[[#This Row],[Naive Trend ]]</f>
        <v>-0.12249999999999517</v>
      </c>
      <c r="F642" s="5">
        <f t="shared" si="45"/>
        <v>1.5006249999998816E-2</v>
      </c>
      <c r="G642" s="5">
        <f>ABS(SMA1MSFT[[#This Row],[Erorr 1]])</f>
        <v>0.12249999999999517</v>
      </c>
      <c r="H642" s="15">
        <f>SMA1MSFT[[#This Row],[Abs Erorr 1]]/SMA1MSFT[[#This Row],[Adj Close]]</f>
        <v>2.9278202676863087E-3</v>
      </c>
      <c r="I642" s="23">
        <f t="shared" si="48"/>
        <v>40.8887</v>
      </c>
      <c r="J642" s="25">
        <f>(SMA1MSFT[[#This Row],[Adj Close]]-SMA1MSFT[[#This Row],[3-MA]])</f>
        <v>0.95130000000000337</v>
      </c>
      <c r="K642" s="14">
        <f t="shared" si="47"/>
        <v>0.90497169000000643</v>
      </c>
      <c r="L642" s="14">
        <f>ABS(SMA1MSFT[[#This Row],[Erorr 2]])</f>
        <v>0.95130000000000337</v>
      </c>
      <c r="M642" s="15">
        <f>SMA1MSFT[[#This Row],[Abs Erorr 2]]/SMA1MSFT[[#This Row],[Adj Close]]</f>
        <v>2.273661567877637E-2</v>
      </c>
      <c r="N642" s="23">
        <f t="shared" si="49"/>
        <v>40.117899999999999</v>
      </c>
      <c r="O642" s="26">
        <f>SMA1MSFT[[#This Row],[Adj Close]]-SMA1MSFT[[#This Row],[6-MA]]</f>
        <v>1.7221000000000046</v>
      </c>
      <c r="P642" s="14">
        <f>(SMA1MSFT[[#This Row],[Adj Close]]-N642)^2</f>
        <v>2.9656284100000159</v>
      </c>
      <c r="Q642" s="14">
        <f>ABS(SMA1MSFT[[#This Row],[Erorr 3]])</f>
        <v>1.7221000000000046</v>
      </c>
      <c r="R642" s="27">
        <f>SMA1MSFT[[#This Row],[Abs Erorr 3]]/SMA1MSFT[[#This Row],[Adj Close]]</f>
        <v>4.1159177820267796E-2</v>
      </c>
    </row>
    <row r="643" spans="2:18">
      <c r="B643" s="46">
        <v>44713.291666666664</v>
      </c>
      <c r="C643" s="7">
        <v>41.548000000000002</v>
      </c>
      <c r="D643" s="23">
        <f t="shared" si="46"/>
        <v>41.84</v>
      </c>
      <c r="E643" s="24">
        <f>SMA1MSFT[[#This Row],[Adj Close]]-SMA1MSFT[[#This Row],[Naive Trend ]]</f>
        <v>-0.29200000000000159</v>
      </c>
      <c r="F643" s="5">
        <f t="shared" si="45"/>
        <v>8.5264000000000936E-2</v>
      </c>
      <c r="G643" s="5">
        <f>ABS(SMA1MSFT[[#This Row],[Erorr 1]])</f>
        <v>0.29200000000000159</v>
      </c>
      <c r="H643" s="15">
        <f>SMA1MSFT[[#This Row],[Abs Erorr 1]]/SMA1MSFT[[#This Row],[Adj Close]]</f>
        <v>7.0280157889670162E-3</v>
      </c>
      <c r="I643" s="23">
        <f t="shared" si="48"/>
        <v>41.585700000000003</v>
      </c>
      <c r="J643" s="25">
        <f>(SMA1MSFT[[#This Row],[Adj Close]]-SMA1MSFT[[#This Row],[3-MA]])</f>
        <v>-3.7700000000000955E-2</v>
      </c>
      <c r="K643" s="14">
        <f t="shared" si="47"/>
        <v>1.421290000000072E-3</v>
      </c>
      <c r="L643" s="14">
        <f>ABS(SMA1MSFT[[#This Row],[Erorr 2]])</f>
        <v>3.7700000000000955E-2</v>
      </c>
      <c r="M643" s="15">
        <f>SMA1MSFT[[#This Row],[Abs Erorr 2]]/SMA1MSFT[[#This Row],[Adj Close]]</f>
        <v>9.0738423028788274E-4</v>
      </c>
      <c r="N643" s="23">
        <f t="shared" si="49"/>
        <v>40.552750000000003</v>
      </c>
      <c r="O643" s="26">
        <f>SMA1MSFT[[#This Row],[Adj Close]]-SMA1MSFT[[#This Row],[6-MA]]</f>
        <v>0.99524999999999864</v>
      </c>
      <c r="P643" s="14">
        <f>(SMA1MSFT[[#This Row],[Adj Close]]-N643)^2</f>
        <v>0.99052256249999726</v>
      </c>
      <c r="Q643" s="14">
        <f>ABS(SMA1MSFT[[#This Row],[Erorr 3]])</f>
        <v>0.99524999999999864</v>
      </c>
      <c r="R643" s="27">
        <f>SMA1MSFT[[#This Row],[Abs Erorr 3]]/SMA1MSFT[[#This Row],[Adj Close]]</f>
        <v>2.3954221623182791E-2</v>
      </c>
    </row>
    <row r="644" spans="2:18">
      <c r="B644" s="46">
        <v>44714.291666666664</v>
      </c>
      <c r="C644" s="7">
        <v>42.235599999999998</v>
      </c>
      <c r="D644" s="23">
        <f t="shared" si="46"/>
        <v>41.548000000000002</v>
      </c>
      <c r="E644" s="24">
        <f>SMA1MSFT[[#This Row],[Adj Close]]-SMA1MSFT[[#This Row],[Naive Trend ]]</f>
        <v>0.68759999999999621</v>
      </c>
      <c r="F644" s="5">
        <f t="shared" ref="F644:F707" si="50">(C644-D644)^2</f>
        <v>0.47279375999999479</v>
      </c>
      <c r="G644" s="5">
        <f>ABS(SMA1MSFT[[#This Row],[Erorr 1]])</f>
        <v>0.68759999999999621</v>
      </c>
      <c r="H644" s="15">
        <f>SMA1MSFT[[#This Row],[Abs Erorr 1]]/SMA1MSFT[[#This Row],[Adj Close]]</f>
        <v>1.6280104935173081E-2</v>
      </c>
      <c r="I644" s="23">
        <f t="shared" si="48"/>
        <v>41.783500000000004</v>
      </c>
      <c r="J644" s="25">
        <f>(SMA1MSFT[[#This Row],[Adj Close]]-SMA1MSFT[[#This Row],[3-MA]])</f>
        <v>0.4520999999999944</v>
      </c>
      <c r="K644" s="14">
        <f t="shared" si="47"/>
        <v>0.20439440999999492</v>
      </c>
      <c r="L644" s="14">
        <f>ABS(SMA1MSFT[[#This Row],[Erorr 2]])</f>
        <v>0.4520999999999944</v>
      </c>
      <c r="M644" s="15">
        <f>SMA1MSFT[[#This Row],[Abs Erorr 2]]/SMA1MSFT[[#This Row],[Adj Close]]</f>
        <v>1.0704240025002473E-2</v>
      </c>
      <c r="N644" s="23">
        <f t="shared" si="49"/>
        <v>40.883983333333333</v>
      </c>
      <c r="O644" s="26">
        <f>SMA1MSFT[[#This Row],[Adj Close]]-SMA1MSFT[[#This Row],[6-MA]]</f>
        <v>1.3516166666666649</v>
      </c>
      <c r="P644" s="14">
        <f>(SMA1MSFT[[#This Row],[Adj Close]]-N644)^2</f>
        <v>1.8268676136111064</v>
      </c>
      <c r="Q644" s="14">
        <f>ABS(SMA1MSFT[[#This Row],[Erorr 3]])</f>
        <v>1.3516166666666649</v>
      </c>
      <c r="R644" s="27">
        <f>SMA1MSFT[[#This Row],[Abs Erorr 3]]/SMA1MSFT[[#This Row],[Adj Close]]</f>
        <v>3.200183415570431E-2</v>
      </c>
    </row>
    <row r="645" spans="2:18">
      <c r="B645" s="46">
        <v>44715.291666666664</v>
      </c>
      <c r="C645" s="7">
        <v>40.869900000000001</v>
      </c>
      <c r="D645" s="23">
        <f t="shared" ref="D645:D708" si="51">C644</f>
        <v>42.235599999999998</v>
      </c>
      <c r="E645" s="24">
        <f>SMA1MSFT[[#This Row],[Adj Close]]-SMA1MSFT[[#This Row],[Naive Trend ]]</f>
        <v>-1.3656999999999968</v>
      </c>
      <c r="F645" s="5">
        <f t="shared" si="50"/>
        <v>1.8651364899999914</v>
      </c>
      <c r="G645" s="5">
        <f>ABS(SMA1MSFT[[#This Row],[Erorr 1]])</f>
        <v>1.3656999999999968</v>
      </c>
      <c r="H645" s="15">
        <f>SMA1MSFT[[#This Row],[Abs Erorr 1]]/SMA1MSFT[[#This Row],[Adj Close]]</f>
        <v>3.3415790104698001E-2</v>
      </c>
      <c r="I645" s="23">
        <f t="shared" si="48"/>
        <v>41.874533333333339</v>
      </c>
      <c r="J645" s="25">
        <f>(SMA1MSFT[[#This Row],[Adj Close]]-SMA1MSFT[[#This Row],[3-MA]])</f>
        <v>-1.0046333333333379</v>
      </c>
      <c r="K645" s="14">
        <f t="shared" si="47"/>
        <v>1.0092881344444538</v>
      </c>
      <c r="L645" s="14">
        <f>ABS(SMA1MSFT[[#This Row],[Erorr 2]])</f>
        <v>1.0046333333333379</v>
      </c>
      <c r="M645" s="15">
        <f>SMA1MSFT[[#This Row],[Abs Erorr 2]]/SMA1MSFT[[#This Row],[Adj Close]]</f>
        <v>2.4581252543640623E-2</v>
      </c>
      <c r="N645" s="23">
        <f t="shared" si="49"/>
        <v>41.381616666666666</v>
      </c>
      <c r="O645" s="26">
        <f>SMA1MSFT[[#This Row],[Adj Close]]-SMA1MSFT[[#This Row],[6-MA]]</f>
        <v>-0.51171666666666482</v>
      </c>
      <c r="P645" s="14">
        <f>(SMA1MSFT[[#This Row],[Adj Close]]-N645)^2</f>
        <v>0.26185394694444253</v>
      </c>
      <c r="Q645" s="14">
        <f>ABS(SMA1MSFT[[#This Row],[Erorr 3]])</f>
        <v>0.51171666666666482</v>
      </c>
      <c r="R645" s="27">
        <f>SMA1MSFT[[#This Row],[Abs Erorr 3]]/SMA1MSFT[[#This Row],[Adj Close]]</f>
        <v>1.252062438779309E-2</v>
      </c>
    </row>
    <row r="646" spans="2:18">
      <c r="B646" s="46">
        <v>44718.291666666664</v>
      </c>
      <c r="C646" s="7">
        <v>40.822800000000001</v>
      </c>
      <c r="D646" s="23">
        <f t="shared" si="51"/>
        <v>40.869900000000001</v>
      </c>
      <c r="E646" s="24">
        <f>SMA1MSFT[[#This Row],[Adj Close]]-SMA1MSFT[[#This Row],[Naive Trend ]]</f>
        <v>-4.7100000000000364E-2</v>
      </c>
      <c r="F646" s="5">
        <f t="shared" si="50"/>
        <v>2.2184100000000343E-3</v>
      </c>
      <c r="G646" s="5">
        <f>ABS(SMA1MSFT[[#This Row],[Erorr 1]])</f>
        <v>4.7100000000000364E-2</v>
      </c>
      <c r="H646" s="15">
        <f>SMA1MSFT[[#This Row],[Abs Erorr 1]]/SMA1MSFT[[#This Row],[Adj Close]]</f>
        <v>1.1537670125518181E-3</v>
      </c>
      <c r="I646" s="23">
        <f t="shared" si="48"/>
        <v>41.551166666666667</v>
      </c>
      <c r="J646" s="25">
        <f>(SMA1MSFT[[#This Row],[Adj Close]]-SMA1MSFT[[#This Row],[3-MA]])</f>
        <v>-0.72836666666666616</v>
      </c>
      <c r="K646" s="14">
        <f t="shared" ref="K646:K709" si="52">(C646-I646)^2</f>
        <v>0.53051800111111036</v>
      </c>
      <c r="L646" s="14">
        <f>ABS(SMA1MSFT[[#This Row],[Erorr 2]])</f>
        <v>0.72836666666666616</v>
      </c>
      <c r="M646" s="15">
        <f>SMA1MSFT[[#This Row],[Abs Erorr 2]]/SMA1MSFT[[#This Row],[Adj Close]]</f>
        <v>1.784215356777747E-2</v>
      </c>
      <c r="N646" s="23">
        <f t="shared" si="49"/>
        <v>41.568433333333338</v>
      </c>
      <c r="O646" s="26">
        <f>SMA1MSFT[[#This Row],[Adj Close]]-SMA1MSFT[[#This Row],[6-MA]]</f>
        <v>-0.74563333333333759</v>
      </c>
      <c r="P646" s="14">
        <f>(SMA1MSFT[[#This Row],[Adj Close]]-N646)^2</f>
        <v>0.5559690677777841</v>
      </c>
      <c r="Q646" s="14">
        <f>ABS(SMA1MSFT[[#This Row],[Erorr 3]])</f>
        <v>0.74563333333333759</v>
      </c>
      <c r="R646" s="27">
        <f>SMA1MSFT[[#This Row],[Abs Erorr 3]]/SMA1MSFT[[#This Row],[Adj Close]]</f>
        <v>1.8265119818663529E-2</v>
      </c>
    </row>
    <row r="647" spans="2:18">
      <c r="B647" s="46">
        <v>44719.291666666664</v>
      </c>
      <c r="C647" s="7">
        <v>41.0017</v>
      </c>
      <c r="D647" s="23">
        <f t="shared" si="51"/>
        <v>40.822800000000001</v>
      </c>
      <c r="E647" s="24">
        <f>SMA1MSFT[[#This Row],[Adj Close]]-SMA1MSFT[[#This Row],[Naive Trend ]]</f>
        <v>0.17889999999999873</v>
      </c>
      <c r="F647" s="5">
        <f t="shared" si="50"/>
        <v>3.2005209999999541E-2</v>
      </c>
      <c r="G647" s="5">
        <f>ABS(SMA1MSFT[[#This Row],[Erorr 1]])</f>
        <v>0.17889999999999873</v>
      </c>
      <c r="H647" s="15">
        <f>SMA1MSFT[[#This Row],[Abs Erorr 1]]/SMA1MSFT[[#This Row],[Adj Close]]</f>
        <v>4.3632337195774499E-3</v>
      </c>
      <c r="I647" s="23">
        <f t="shared" ref="I647:I710" si="53">AVERAGE(C644:C646)</f>
        <v>41.309433333333338</v>
      </c>
      <c r="J647" s="25">
        <f>(SMA1MSFT[[#This Row],[Adj Close]]-SMA1MSFT[[#This Row],[3-MA]])</f>
        <v>-0.30773333333333852</v>
      </c>
      <c r="K647" s="14">
        <f t="shared" si="52"/>
        <v>9.4699804444447644E-2</v>
      </c>
      <c r="L647" s="14">
        <f>ABS(SMA1MSFT[[#This Row],[Erorr 2]])</f>
        <v>0.30773333333333852</v>
      </c>
      <c r="M647" s="15">
        <f>SMA1MSFT[[#This Row],[Abs Erorr 2]]/SMA1MSFT[[#This Row],[Adj Close]]</f>
        <v>7.5053798582336469E-3</v>
      </c>
      <c r="N647" s="23">
        <f t="shared" si="49"/>
        <v>41.546466666666667</v>
      </c>
      <c r="O647" s="26">
        <f>SMA1MSFT[[#This Row],[Adj Close]]-SMA1MSFT[[#This Row],[6-MA]]</f>
        <v>-0.54476666666666773</v>
      </c>
      <c r="P647" s="14">
        <f>(SMA1MSFT[[#This Row],[Adj Close]]-N647)^2</f>
        <v>0.29677072111111225</v>
      </c>
      <c r="Q647" s="14">
        <f>ABS(SMA1MSFT[[#This Row],[Erorr 3]])</f>
        <v>0.54476666666666773</v>
      </c>
      <c r="R647" s="27">
        <f>SMA1MSFT[[#This Row],[Abs Erorr 3]]/SMA1MSFT[[#This Row],[Adj Close]]</f>
        <v>1.3286440968707828E-2</v>
      </c>
    </row>
    <row r="648" spans="2:18">
      <c r="B648" s="46">
        <v>44720.291666666664</v>
      </c>
      <c r="C648" s="7">
        <v>38.835299999999997</v>
      </c>
      <c r="D648" s="23">
        <f t="shared" si="51"/>
        <v>41.0017</v>
      </c>
      <c r="E648" s="24">
        <f>SMA1MSFT[[#This Row],[Adj Close]]-SMA1MSFT[[#This Row],[Naive Trend ]]</f>
        <v>-2.166400000000003</v>
      </c>
      <c r="F648" s="5">
        <f t="shared" si="50"/>
        <v>4.6932889600000127</v>
      </c>
      <c r="G648" s="5">
        <f>ABS(SMA1MSFT[[#This Row],[Erorr 1]])</f>
        <v>2.166400000000003</v>
      </c>
      <c r="H648" s="15">
        <f>SMA1MSFT[[#This Row],[Abs Erorr 1]]/SMA1MSFT[[#This Row],[Adj Close]]</f>
        <v>5.5784299335913543E-2</v>
      </c>
      <c r="I648" s="23">
        <f t="shared" si="53"/>
        <v>40.898133333333334</v>
      </c>
      <c r="J648" s="25">
        <f>(SMA1MSFT[[#This Row],[Adj Close]]-SMA1MSFT[[#This Row],[3-MA]])</f>
        <v>-2.0628333333333373</v>
      </c>
      <c r="K648" s="14">
        <f t="shared" si="52"/>
        <v>4.2552813611111278</v>
      </c>
      <c r="L648" s="14">
        <f>ABS(SMA1MSFT[[#This Row],[Erorr 2]])</f>
        <v>2.0628333333333373</v>
      </c>
      <c r="M648" s="15">
        <f>SMA1MSFT[[#This Row],[Abs Erorr 2]]/SMA1MSFT[[#This Row],[Adj Close]]</f>
        <v>5.3117481603936041E-2</v>
      </c>
      <c r="N648" s="23">
        <f t="shared" si="49"/>
        <v>41.386333333333333</v>
      </c>
      <c r="O648" s="26">
        <f>SMA1MSFT[[#This Row],[Adj Close]]-SMA1MSFT[[#This Row],[6-MA]]</f>
        <v>-2.5510333333333364</v>
      </c>
      <c r="P648" s="14">
        <f>(SMA1MSFT[[#This Row],[Adj Close]]-N648)^2</f>
        <v>6.5077710677777931</v>
      </c>
      <c r="Q648" s="14">
        <f>ABS(SMA1MSFT[[#This Row],[Erorr 3]])</f>
        <v>2.5510333333333364</v>
      </c>
      <c r="R648" s="27">
        <f>SMA1MSFT[[#This Row],[Abs Erorr 3]]/SMA1MSFT[[#This Row],[Adj Close]]</f>
        <v>6.5688518778877381E-2</v>
      </c>
    </row>
    <row r="649" spans="2:18">
      <c r="B649" s="46">
        <v>44721.291666666664</v>
      </c>
      <c r="C649" s="7">
        <v>37.686199999999999</v>
      </c>
      <c r="D649" s="23">
        <f t="shared" si="51"/>
        <v>38.835299999999997</v>
      </c>
      <c r="E649" s="24">
        <f>SMA1MSFT[[#This Row],[Adj Close]]-SMA1MSFT[[#This Row],[Naive Trend ]]</f>
        <v>-1.1490999999999971</v>
      </c>
      <c r="F649" s="5">
        <f t="shared" si="50"/>
        <v>1.3204308099999933</v>
      </c>
      <c r="G649" s="5">
        <f>ABS(SMA1MSFT[[#This Row],[Erorr 1]])</f>
        <v>1.1490999999999971</v>
      </c>
      <c r="H649" s="15">
        <f>SMA1MSFT[[#This Row],[Abs Erorr 1]]/SMA1MSFT[[#This Row],[Adj Close]]</f>
        <v>3.049126736046609E-2</v>
      </c>
      <c r="I649" s="23">
        <f t="shared" si="53"/>
        <v>40.21993333333333</v>
      </c>
      <c r="J649" s="25">
        <f>(SMA1MSFT[[#This Row],[Adj Close]]-SMA1MSFT[[#This Row],[3-MA]])</f>
        <v>-2.5337333333333305</v>
      </c>
      <c r="K649" s="14">
        <f t="shared" si="52"/>
        <v>6.4198046044444297</v>
      </c>
      <c r="L649" s="14">
        <f>ABS(SMA1MSFT[[#This Row],[Erorr 2]])</f>
        <v>2.5337333333333305</v>
      </c>
      <c r="M649" s="15">
        <f>SMA1MSFT[[#This Row],[Abs Erorr 2]]/SMA1MSFT[[#This Row],[Adj Close]]</f>
        <v>6.7232390990159013E-2</v>
      </c>
      <c r="N649" s="23">
        <f t="shared" si="49"/>
        <v>40.885550000000002</v>
      </c>
      <c r="O649" s="26">
        <f>SMA1MSFT[[#This Row],[Adj Close]]-SMA1MSFT[[#This Row],[6-MA]]</f>
        <v>-3.1993500000000026</v>
      </c>
      <c r="P649" s="14">
        <f>(SMA1MSFT[[#This Row],[Adj Close]]-N649)^2</f>
        <v>10.235840422500017</v>
      </c>
      <c r="Q649" s="14">
        <f>ABS(SMA1MSFT[[#This Row],[Erorr 3]])</f>
        <v>3.1993500000000026</v>
      </c>
      <c r="R649" s="27">
        <f>SMA1MSFT[[#This Row],[Abs Erorr 3]]/SMA1MSFT[[#This Row],[Adj Close]]</f>
        <v>8.489447065504091E-2</v>
      </c>
    </row>
    <row r="650" spans="2:18">
      <c r="B650" s="46">
        <v>44722.291666666664</v>
      </c>
      <c r="C650" s="7">
        <v>36.904400000000003</v>
      </c>
      <c r="D650" s="23">
        <f t="shared" si="51"/>
        <v>37.686199999999999</v>
      </c>
      <c r="E650" s="24">
        <f>SMA1MSFT[[#This Row],[Adj Close]]-SMA1MSFT[[#This Row],[Naive Trend ]]</f>
        <v>-0.78179999999999694</v>
      </c>
      <c r="F650" s="5">
        <f t="shared" si="50"/>
        <v>0.61121123999999527</v>
      </c>
      <c r="G650" s="5">
        <f>ABS(SMA1MSFT[[#This Row],[Erorr 1]])</f>
        <v>0.78179999999999694</v>
      </c>
      <c r="H650" s="15">
        <f>SMA1MSFT[[#This Row],[Abs Erorr 1]]/SMA1MSFT[[#This Row],[Adj Close]]</f>
        <v>2.1184465808954944E-2</v>
      </c>
      <c r="I650" s="23">
        <f t="shared" si="53"/>
        <v>39.174399999999999</v>
      </c>
      <c r="J650" s="25">
        <f>(SMA1MSFT[[#This Row],[Adj Close]]-SMA1MSFT[[#This Row],[3-MA]])</f>
        <v>-2.269999999999996</v>
      </c>
      <c r="K650" s="14">
        <f t="shared" si="52"/>
        <v>5.1528999999999821</v>
      </c>
      <c r="L650" s="14">
        <f>ABS(SMA1MSFT[[#This Row],[Erorr 2]])</f>
        <v>2.269999999999996</v>
      </c>
      <c r="M650" s="15">
        <f>SMA1MSFT[[#This Row],[Abs Erorr 2]]/SMA1MSFT[[#This Row],[Adj Close]]</f>
        <v>6.1510280616945294E-2</v>
      </c>
      <c r="N650" s="23">
        <f t="shared" ref="N650:N713" si="54">AVERAGE(C644:C649)</f>
        <v>40.241916666666668</v>
      </c>
      <c r="O650" s="26">
        <f>SMA1MSFT[[#This Row],[Adj Close]]-SMA1MSFT[[#This Row],[6-MA]]</f>
        <v>-3.3375166666666658</v>
      </c>
      <c r="P650" s="14">
        <f>(SMA1MSFT[[#This Row],[Adj Close]]-N650)^2</f>
        <v>11.139017500277772</v>
      </c>
      <c r="Q650" s="14">
        <f>ABS(SMA1MSFT[[#This Row],[Erorr 3]])</f>
        <v>3.3375166666666658</v>
      </c>
      <c r="R650" s="27">
        <f>SMA1MSFT[[#This Row],[Abs Erorr 3]]/SMA1MSFT[[#This Row],[Adj Close]]</f>
        <v>9.0436822348193321E-2</v>
      </c>
    </row>
    <row r="651" spans="2:18">
      <c r="B651" s="46">
        <v>44725.291666666664</v>
      </c>
      <c r="C651" s="7">
        <v>35.576300000000003</v>
      </c>
      <c r="D651" s="23">
        <f t="shared" si="51"/>
        <v>36.904400000000003</v>
      </c>
      <c r="E651" s="24">
        <f>SMA1MSFT[[#This Row],[Adj Close]]-SMA1MSFT[[#This Row],[Naive Trend ]]</f>
        <v>-1.3280999999999992</v>
      </c>
      <c r="F651" s="5">
        <f t="shared" si="50"/>
        <v>1.7638496099999978</v>
      </c>
      <c r="G651" s="5">
        <f>ABS(SMA1MSFT[[#This Row],[Erorr 1]])</f>
        <v>1.3280999999999992</v>
      </c>
      <c r="H651" s="15">
        <f>SMA1MSFT[[#This Row],[Abs Erorr 1]]/SMA1MSFT[[#This Row],[Adj Close]]</f>
        <v>3.7331032175914838E-2</v>
      </c>
      <c r="I651" s="23">
        <f t="shared" si="53"/>
        <v>37.80863333333334</v>
      </c>
      <c r="J651" s="25">
        <f>(SMA1MSFT[[#This Row],[Adj Close]]-SMA1MSFT[[#This Row],[3-MA]])</f>
        <v>-2.2323333333333366</v>
      </c>
      <c r="K651" s="14">
        <f t="shared" si="52"/>
        <v>4.9833121111111254</v>
      </c>
      <c r="L651" s="14">
        <f>ABS(SMA1MSFT[[#This Row],[Erorr 2]])</f>
        <v>2.2323333333333366</v>
      </c>
      <c r="M651" s="15">
        <f>SMA1MSFT[[#This Row],[Abs Erorr 2]]/SMA1MSFT[[#This Row],[Adj Close]]</f>
        <v>6.2747765600507543E-2</v>
      </c>
      <c r="N651" s="23">
        <f t="shared" si="54"/>
        <v>39.353383333333333</v>
      </c>
      <c r="O651" s="26">
        <f>SMA1MSFT[[#This Row],[Adj Close]]-SMA1MSFT[[#This Row],[6-MA]]</f>
        <v>-3.77708333333333</v>
      </c>
      <c r="P651" s="14">
        <f>(SMA1MSFT[[#This Row],[Adj Close]]-N651)^2</f>
        <v>14.266358506944419</v>
      </c>
      <c r="Q651" s="14">
        <f>ABS(SMA1MSFT[[#This Row],[Erorr 3]])</f>
        <v>3.77708333333333</v>
      </c>
      <c r="R651" s="27">
        <f>SMA1MSFT[[#This Row],[Abs Erorr 3]]/SMA1MSFT[[#This Row],[Adj Close]]</f>
        <v>0.10616852605058226</v>
      </c>
    </row>
    <row r="652" spans="2:18">
      <c r="B652" s="46">
        <v>44726.291666666664</v>
      </c>
      <c r="C652" s="7">
        <v>35.726999999999997</v>
      </c>
      <c r="D652" s="23">
        <f t="shared" si="51"/>
        <v>35.576300000000003</v>
      </c>
      <c r="E652" s="24">
        <f>SMA1MSFT[[#This Row],[Adj Close]]-SMA1MSFT[[#This Row],[Naive Trend ]]</f>
        <v>0.15069999999999339</v>
      </c>
      <c r="F652" s="5">
        <f t="shared" si="50"/>
        <v>2.2710489999998008E-2</v>
      </c>
      <c r="G652" s="5">
        <f>ABS(SMA1MSFT[[#This Row],[Erorr 1]])</f>
        <v>0.15069999999999339</v>
      </c>
      <c r="H652" s="15">
        <f>SMA1MSFT[[#This Row],[Abs Erorr 1]]/SMA1MSFT[[#This Row],[Adj Close]]</f>
        <v>4.2180983569847291E-3</v>
      </c>
      <c r="I652" s="23">
        <f t="shared" si="53"/>
        <v>36.722299999999997</v>
      </c>
      <c r="J652" s="25">
        <f>(SMA1MSFT[[#This Row],[Adj Close]]-SMA1MSFT[[#This Row],[3-MA]])</f>
        <v>-0.9953000000000003</v>
      </c>
      <c r="K652" s="14">
        <f t="shared" si="52"/>
        <v>0.99062209000000057</v>
      </c>
      <c r="L652" s="14">
        <f>ABS(SMA1MSFT[[#This Row],[Erorr 2]])</f>
        <v>0.9953000000000003</v>
      </c>
      <c r="M652" s="15">
        <f>SMA1MSFT[[#This Row],[Abs Erorr 2]]/SMA1MSFT[[#This Row],[Adj Close]]</f>
        <v>2.7858482380272633E-2</v>
      </c>
      <c r="N652" s="23">
        <f t="shared" si="54"/>
        <v>38.471116666666667</v>
      </c>
      <c r="O652" s="26">
        <f>SMA1MSFT[[#This Row],[Adj Close]]-SMA1MSFT[[#This Row],[6-MA]]</f>
        <v>-2.7441166666666703</v>
      </c>
      <c r="P652" s="14">
        <f>(SMA1MSFT[[#This Row],[Adj Close]]-N652)^2</f>
        <v>7.5301762802777974</v>
      </c>
      <c r="Q652" s="14">
        <f>ABS(SMA1MSFT[[#This Row],[Erorr 3]])</f>
        <v>2.7441166666666703</v>
      </c>
      <c r="R652" s="27">
        <f>SMA1MSFT[[#This Row],[Abs Erorr 3]]/SMA1MSFT[[#This Row],[Adj Close]]</f>
        <v>7.6807923046062376E-2</v>
      </c>
    </row>
    <row r="653" spans="2:18">
      <c r="B653" s="46">
        <v>44727.291666666664</v>
      </c>
      <c r="C653" s="7">
        <v>36.405200000000001</v>
      </c>
      <c r="D653" s="23">
        <f t="shared" si="51"/>
        <v>35.726999999999997</v>
      </c>
      <c r="E653" s="24">
        <f>SMA1MSFT[[#This Row],[Adj Close]]-SMA1MSFT[[#This Row],[Naive Trend ]]</f>
        <v>0.67820000000000391</v>
      </c>
      <c r="F653" s="5">
        <f t="shared" si="50"/>
        <v>0.45995524000000532</v>
      </c>
      <c r="G653" s="5">
        <f>ABS(SMA1MSFT[[#This Row],[Erorr 1]])</f>
        <v>0.67820000000000391</v>
      </c>
      <c r="H653" s="15">
        <f>SMA1MSFT[[#This Row],[Abs Erorr 1]]/SMA1MSFT[[#This Row],[Adj Close]]</f>
        <v>1.8629206816608724E-2</v>
      </c>
      <c r="I653" s="23">
        <f t="shared" si="53"/>
        <v>36.069233333333337</v>
      </c>
      <c r="J653" s="25">
        <f>(SMA1MSFT[[#This Row],[Adj Close]]-SMA1MSFT[[#This Row],[3-MA]])</f>
        <v>0.33596666666666408</v>
      </c>
      <c r="K653" s="14">
        <f t="shared" si="52"/>
        <v>0.11287360111110938</v>
      </c>
      <c r="L653" s="14">
        <f>ABS(SMA1MSFT[[#This Row],[Erorr 2]])</f>
        <v>0.33596666666666408</v>
      </c>
      <c r="M653" s="15">
        <f>SMA1MSFT[[#This Row],[Abs Erorr 2]]/SMA1MSFT[[#This Row],[Adj Close]]</f>
        <v>9.228535117693738E-3</v>
      </c>
      <c r="N653" s="23">
        <f t="shared" si="54"/>
        <v>37.621816666666668</v>
      </c>
      <c r="O653" s="26">
        <f>SMA1MSFT[[#This Row],[Adj Close]]-SMA1MSFT[[#This Row],[6-MA]]</f>
        <v>-1.2166166666666669</v>
      </c>
      <c r="P653" s="14">
        <f>(SMA1MSFT[[#This Row],[Adj Close]]-N653)^2</f>
        <v>1.4801561136111117</v>
      </c>
      <c r="Q653" s="14">
        <f>ABS(SMA1MSFT[[#This Row],[Erorr 3]])</f>
        <v>1.2166166666666669</v>
      </c>
      <c r="R653" s="27">
        <f>SMA1MSFT[[#This Row],[Abs Erorr 3]]/SMA1MSFT[[#This Row],[Adj Close]]</f>
        <v>3.3418760689864824E-2</v>
      </c>
    </row>
    <row r="654" spans="2:18">
      <c r="B654" s="46">
        <v>44728.291666666664</v>
      </c>
      <c r="C654" s="7">
        <v>35.171199999999999</v>
      </c>
      <c r="D654" s="23">
        <f t="shared" si="51"/>
        <v>36.405200000000001</v>
      </c>
      <c r="E654" s="24">
        <f>SMA1MSFT[[#This Row],[Adj Close]]-SMA1MSFT[[#This Row],[Naive Trend ]]</f>
        <v>-1.2340000000000018</v>
      </c>
      <c r="F654" s="5">
        <f t="shared" si="50"/>
        <v>1.5227560000000044</v>
      </c>
      <c r="G654" s="5">
        <f>ABS(SMA1MSFT[[#This Row],[Erorr 1]])</f>
        <v>1.2340000000000018</v>
      </c>
      <c r="H654" s="15">
        <f>SMA1MSFT[[#This Row],[Abs Erorr 1]]/SMA1MSFT[[#This Row],[Adj Close]]</f>
        <v>3.5085524520061917E-2</v>
      </c>
      <c r="I654" s="23">
        <f t="shared" si="53"/>
        <v>35.902833333333341</v>
      </c>
      <c r="J654" s="25">
        <f>(SMA1MSFT[[#This Row],[Adj Close]]-SMA1MSFT[[#This Row],[3-MA]])</f>
        <v>-0.7316333333333418</v>
      </c>
      <c r="K654" s="14">
        <f t="shared" si="52"/>
        <v>0.53528733444445686</v>
      </c>
      <c r="L654" s="14">
        <f>ABS(SMA1MSFT[[#This Row],[Erorr 2]])</f>
        <v>0.7316333333333418</v>
      </c>
      <c r="M654" s="15">
        <f>SMA1MSFT[[#This Row],[Abs Erorr 2]]/SMA1MSFT[[#This Row],[Adj Close]]</f>
        <v>2.0802057744215206E-2</v>
      </c>
      <c r="N654" s="23">
        <f t="shared" si="54"/>
        <v>36.85573333333334</v>
      </c>
      <c r="O654" s="26">
        <f>SMA1MSFT[[#This Row],[Adj Close]]-SMA1MSFT[[#This Row],[6-MA]]</f>
        <v>-1.6845333333333414</v>
      </c>
      <c r="P654" s="14">
        <f>(SMA1MSFT[[#This Row],[Adj Close]]-N654)^2</f>
        <v>2.8376525511111383</v>
      </c>
      <c r="Q654" s="14">
        <f>ABS(SMA1MSFT[[#This Row],[Erorr 3]])</f>
        <v>1.6845333333333414</v>
      </c>
      <c r="R654" s="27">
        <f>SMA1MSFT[[#This Row],[Abs Erorr 3]]/SMA1MSFT[[#This Row],[Adj Close]]</f>
        <v>4.7895247626846438E-2</v>
      </c>
    </row>
    <row r="655" spans="2:18">
      <c r="B655" s="46">
        <v>44729.291666666664</v>
      </c>
      <c r="C655" s="7">
        <v>34.822699999999998</v>
      </c>
      <c r="D655" s="23">
        <f t="shared" si="51"/>
        <v>35.171199999999999</v>
      </c>
      <c r="E655" s="24">
        <f>SMA1MSFT[[#This Row],[Adj Close]]-SMA1MSFT[[#This Row],[Naive Trend ]]</f>
        <v>-0.34850000000000136</v>
      </c>
      <c r="F655" s="5">
        <f t="shared" si="50"/>
        <v>0.12145225000000096</v>
      </c>
      <c r="G655" s="5">
        <f>ABS(SMA1MSFT[[#This Row],[Erorr 1]])</f>
        <v>0.34850000000000136</v>
      </c>
      <c r="H655" s="15">
        <f>SMA1MSFT[[#This Row],[Abs Erorr 1]]/SMA1MSFT[[#This Row],[Adj Close]]</f>
        <v>1.0007839713749979E-2</v>
      </c>
      <c r="I655" s="23">
        <f t="shared" si="53"/>
        <v>35.767800000000001</v>
      </c>
      <c r="J655" s="25">
        <f>(SMA1MSFT[[#This Row],[Adj Close]]-SMA1MSFT[[#This Row],[3-MA]])</f>
        <v>-0.9451000000000036</v>
      </c>
      <c r="K655" s="14">
        <f t="shared" si="52"/>
        <v>0.89321401000000678</v>
      </c>
      <c r="L655" s="14">
        <f>ABS(SMA1MSFT[[#This Row],[Erorr 2]])</f>
        <v>0.9451000000000036</v>
      </c>
      <c r="M655" s="15">
        <f>SMA1MSFT[[#This Row],[Abs Erorr 2]]/SMA1MSFT[[#This Row],[Adj Close]]</f>
        <v>2.7140342362884085E-2</v>
      </c>
      <c r="N655" s="23">
        <f t="shared" si="54"/>
        <v>36.245049999999999</v>
      </c>
      <c r="O655" s="26">
        <f>SMA1MSFT[[#This Row],[Adj Close]]-SMA1MSFT[[#This Row],[6-MA]]</f>
        <v>-1.4223500000000016</v>
      </c>
      <c r="P655" s="14">
        <f>(SMA1MSFT[[#This Row],[Adj Close]]-N655)^2</f>
        <v>2.0230795225000042</v>
      </c>
      <c r="Q655" s="14">
        <f>ABS(SMA1MSFT[[#This Row],[Erorr 3]])</f>
        <v>1.4223500000000016</v>
      </c>
      <c r="R655" s="27">
        <f>SMA1MSFT[[#This Row],[Abs Erorr 3]]/SMA1MSFT[[#This Row],[Adj Close]]</f>
        <v>4.0845482975185775E-2</v>
      </c>
    </row>
    <row r="656" spans="2:18">
      <c r="B656" s="46">
        <v>44733.291666666664</v>
      </c>
      <c r="C656" s="7">
        <v>35.538600000000002</v>
      </c>
      <c r="D656" s="23">
        <f t="shared" si="51"/>
        <v>34.822699999999998</v>
      </c>
      <c r="E656" s="24">
        <f>SMA1MSFT[[#This Row],[Adj Close]]-SMA1MSFT[[#This Row],[Naive Trend ]]</f>
        <v>0.71590000000000487</v>
      </c>
      <c r="F656" s="5">
        <f t="shared" si="50"/>
        <v>0.51251281000000692</v>
      </c>
      <c r="G656" s="5">
        <f>ABS(SMA1MSFT[[#This Row],[Erorr 1]])</f>
        <v>0.71590000000000487</v>
      </c>
      <c r="H656" s="15">
        <f>SMA1MSFT[[#This Row],[Abs Erorr 1]]/SMA1MSFT[[#This Row],[Adj Close]]</f>
        <v>2.0144293810110833E-2</v>
      </c>
      <c r="I656" s="23">
        <f t="shared" si="53"/>
        <v>35.466366666666666</v>
      </c>
      <c r="J656" s="25">
        <f>(SMA1MSFT[[#This Row],[Adj Close]]-SMA1MSFT[[#This Row],[3-MA]])</f>
        <v>7.2233333333336702E-2</v>
      </c>
      <c r="K656" s="14">
        <f t="shared" si="52"/>
        <v>5.2176544444449309E-3</v>
      </c>
      <c r="L656" s="14">
        <f>ABS(SMA1MSFT[[#This Row],[Erorr 2]])</f>
        <v>7.2233333333336702E-2</v>
      </c>
      <c r="M656" s="15">
        <f>SMA1MSFT[[#This Row],[Abs Erorr 2]]/SMA1MSFT[[#This Row],[Adj Close]]</f>
        <v>2.0325317635848539E-3</v>
      </c>
      <c r="N656" s="23">
        <f t="shared" si="54"/>
        <v>35.767800000000001</v>
      </c>
      <c r="O656" s="26">
        <f>SMA1MSFT[[#This Row],[Adj Close]]-SMA1MSFT[[#This Row],[6-MA]]</f>
        <v>-0.22919999999999874</v>
      </c>
      <c r="P656" s="14">
        <f>(SMA1MSFT[[#This Row],[Adj Close]]-N656)^2</f>
        <v>5.2532639999999423E-2</v>
      </c>
      <c r="Q656" s="14">
        <f>ABS(SMA1MSFT[[#This Row],[Erorr 3]])</f>
        <v>0.22919999999999874</v>
      </c>
      <c r="R656" s="27">
        <f>SMA1MSFT[[#This Row],[Abs Erorr 3]]/SMA1MSFT[[#This Row],[Adj Close]]</f>
        <v>6.4493255221083198E-3</v>
      </c>
    </row>
    <row r="657" spans="2:18">
      <c r="B657" s="46">
        <v>44734.291666666664</v>
      </c>
      <c r="C657" s="7">
        <v>35.2089</v>
      </c>
      <c r="D657" s="23">
        <f t="shared" si="51"/>
        <v>35.538600000000002</v>
      </c>
      <c r="E657" s="24">
        <f>SMA1MSFT[[#This Row],[Adj Close]]-SMA1MSFT[[#This Row],[Naive Trend ]]</f>
        <v>-0.32970000000000255</v>
      </c>
      <c r="F657" s="5">
        <f t="shared" si="50"/>
        <v>0.10870209000000168</v>
      </c>
      <c r="G657" s="5">
        <f>ABS(SMA1MSFT[[#This Row],[Erorr 1]])</f>
        <v>0.32970000000000255</v>
      </c>
      <c r="H657" s="15">
        <f>SMA1MSFT[[#This Row],[Abs Erorr 1]]/SMA1MSFT[[#This Row],[Adj Close]]</f>
        <v>9.3641096427324495E-3</v>
      </c>
      <c r="I657" s="23">
        <f t="shared" si="53"/>
        <v>35.177500000000002</v>
      </c>
      <c r="J657" s="25">
        <f>(SMA1MSFT[[#This Row],[Adj Close]]-SMA1MSFT[[#This Row],[3-MA]])</f>
        <v>3.1399999999997874E-2</v>
      </c>
      <c r="K657" s="14">
        <f t="shared" si="52"/>
        <v>9.8595999999986656E-4</v>
      </c>
      <c r="L657" s="14">
        <f>ABS(SMA1MSFT[[#This Row],[Erorr 2]])</f>
        <v>3.1399999999997874E-2</v>
      </c>
      <c r="M657" s="15">
        <f>SMA1MSFT[[#This Row],[Abs Erorr 2]]/SMA1MSFT[[#This Row],[Adj Close]]</f>
        <v>8.9181996597445176E-4</v>
      </c>
      <c r="N657" s="23">
        <f t="shared" si="54"/>
        <v>35.540166666666671</v>
      </c>
      <c r="O657" s="26">
        <f>SMA1MSFT[[#This Row],[Adj Close]]-SMA1MSFT[[#This Row],[6-MA]]</f>
        <v>-0.33126666666667148</v>
      </c>
      <c r="P657" s="14">
        <f>(SMA1MSFT[[#This Row],[Adj Close]]-N657)^2</f>
        <v>0.10973760444444763</v>
      </c>
      <c r="Q657" s="14">
        <f>ABS(SMA1MSFT[[#This Row],[Erorr 3]])</f>
        <v>0.33126666666667148</v>
      </c>
      <c r="R657" s="27">
        <f>SMA1MSFT[[#This Row],[Abs Erorr 3]]/SMA1MSFT[[#This Row],[Adj Close]]</f>
        <v>9.408605967998758E-3</v>
      </c>
    </row>
    <row r="658" spans="2:18">
      <c r="B658" s="46">
        <v>44735.291666666664</v>
      </c>
      <c r="C658" s="7">
        <v>35.237200000000001</v>
      </c>
      <c r="D658" s="23">
        <f t="shared" si="51"/>
        <v>35.2089</v>
      </c>
      <c r="E658" s="24">
        <f>SMA1MSFT[[#This Row],[Adj Close]]-SMA1MSFT[[#This Row],[Naive Trend ]]</f>
        <v>2.8300000000001546E-2</v>
      </c>
      <c r="F658" s="5">
        <f t="shared" si="50"/>
        <v>8.0089000000008756E-4</v>
      </c>
      <c r="G658" s="5">
        <f>ABS(SMA1MSFT[[#This Row],[Erorr 1]])</f>
        <v>2.8300000000001546E-2</v>
      </c>
      <c r="H658" s="15">
        <f>SMA1MSFT[[#This Row],[Abs Erorr 1]]/SMA1MSFT[[#This Row],[Adj Close]]</f>
        <v>8.0312851191358971E-4</v>
      </c>
      <c r="I658" s="23">
        <f t="shared" si="53"/>
        <v>35.190066666666667</v>
      </c>
      <c r="J658" s="25">
        <f>(SMA1MSFT[[#This Row],[Adj Close]]-SMA1MSFT[[#This Row],[3-MA]])</f>
        <v>4.7133333333334804E-2</v>
      </c>
      <c r="K658" s="14">
        <f t="shared" si="52"/>
        <v>2.2215511111112495E-3</v>
      </c>
      <c r="L658" s="14">
        <f>ABS(SMA1MSFT[[#This Row],[Erorr 2]])</f>
        <v>4.7133333333334804E-2</v>
      </c>
      <c r="M658" s="15">
        <f>SMA1MSFT[[#This Row],[Abs Erorr 2]]/SMA1MSFT[[#This Row],[Adj Close]]</f>
        <v>1.3376015498772547E-3</v>
      </c>
      <c r="N658" s="23">
        <f t="shared" si="54"/>
        <v>35.478933333333337</v>
      </c>
      <c r="O658" s="26">
        <f>SMA1MSFT[[#This Row],[Adj Close]]-SMA1MSFT[[#This Row],[6-MA]]</f>
        <v>-0.24173333333333602</v>
      </c>
      <c r="P658" s="14">
        <f>(SMA1MSFT[[#This Row],[Adj Close]]-N658)^2</f>
        <v>5.8435004444445743E-2</v>
      </c>
      <c r="Q658" s="14">
        <f>ABS(SMA1MSFT[[#This Row],[Erorr 3]])</f>
        <v>0.24173333333333602</v>
      </c>
      <c r="R658" s="27">
        <f>SMA1MSFT[[#This Row],[Abs Erorr 3]]/SMA1MSFT[[#This Row],[Adj Close]]</f>
        <v>6.8601742855089508E-3</v>
      </c>
    </row>
    <row r="659" spans="2:18">
      <c r="B659" s="46">
        <v>44736.291666666664</v>
      </c>
      <c r="C659" s="7">
        <v>36.3675</v>
      </c>
      <c r="D659" s="23">
        <f t="shared" si="51"/>
        <v>35.237200000000001</v>
      </c>
      <c r="E659" s="24">
        <f>SMA1MSFT[[#This Row],[Adj Close]]-SMA1MSFT[[#This Row],[Naive Trend ]]</f>
        <v>1.1302999999999983</v>
      </c>
      <c r="F659" s="5">
        <f t="shared" si="50"/>
        <v>1.2775780899999962</v>
      </c>
      <c r="G659" s="5">
        <f>ABS(SMA1MSFT[[#This Row],[Erorr 1]])</f>
        <v>1.1302999999999983</v>
      </c>
      <c r="H659" s="15">
        <f>SMA1MSFT[[#This Row],[Abs Erorr 1]]/SMA1MSFT[[#This Row],[Adj Close]]</f>
        <v>3.1079947755550928E-2</v>
      </c>
      <c r="I659" s="23">
        <f t="shared" si="53"/>
        <v>35.328233333333337</v>
      </c>
      <c r="J659" s="25">
        <f>(SMA1MSFT[[#This Row],[Adj Close]]-SMA1MSFT[[#This Row],[3-MA]])</f>
        <v>1.0392666666666628</v>
      </c>
      <c r="K659" s="14">
        <f t="shared" si="52"/>
        <v>1.0800752044444364</v>
      </c>
      <c r="L659" s="14">
        <f>ABS(SMA1MSFT[[#This Row],[Erorr 2]])</f>
        <v>1.0392666666666628</v>
      </c>
      <c r="M659" s="15">
        <f>SMA1MSFT[[#This Row],[Abs Erorr 2]]/SMA1MSFT[[#This Row],[Adj Close]]</f>
        <v>2.857679704864681E-2</v>
      </c>
      <c r="N659" s="23">
        <f t="shared" si="54"/>
        <v>35.397300000000001</v>
      </c>
      <c r="O659" s="26">
        <f>SMA1MSFT[[#This Row],[Adj Close]]-SMA1MSFT[[#This Row],[6-MA]]</f>
        <v>0.9701999999999984</v>
      </c>
      <c r="P659" s="14">
        <f>(SMA1MSFT[[#This Row],[Adj Close]]-N659)^2</f>
        <v>0.94128803999999688</v>
      </c>
      <c r="Q659" s="14">
        <f>ABS(SMA1MSFT[[#This Row],[Erorr 3]])</f>
        <v>0.9701999999999984</v>
      </c>
      <c r="R659" s="27">
        <f>SMA1MSFT[[#This Row],[Abs Erorr 3]]/SMA1MSFT[[#This Row],[Adj Close]]</f>
        <v>2.6677665498040789E-2</v>
      </c>
    </row>
    <row r="660" spans="2:18">
      <c r="B660" s="46">
        <v>44739.291666666664</v>
      </c>
      <c r="C660" s="7">
        <v>36.386299999999999</v>
      </c>
      <c r="D660" s="23">
        <f t="shared" si="51"/>
        <v>36.3675</v>
      </c>
      <c r="E660" s="24">
        <f>SMA1MSFT[[#This Row],[Adj Close]]-SMA1MSFT[[#This Row],[Naive Trend ]]</f>
        <v>1.8799999999998818E-2</v>
      </c>
      <c r="F660" s="5">
        <f t="shared" si="50"/>
        <v>3.5343999999995555E-4</v>
      </c>
      <c r="G660" s="5">
        <f>ABS(SMA1MSFT[[#This Row],[Erorr 1]])</f>
        <v>1.8799999999998818E-2</v>
      </c>
      <c r="H660" s="15">
        <f>SMA1MSFT[[#This Row],[Abs Erorr 1]]/SMA1MSFT[[#This Row],[Adj Close]]</f>
        <v>5.1667798044865293E-4</v>
      </c>
      <c r="I660" s="23">
        <f t="shared" si="53"/>
        <v>35.604533333333336</v>
      </c>
      <c r="J660" s="25">
        <f>(SMA1MSFT[[#This Row],[Adj Close]]-SMA1MSFT[[#This Row],[3-MA]])</f>
        <v>0.7817666666666625</v>
      </c>
      <c r="K660" s="14">
        <f t="shared" si="52"/>
        <v>0.6111591211111046</v>
      </c>
      <c r="L660" s="14">
        <f>ABS(SMA1MSFT[[#This Row],[Erorr 2]])</f>
        <v>0.7817666666666625</v>
      </c>
      <c r="M660" s="15">
        <f>SMA1MSFT[[#This Row],[Abs Erorr 2]]/SMA1MSFT[[#This Row],[Adj Close]]</f>
        <v>2.1485192686991051E-2</v>
      </c>
      <c r="N660" s="23">
        <f t="shared" si="54"/>
        <v>35.391016666666665</v>
      </c>
      <c r="O660" s="26">
        <f>SMA1MSFT[[#This Row],[Adj Close]]-SMA1MSFT[[#This Row],[6-MA]]</f>
        <v>0.99528333333333308</v>
      </c>
      <c r="P660" s="14">
        <f>(SMA1MSFT[[#This Row],[Adj Close]]-N660)^2</f>
        <v>0.99058891361111057</v>
      </c>
      <c r="Q660" s="14">
        <f>ABS(SMA1MSFT[[#This Row],[Erorr 3]])</f>
        <v>0.99528333333333308</v>
      </c>
      <c r="R660" s="27">
        <f>SMA1MSFT[[#This Row],[Abs Erorr 3]]/SMA1MSFT[[#This Row],[Adj Close]]</f>
        <v>2.7353243757494802E-2</v>
      </c>
    </row>
    <row r="661" spans="2:18">
      <c r="B661" s="46">
        <v>44740.291666666664</v>
      </c>
      <c r="C661" s="7">
        <v>35.585700000000003</v>
      </c>
      <c r="D661" s="23">
        <f t="shared" si="51"/>
        <v>36.386299999999999</v>
      </c>
      <c r="E661" s="24">
        <f>SMA1MSFT[[#This Row],[Adj Close]]-SMA1MSFT[[#This Row],[Naive Trend ]]</f>
        <v>-0.80059999999999576</v>
      </c>
      <c r="F661" s="5">
        <f t="shared" si="50"/>
        <v>0.64096035999999323</v>
      </c>
      <c r="G661" s="5">
        <f>ABS(SMA1MSFT[[#This Row],[Erorr 1]])</f>
        <v>0.80059999999999576</v>
      </c>
      <c r="H661" s="15">
        <f>SMA1MSFT[[#This Row],[Abs Erorr 1]]/SMA1MSFT[[#This Row],[Adj Close]]</f>
        <v>2.2497801083019183E-2</v>
      </c>
      <c r="I661" s="23">
        <f t="shared" si="53"/>
        <v>35.997000000000007</v>
      </c>
      <c r="J661" s="25">
        <f>(SMA1MSFT[[#This Row],[Adj Close]]-SMA1MSFT[[#This Row],[3-MA]])</f>
        <v>-0.41130000000000422</v>
      </c>
      <c r="K661" s="14">
        <f t="shared" si="52"/>
        <v>0.16916769000000348</v>
      </c>
      <c r="L661" s="14">
        <f>ABS(SMA1MSFT[[#This Row],[Erorr 2]])</f>
        <v>0.41130000000000422</v>
      </c>
      <c r="M661" s="15">
        <f>SMA1MSFT[[#This Row],[Abs Erorr 2]]/SMA1MSFT[[#This Row],[Adj Close]]</f>
        <v>1.1558013471703639E-2</v>
      </c>
      <c r="N661" s="23">
        <f t="shared" si="54"/>
        <v>35.593533333333333</v>
      </c>
      <c r="O661" s="26">
        <f>SMA1MSFT[[#This Row],[Adj Close]]-SMA1MSFT[[#This Row],[6-MA]]</f>
        <v>-7.8333333333304722E-3</v>
      </c>
      <c r="P661" s="14">
        <f>(SMA1MSFT[[#This Row],[Adj Close]]-N661)^2</f>
        <v>6.1361111111066282E-5</v>
      </c>
      <c r="Q661" s="14">
        <f>ABS(SMA1MSFT[[#This Row],[Erorr 3]])</f>
        <v>7.8333333333304722E-3</v>
      </c>
      <c r="R661" s="27">
        <f>SMA1MSFT[[#This Row],[Abs Erorr 3]]/SMA1MSFT[[#This Row],[Adj Close]]</f>
        <v>2.2012587453191794E-4</v>
      </c>
    </row>
    <row r="662" spans="2:18">
      <c r="B662" s="46">
        <v>44741.291666666664</v>
      </c>
      <c r="C662" s="7">
        <v>35.124200000000002</v>
      </c>
      <c r="D662" s="23">
        <f t="shared" si="51"/>
        <v>35.585700000000003</v>
      </c>
      <c r="E662" s="24">
        <f>SMA1MSFT[[#This Row],[Adj Close]]-SMA1MSFT[[#This Row],[Naive Trend ]]</f>
        <v>-0.46150000000000091</v>
      </c>
      <c r="F662" s="5">
        <f t="shared" si="50"/>
        <v>0.21298225000000084</v>
      </c>
      <c r="G662" s="5">
        <f>ABS(SMA1MSFT[[#This Row],[Erorr 1]])</f>
        <v>0.46150000000000091</v>
      </c>
      <c r="H662" s="15">
        <f>SMA1MSFT[[#This Row],[Abs Erorr 1]]/SMA1MSFT[[#This Row],[Adj Close]]</f>
        <v>1.3139089288866391E-2</v>
      </c>
      <c r="I662" s="23">
        <f t="shared" si="53"/>
        <v>36.113166666666665</v>
      </c>
      <c r="J662" s="25">
        <f>(SMA1MSFT[[#This Row],[Adj Close]]-SMA1MSFT[[#This Row],[3-MA]])</f>
        <v>-0.98896666666666277</v>
      </c>
      <c r="K662" s="14">
        <f t="shared" si="52"/>
        <v>0.97805506777777007</v>
      </c>
      <c r="L662" s="14">
        <f>ABS(SMA1MSFT[[#This Row],[Erorr 2]])</f>
        <v>0.98896666666666277</v>
      </c>
      <c r="M662" s="15">
        <f>SMA1MSFT[[#This Row],[Abs Erorr 2]]/SMA1MSFT[[#This Row],[Adj Close]]</f>
        <v>2.8156275919925939E-2</v>
      </c>
      <c r="N662" s="23">
        <f t="shared" si="54"/>
        <v>35.720700000000001</v>
      </c>
      <c r="O662" s="26">
        <f>SMA1MSFT[[#This Row],[Adj Close]]-SMA1MSFT[[#This Row],[6-MA]]</f>
        <v>-0.59649999999999892</v>
      </c>
      <c r="P662" s="14">
        <f>(SMA1MSFT[[#This Row],[Adj Close]]-N662)^2</f>
        <v>0.35581224999999872</v>
      </c>
      <c r="Q662" s="14">
        <f>ABS(SMA1MSFT[[#This Row],[Erorr 3]])</f>
        <v>0.59649999999999892</v>
      </c>
      <c r="R662" s="27">
        <f>SMA1MSFT[[#This Row],[Abs Erorr 3]]/SMA1MSFT[[#This Row],[Adj Close]]</f>
        <v>1.6982593197852162E-2</v>
      </c>
    </row>
    <row r="663" spans="2:18">
      <c r="B663" s="46">
        <v>44742.291666666664</v>
      </c>
      <c r="C663" s="7">
        <v>35.237200000000001</v>
      </c>
      <c r="D663" s="23">
        <f t="shared" si="51"/>
        <v>35.124200000000002</v>
      </c>
      <c r="E663" s="24">
        <f>SMA1MSFT[[#This Row],[Adj Close]]-SMA1MSFT[[#This Row],[Naive Trend ]]</f>
        <v>0.11299999999999955</v>
      </c>
      <c r="F663" s="5">
        <f t="shared" si="50"/>
        <v>1.2768999999999897E-2</v>
      </c>
      <c r="G663" s="5">
        <f>ABS(SMA1MSFT[[#This Row],[Erorr 1]])</f>
        <v>0.11299999999999955</v>
      </c>
      <c r="H663" s="15">
        <f>SMA1MSFT[[#This Row],[Abs Erorr 1]]/SMA1MSFT[[#This Row],[Adj Close]]</f>
        <v>3.2068382277819899E-3</v>
      </c>
      <c r="I663" s="23">
        <f t="shared" si="53"/>
        <v>35.698733333333337</v>
      </c>
      <c r="J663" s="25">
        <f>(SMA1MSFT[[#This Row],[Adj Close]]-SMA1MSFT[[#This Row],[3-MA]])</f>
        <v>-0.46153333333333535</v>
      </c>
      <c r="K663" s="14">
        <f t="shared" si="52"/>
        <v>0.21301301777777965</v>
      </c>
      <c r="L663" s="14">
        <f>ABS(SMA1MSFT[[#This Row],[Erorr 2]])</f>
        <v>0.46153333333333535</v>
      </c>
      <c r="M663" s="15">
        <f>SMA1MSFT[[#This Row],[Abs Erorr 2]]/SMA1MSFT[[#This Row],[Adj Close]]</f>
        <v>1.3097900325035342E-2</v>
      </c>
      <c r="N663" s="23">
        <f t="shared" si="54"/>
        <v>35.651633333333336</v>
      </c>
      <c r="O663" s="26">
        <f>SMA1MSFT[[#This Row],[Adj Close]]-SMA1MSFT[[#This Row],[6-MA]]</f>
        <v>-0.41443333333333499</v>
      </c>
      <c r="P663" s="14">
        <f>(SMA1MSFT[[#This Row],[Adj Close]]-N663)^2</f>
        <v>0.17175498777777914</v>
      </c>
      <c r="Q663" s="14">
        <f>ABS(SMA1MSFT[[#This Row],[Erorr 3]])</f>
        <v>0.41443333333333499</v>
      </c>
      <c r="R663" s="27">
        <f>SMA1MSFT[[#This Row],[Abs Erorr 3]]/SMA1MSFT[[#This Row],[Adj Close]]</f>
        <v>1.1761244745136814E-2</v>
      </c>
    </row>
    <row r="664" spans="2:18">
      <c r="B664" s="46">
        <v>44743.291666666664</v>
      </c>
      <c r="C664" s="7">
        <v>34.229300000000002</v>
      </c>
      <c r="D664" s="23">
        <f t="shared" si="51"/>
        <v>35.237200000000001</v>
      </c>
      <c r="E664" s="24">
        <f>SMA1MSFT[[#This Row],[Adj Close]]-SMA1MSFT[[#This Row],[Naive Trend ]]</f>
        <v>-1.0078999999999994</v>
      </c>
      <c r="F664" s="5">
        <f t="shared" si="50"/>
        <v>1.0158624099999987</v>
      </c>
      <c r="G664" s="5">
        <f>ABS(SMA1MSFT[[#This Row],[Erorr 1]])</f>
        <v>1.0078999999999994</v>
      </c>
      <c r="H664" s="15">
        <f>SMA1MSFT[[#This Row],[Abs Erorr 1]]/SMA1MSFT[[#This Row],[Adj Close]]</f>
        <v>2.9445533504921202E-2</v>
      </c>
      <c r="I664" s="23">
        <f t="shared" si="53"/>
        <v>35.3157</v>
      </c>
      <c r="J664" s="25">
        <f>(SMA1MSFT[[#This Row],[Adj Close]]-SMA1MSFT[[#This Row],[3-MA]])</f>
        <v>-1.0863999999999976</v>
      </c>
      <c r="K664" s="14">
        <f t="shared" si="52"/>
        <v>1.1802649599999948</v>
      </c>
      <c r="L664" s="14">
        <f>ABS(SMA1MSFT[[#This Row],[Erorr 2]])</f>
        <v>1.0863999999999976</v>
      </c>
      <c r="M664" s="15">
        <f>SMA1MSFT[[#This Row],[Abs Erorr 2]]/SMA1MSFT[[#This Row],[Adj Close]]</f>
        <v>3.173889036585608E-2</v>
      </c>
      <c r="N664" s="23">
        <f t="shared" si="54"/>
        <v>35.656350000000003</v>
      </c>
      <c r="O664" s="26">
        <f>SMA1MSFT[[#This Row],[Adj Close]]-SMA1MSFT[[#This Row],[6-MA]]</f>
        <v>-1.4270500000000013</v>
      </c>
      <c r="P664" s="14">
        <f>(SMA1MSFT[[#This Row],[Adj Close]]-N664)^2</f>
        <v>2.0364717025000036</v>
      </c>
      <c r="Q664" s="14">
        <f>ABS(SMA1MSFT[[#This Row],[Erorr 3]])</f>
        <v>1.4270500000000013</v>
      </c>
      <c r="R664" s="27">
        <f>SMA1MSFT[[#This Row],[Abs Erorr 3]]/SMA1MSFT[[#This Row],[Adj Close]]</f>
        <v>4.1690890552830505E-2</v>
      </c>
    </row>
    <row r="665" spans="2:18">
      <c r="B665" s="46">
        <v>44747.291666666664</v>
      </c>
      <c r="C665" s="7">
        <v>34.558999999999997</v>
      </c>
      <c r="D665" s="23">
        <f t="shared" si="51"/>
        <v>34.229300000000002</v>
      </c>
      <c r="E665" s="24">
        <f>SMA1MSFT[[#This Row],[Adj Close]]-SMA1MSFT[[#This Row],[Naive Trend ]]</f>
        <v>0.32969999999999544</v>
      </c>
      <c r="F665" s="5">
        <f t="shared" si="50"/>
        <v>0.10870208999999699</v>
      </c>
      <c r="G665" s="5">
        <f>ABS(SMA1MSFT[[#This Row],[Erorr 1]])</f>
        <v>0.32969999999999544</v>
      </c>
      <c r="H665" s="15">
        <f>SMA1MSFT[[#This Row],[Abs Erorr 1]]/SMA1MSFT[[#This Row],[Adj Close]]</f>
        <v>9.5402066032001936E-3</v>
      </c>
      <c r="I665" s="23">
        <f t="shared" si="53"/>
        <v>34.863566666666664</v>
      </c>
      <c r="J665" s="25">
        <f>(SMA1MSFT[[#This Row],[Adj Close]]-SMA1MSFT[[#This Row],[3-MA]])</f>
        <v>-0.30456666666666621</v>
      </c>
      <c r="K665" s="14">
        <f t="shared" si="52"/>
        <v>9.2760854444444166E-2</v>
      </c>
      <c r="L665" s="14">
        <f>ABS(SMA1MSFT[[#This Row],[Erorr 2]])</f>
        <v>0.30456666666666621</v>
      </c>
      <c r="M665" s="15">
        <f>SMA1MSFT[[#This Row],[Abs Erorr 2]]/SMA1MSFT[[#This Row],[Adj Close]]</f>
        <v>8.8129479055142294E-3</v>
      </c>
      <c r="N665" s="23">
        <f t="shared" si="54"/>
        <v>35.488366666666671</v>
      </c>
      <c r="O665" s="26">
        <f>SMA1MSFT[[#This Row],[Adj Close]]-SMA1MSFT[[#This Row],[6-MA]]</f>
        <v>-0.92936666666667378</v>
      </c>
      <c r="P665" s="14">
        <f>(SMA1MSFT[[#This Row],[Adj Close]]-N665)^2</f>
        <v>0.8637224011111243</v>
      </c>
      <c r="Q665" s="14">
        <f>ABS(SMA1MSFT[[#This Row],[Erorr 3]])</f>
        <v>0.92936666666667378</v>
      </c>
      <c r="R665" s="27">
        <f>SMA1MSFT[[#This Row],[Abs Erorr 3]]/SMA1MSFT[[#This Row],[Adj Close]]</f>
        <v>2.6892174734994469E-2</v>
      </c>
    </row>
    <row r="666" spans="2:18">
      <c r="B666" s="46">
        <v>44748.291666666664</v>
      </c>
      <c r="C666" s="7">
        <v>34.8416</v>
      </c>
      <c r="D666" s="23">
        <f t="shared" si="51"/>
        <v>34.558999999999997</v>
      </c>
      <c r="E666" s="24">
        <f>SMA1MSFT[[#This Row],[Adj Close]]-SMA1MSFT[[#This Row],[Naive Trend ]]</f>
        <v>0.28260000000000218</v>
      </c>
      <c r="F666" s="5">
        <f t="shared" si="50"/>
        <v>7.986276000000124E-2</v>
      </c>
      <c r="G666" s="5">
        <f>ABS(SMA1MSFT[[#This Row],[Erorr 1]])</f>
        <v>0.28260000000000218</v>
      </c>
      <c r="H666" s="15">
        <f>SMA1MSFT[[#This Row],[Abs Erorr 1]]/SMA1MSFT[[#This Row],[Adj Close]]</f>
        <v>8.1109937545922745E-3</v>
      </c>
      <c r="I666" s="23">
        <f t="shared" si="53"/>
        <v>34.675166666666662</v>
      </c>
      <c r="J666" s="25">
        <f>(SMA1MSFT[[#This Row],[Adj Close]]-SMA1MSFT[[#This Row],[3-MA]])</f>
        <v>0.16643333333333743</v>
      </c>
      <c r="K666" s="14">
        <f t="shared" si="52"/>
        <v>2.7700054444445808E-2</v>
      </c>
      <c r="L666" s="14">
        <f>ABS(SMA1MSFT[[#This Row],[Erorr 2]])</f>
        <v>0.16643333333333743</v>
      </c>
      <c r="M666" s="15">
        <f>SMA1MSFT[[#This Row],[Abs Erorr 2]]/SMA1MSFT[[#This Row],[Adj Close]]</f>
        <v>4.7768567842274012E-3</v>
      </c>
      <c r="N666" s="23">
        <f t="shared" si="54"/>
        <v>35.186950000000003</v>
      </c>
      <c r="O666" s="26">
        <f>SMA1MSFT[[#This Row],[Adj Close]]-SMA1MSFT[[#This Row],[6-MA]]</f>
        <v>-0.34535000000000338</v>
      </c>
      <c r="P666" s="14">
        <f>(SMA1MSFT[[#This Row],[Adj Close]]-N666)^2</f>
        <v>0.11926662250000233</v>
      </c>
      <c r="Q666" s="14">
        <f>ABS(SMA1MSFT[[#This Row],[Erorr 3]])</f>
        <v>0.34535000000000338</v>
      </c>
      <c r="R666" s="27">
        <f>SMA1MSFT[[#This Row],[Abs Erorr 3]]/SMA1MSFT[[#This Row],[Adj Close]]</f>
        <v>9.9120017450405086E-3</v>
      </c>
    </row>
    <row r="667" spans="2:18">
      <c r="B667" s="46">
        <v>44749.291666666664</v>
      </c>
      <c r="C667" s="7">
        <v>35.924799999999998</v>
      </c>
      <c r="D667" s="23">
        <f t="shared" si="51"/>
        <v>34.8416</v>
      </c>
      <c r="E667" s="24">
        <f>SMA1MSFT[[#This Row],[Adj Close]]-SMA1MSFT[[#This Row],[Naive Trend ]]</f>
        <v>1.0831999999999979</v>
      </c>
      <c r="F667" s="5">
        <f t="shared" si="50"/>
        <v>1.1733222399999956</v>
      </c>
      <c r="G667" s="5">
        <f>ABS(SMA1MSFT[[#This Row],[Erorr 1]])</f>
        <v>1.0831999999999979</v>
      </c>
      <c r="H667" s="15">
        <f>SMA1MSFT[[#This Row],[Abs Erorr 1]]/SMA1MSFT[[#This Row],[Adj Close]]</f>
        <v>3.0151872800961953E-2</v>
      </c>
      <c r="I667" s="23">
        <f t="shared" si="53"/>
        <v>34.543299999999995</v>
      </c>
      <c r="J667" s="25">
        <f>(SMA1MSFT[[#This Row],[Adj Close]]-SMA1MSFT[[#This Row],[3-MA]])</f>
        <v>1.3815000000000026</v>
      </c>
      <c r="K667" s="14">
        <f t="shared" si="52"/>
        <v>1.9085422500000073</v>
      </c>
      <c r="L667" s="14">
        <f>ABS(SMA1MSFT[[#This Row],[Erorr 2]])</f>
        <v>1.3815000000000026</v>
      </c>
      <c r="M667" s="15">
        <f>SMA1MSFT[[#This Row],[Abs Erorr 2]]/SMA1MSFT[[#This Row],[Adj Close]]</f>
        <v>3.8455328909277234E-2</v>
      </c>
      <c r="N667" s="23">
        <f t="shared" si="54"/>
        <v>34.929499999999997</v>
      </c>
      <c r="O667" s="26">
        <f>SMA1MSFT[[#This Row],[Adj Close]]-SMA1MSFT[[#This Row],[6-MA]]</f>
        <v>0.9953000000000003</v>
      </c>
      <c r="P667" s="14">
        <f>(SMA1MSFT[[#This Row],[Adj Close]]-N667)^2</f>
        <v>0.99062209000000057</v>
      </c>
      <c r="Q667" s="14">
        <f>ABS(SMA1MSFT[[#This Row],[Erorr 3]])</f>
        <v>0.9953000000000003</v>
      </c>
      <c r="R667" s="27">
        <f>SMA1MSFT[[#This Row],[Abs Erorr 3]]/SMA1MSFT[[#This Row],[Adj Close]]</f>
        <v>2.7705095087516157E-2</v>
      </c>
    </row>
    <row r="668" spans="2:18">
      <c r="B668" s="46">
        <v>44750.291666666664</v>
      </c>
      <c r="C668" s="7">
        <v>35.783499999999997</v>
      </c>
      <c r="D668" s="23">
        <f t="shared" si="51"/>
        <v>35.924799999999998</v>
      </c>
      <c r="E668" s="24">
        <f>SMA1MSFT[[#This Row],[Adj Close]]-SMA1MSFT[[#This Row],[Naive Trend ]]</f>
        <v>-0.14130000000000109</v>
      </c>
      <c r="F668" s="5">
        <f t="shared" si="50"/>
        <v>1.996569000000031E-2</v>
      </c>
      <c r="G668" s="5">
        <f>ABS(SMA1MSFT[[#This Row],[Erorr 1]])</f>
        <v>0.14130000000000109</v>
      </c>
      <c r="H668" s="15">
        <f>SMA1MSFT[[#This Row],[Abs Erorr 1]]/SMA1MSFT[[#This Row],[Adj Close]]</f>
        <v>3.9487473276789888E-3</v>
      </c>
      <c r="I668" s="23">
        <f t="shared" si="53"/>
        <v>35.108466666666665</v>
      </c>
      <c r="J668" s="25">
        <f>(SMA1MSFT[[#This Row],[Adj Close]]-SMA1MSFT[[#This Row],[3-MA]])</f>
        <v>0.6750333333333316</v>
      </c>
      <c r="K668" s="14">
        <f t="shared" si="52"/>
        <v>0.45567000111110878</v>
      </c>
      <c r="L668" s="14">
        <f>ABS(SMA1MSFT[[#This Row],[Erorr 2]])</f>
        <v>0.6750333333333316</v>
      </c>
      <c r="M668" s="15">
        <f>SMA1MSFT[[#This Row],[Abs Erorr 2]]/SMA1MSFT[[#This Row],[Adj Close]]</f>
        <v>1.8864374176179852E-2</v>
      </c>
      <c r="N668" s="23">
        <f t="shared" si="54"/>
        <v>34.986016666666664</v>
      </c>
      <c r="O668" s="26">
        <f>SMA1MSFT[[#This Row],[Adj Close]]-SMA1MSFT[[#This Row],[6-MA]]</f>
        <v>0.79748333333333221</v>
      </c>
      <c r="P668" s="14">
        <f>(SMA1MSFT[[#This Row],[Adj Close]]-N668)^2</f>
        <v>0.63597966694444263</v>
      </c>
      <c r="Q668" s="14">
        <f>ABS(SMA1MSFT[[#This Row],[Erorr 3]])</f>
        <v>0.79748333333333221</v>
      </c>
      <c r="R668" s="27">
        <f>SMA1MSFT[[#This Row],[Abs Erorr 3]]/SMA1MSFT[[#This Row],[Adj Close]]</f>
        <v>2.2286342401758696E-2</v>
      </c>
    </row>
    <row r="669" spans="2:18">
      <c r="B669" s="46">
        <v>44753.291666666664</v>
      </c>
      <c r="C669" s="7">
        <v>35.039400000000001</v>
      </c>
      <c r="D669" s="23">
        <f t="shared" si="51"/>
        <v>35.783499999999997</v>
      </c>
      <c r="E669" s="24">
        <f>SMA1MSFT[[#This Row],[Adj Close]]-SMA1MSFT[[#This Row],[Naive Trend ]]</f>
        <v>-0.74409999999999599</v>
      </c>
      <c r="F669" s="5">
        <f t="shared" si="50"/>
        <v>0.55368480999999403</v>
      </c>
      <c r="G669" s="5">
        <f>ABS(SMA1MSFT[[#This Row],[Erorr 1]])</f>
        <v>0.74409999999999599</v>
      </c>
      <c r="H669" s="15">
        <f>SMA1MSFT[[#This Row],[Abs Erorr 1]]/SMA1MSFT[[#This Row],[Adj Close]]</f>
        <v>2.1236094225357625E-2</v>
      </c>
      <c r="I669" s="23">
        <f t="shared" si="53"/>
        <v>35.516633333333338</v>
      </c>
      <c r="J669" s="25">
        <f>(SMA1MSFT[[#This Row],[Adj Close]]-SMA1MSFT[[#This Row],[3-MA]])</f>
        <v>-0.47723333333333784</v>
      </c>
      <c r="K669" s="14">
        <f t="shared" si="52"/>
        <v>0.22775165444444875</v>
      </c>
      <c r="L669" s="14">
        <f>ABS(SMA1MSFT[[#This Row],[Erorr 2]])</f>
        <v>0.47723333333333784</v>
      </c>
      <c r="M669" s="15">
        <f>SMA1MSFT[[#This Row],[Abs Erorr 2]]/SMA1MSFT[[#This Row],[Adj Close]]</f>
        <v>1.3619905972514879E-2</v>
      </c>
      <c r="N669" s="23">
        <f t="shared" si="54"/>
        <v>35.0959</v>
      </c>
      <c r="O669" s="26">
        <f>SMA1MSFT[[#This Row],[Adj Close]]-SMA1MSFT[[#This Row],[6-MA]]</f>
        <v>-5.6499999999999773E-2</v>
      </c>
      <c r="P669" s="14">
        <f>(SMA1MSFT[[#This Row],[Adj Close]]-N669)^2</f>
        <v>3.1922499999999742E-3</v>
      </c>
      <c r="Q669" s="14">
        <f>ABS(SMA1MSFT[[#This Row],[Erorr 3]])</f>
        <v>5.6499999999999773E-2</v>
      </c>
      <c r="R669" s="27">
        <f>SMA1MSFT[[#This Row],[Abs Erorr 3]]/SMA1MSFT[[#This Row],[Adj Close]]</f>
        <v>1.6124705331712235E-3</v>
      </c>
    </row>
    <row r="670" spans="2:18">
      <c r="B670" s="46">
        <v>44754.291666666664</v>
      </c>
      <c r="C670" s="7">
        <v>35.0488</v>
      </c>
      <c r="D670" s="23">
        <f t="shared" si="51"/>
        <v>35.039400000000001</v>
      </c>
      <c r="E670" s="24">
        <f>SMA1MSFT[[#This Row],[Adj Close]]-SMA1MSFT[[#This Row],[Naive Trend ]]</f>
        <v>9.3999999999994088E-3</v>
      </c>
      <c r="F670" s="5">
        <f t="shared" si="50"/>
        <v>8.8359999999988888E-5</v>
      </c>
      <c r="G670" s="5">
        <f>ABS(SMA1MSFT[[#This Row],[Erorr 1]])</f>
        <v>9.3999999999994088E-3</v>
      </c>
      <c r="H670" s="15">
        <f>SMA1MSFT[[#This Row],[Abs Erorr 1]]/SMA1MSFT[[#This Row],[Adj Close]]</f>
        <v>2.6819748464995691E-4</v>
      </c>
      <c r="I670" s="23">
        <f t="shared" si="53"/>
        <v>35.582566666666665</v>
      </c>
      <c r="J670" s="25">
        <f>(SMA1MSFT[[#This Row],[Adj Close]]-SMA1MSFT[[#This Row],[3-MA]])</f>
        <v>-0.53376666666666495</v>
      </c>
      <c r="K670" s="14">
        <f t="shared" si="52"/>
        <v>0.28490685444444258</v>
      </c>
      <c r="L670" s="14">
        <f>ABS(SMA1MSFT[[#This Row],[Erorr 2]])</f>
        <v>0.53376666666666495</v>
      </c>
      <c r="M670" s="15">
        <f>SMA1MSFT[[#This Row],[Abs Erorr 2]]/SMA1MSFT[[#This Row],[Adj Close]]</f>
        <v>1.5229242275531971E-2</v>
      </c>
      <c r="N670" s="23">
        <f t="shared" si="54"/>
        <v>35.062933333333334</v>
      </c>
      <c r="O670" s="26">
        <f>SMA1MSFT[[#This Row],[Adj Close]]-SMA1MSFT[[#This Row],[6-MA]]</f>
        <v>-1.4133333333333553E-2</v>
      </c>
      <c r="P670" s="14">
        <f>(SMA1MSFT[[#This Row],[Adj Close]]-N670)^2</f>
        <v>1.9975111111111732E-4</v>
      </c>
      <c r="Q670" s="14">
        <f>ABS(SMA1MSFT[[#This Row],[Erorr 3]])</f>
        <v>1.4133333333333553E-2</v>
      </c>
      <c r="R670" s="27">
        <f>SMA1MSFT[[#This Row],[Abs Erorr 3]]/SMA1MSFT[[#This Row],[Adj Close]]</f>
        <v>4.032472818850732E-4</v>
      </c>
    </row>
    <row r="671" spans="2:18">
      <c r="B671" s="46">
        <v>44755.291666666664</v>
      </c>
      <c r="C671" s="7">
        <v>35.0488</v>
      </c>
      <c r="D671" s="23">
        <f t="shared" si="51"/>
        <v>35.0488</v>
      </c>
      <c r="E671" s="24">
        <f>SMA1MSFT[[#This Row],[Adj Close]]-SMA1MSFT[[#This Row],[Naive Trend ]]</f>
        <v>0</v>
      </c>
      <c r="F671" s="5">
        <f t="shared" si="50"/>
        <v>0</v>
      </c>
      <c r="G671" s="5">
        <f>ABS(SMA1MSFT[[#This Row],[Erorr 1]])</f>
        <v>0</v>
      </c>
      <c r="H671" s="15">
        <f>SMA1MSFT[[#This Row],[Abs Erorr 1]]/SMA1MSFT[[#This Row],[Adj Close]]</f>
        <v>0</v>
      </c>
      <c r="I671" s="23">
        <f t="shared" si="53"/>
        <v>35.29056666666667</v>
      </c>
      <c r="J671" s="25">
        <f>(SMA1MSFT[[#This Row],[Adj Close]]-SMA1MSFT[[#This Row],[3-MA]])</f>
        <v>-0.24176666666667046</v>
      </c>
      <c r="K671" s="14">
        <f t="shared" si="52"/>
        <v>5.8451121111112947E-2</v>
      </c>
      <c r="L671" s="14">
        <f>ABS(SMA1MSFT[[#This Row],[Erorr 2]])</f>
        <v>0.24176666666667046</v>
      </c>
      <c r="M671" s="15">
        <f>SMA1MSFT[[#This Row],[Abs Erorr 2]]/SMA1MSFT[[#This Row],[Adj Close]]</f>
        <v>6.8980012630010289E-3</v>
      </c>
      <c r="N671" s="23">
        <f t="shared" si="54"/>
        <v>35.199516666666668</v>
      </c>
      <c r="O671" s="26">
        <f>SMA1MSFT[[#This Row],[Adj Close]]-SMA1MSFT[[#This Row],[6-MA]]</f>
        <v>-0.15071666666666772</v>
      </c>
      <c r="P671" s="14">
        <f>(SMA1MSFT[[#This Row],[Adj Close]]-N671)^2</f>
        <v>2.2715513611111428E-2</v>
      </c>
      <c r="Q671" s="14">
        <f>ABS(SMA1MSFT[[#This Row],[Erorr 3]])</f>
        <v>0.15071666666666772</v>
      </c>
      <c r="R671" s="27">
        <f>SMA1MSFT[[#This Row],[Abs Erorr 3]]/SMA1MSFT[[#This Row],[Adj Close]]</f>
        <v>4.3001947760456195E-3</v>
      </c>
    </row>
    <row r="672" spans="2:18">
      <c r="B672" s="46">
        <v>44756.291666666664</v>
      </c>
      <c r="C672" s="7">
        <v>35.519799999999996</v>
      </c>
      <c r="D672" s="23">
        <f t="shared" si="51"/>
        <v>35.0488</v>
      </c>
      <c r="E672" s="24">
        <f>SMA1MSFT[[#This Row],[Adj Close]]-SMA1MSFT[[#This Row],[Naive Trend ]]</f>
        <v>0.47099999999999653</v>
      </c>
      <c r="F672" s="5">
        <f t="shared" si="50"/>
        <v>0.22184099999999674</v>
      </c>
      <c r="G672" s="5">
        <f>ABS(SMA1MSFT[[#This Row],[Erorr 1]])</f>
        <v>0.47099999999999653</v>
      </c>
      <c r="H672" s="15">
        <f>SMA1MSFT[[#This Row],[Abs Erorr 1]]/SMA1MSFT[[#This Row],[Adj Close]]</f>
        <v>1.3260209798478499E-2</v>
      </c>
      <c r="I672" s="23">
        <f t="shared" si="53"/>
        <v>35.045666666666669</v>
      </c>
      <c r="J672" s="25">
        <f>(SMA1MSFT[[#This Row],[Adj Close]]-SMA1MSFT[[#This Row],[3-MA]])</f>
        <v>0.4741333333333273</v>
      </c>
      <c r="K672" s="14">
        <f t="shared" si="52"/>
        <v>0.22480241777777205</v>
      </c>
      <c r="L672" s="14">
        <f>ABS(SMA1MSFT[[#This Row],[Erorr 2]])</f>
        <v>0.4741333333333273</v>
      </c>
      <c r="M672" s="15">
        <f>SMA1MSFT[[#This Row],[Abs Erorr 2]]/SMA1MSFT[[#This Row],[Adj Close]]</f>
        <v>1.3348423508390456E-2</v>
      </c>
      <c r="N672" s="23">
        <f t="shared" si="54"/>
        <v>35.281150000000004</v>
      </c>
      <c r="O672" s="26">
        <f>SMA1MSFT[[#This Row],[Adj Close]]-SMA1MSFT[[#This Row],[6-MA]]</f>
        <v>0.2386499999999927</v>
      </c>
      <c r="P672" s="14">
        <f>(SMA1MSFT[[#This Row],[Adj Close]]-N672)^2</f>
        <v>5.6953822499996518E-2</v>
      </c>
      <c r="Q672" s="14">
        <f>ABS(SMA1MSFT[[#This Row],[Erorr 3]])</f>
        <v>0.2386499999999927</v>
      </c>
      <c r="R672" s="27">
        <f>SMA1MSFT[[#This Row],[Abs Erorr 3]]/SMA1MSFT[[#This Row],[Adj Close]]</f>
        <v>6.7187878310123574E-3</v>
      </c>
    </row>
    <row r="673" spans="2:18">
      <c r="B673" s="46">
        <v>44757.291666666664</v>
      </c>
      <c r="C673" s="7">
        <v>36.376899999999999</v>
      </c>
      <c r="D673" s="23">
        <f t="shared" si="51"/>
        <v>35.519799999999996</v>
      </c>
      <c r="E673" s="24">
        <f>SMA1MSFT[[#This Row],[Adj Close]]-SMA1MSFT[[#This Row],[Naive Trend ]]</f>
        <v>0.85710000000000264</v>
      </c>
      <c r="F673" s="5">
        <f t="shared" si="50"/>
        <v>0.73462041000000455</v>
      </c>
      <c r="G673" s="5">
        <f>ABS(SMA1MSFT[[#This Row],[Erorr 1]])</f>
        <v>0.85710000000000264</v>
      </c>
      <c r="H673" s="15">
        <f>SMA1MSFT[[#This Row],[Abs Erorr 1]]/SMA1MSFT[[#This Row],[Adj Close]]</f>
        <v>2.3561655886015651E-2</v>
      </c>
      <c r="I673" s="23">
        <f t="shared" si="53"/>
        <v>35.205800000000004</v>
      </c>
      <c r="J673" s="25">
        <f>(SMA1MSFT[[#This Row],[Adj Close]]-SMA1MSFT[[#This Row],[3-MA]])</f>
        <v>1.1710999999999956</v>
      </c>
      <c r="K673" s="14">
        <f t="shared" si="52"/>
        <v>1.3714752099999896</v>
      </c>
      <c r="L673" s="14">
        <f>ABS(SMA1MSFT[[#This Row],[Erorr 2]])</f>
        <v>1.1710999999999956</v>
      </c>
      <c r="M673" s="15">
        <f>SMA1MSFT[[#This Row],[Abs Erorr 2]]/SMA1MSFT[[#This Row],[Adj Close]]</f>
        <v>3.21935074181691E-2</v>
      </c>
      <c r="N673" s="23">
        <f t="shared" si="54"/>
        <v>35.394183333333331</v>
      </c>
      <c r="O673" s="26">
        <f>SMA1MSFT[[#This Row],[Adj Close]]-SMA1MSFT[[#This Row],[6-MA]]</f>
        <v>0.98271666666666846</v>
      </c>
      <c r="P673" s="14">
        <f>(SMA1MSFT[[#This Row],[Adj Close]]-N673)^2</f>
        <v>0.96573204694444792</v>
      </c>
      <c r="Q673" s="14">
        <f>ABS(SMA1MSFT[[#This Row],[Erorr 3]])</f>
        <v>0.98271666666666846</v>
      </c>
      <c r="R673" s="27">
        <f>SMA1MSFT[[#This Row],[Abs Erorr 3]]/SMA1MSFT[[#This Row],[Adj Close]]</f>
        <v>2.701485466509429E-2</v>
      </c>
    </row>
    <row r="674" spans="2:18">
      <c r="B674" s="46">
        <v>44760.291666666664</v>
      </c>
      <c r="C674" s="7">
        <v>36.4617</v>
      </c>
      <c r="D674" s="23">
        <f t="shared" si="51"/>
        <v>36.376899999999999</v>
      </c>
      <c r="E674" s="24">
        <f>SMA1MSFT[[#This Row],[Adj Close]]-SMA1MSFT[[#This Row],[Naive Trend ]]</f>
        <v>8.4800000000001319E-2</v>
      </c>
      <c r="F674" s="5">
        <f t="shared" si="50"/>
        <v>7.1910400000002239E-3</v>
      </c>
      <c r="G674" s="5">
        <f>ABS(SMA1MSFT[[#This Row],[Erorr 1]])</f>
        <v>8.4800000000001319E-2</v>
      </c>
      <c r="H674" s="15">
        <f>SMA1MSFT[[#This Row],[Abs Erorr 1]]/SMA1MSFT[[#This Row],[Adj Close]]</f>
        <v>2.3257280927658701E-3</v>
      </c>
      <c r="I674" s="23">
        <f t="shared" si="53"/>
        <v>35.648500000000006</v>
      </c>
      <c r="J674" s="25">
        <f>(SMA1MSFT[[#This Row],[Adj Close]]-SMA1MSFT[[#This Row],[3-MA]])</f>
        <v>0.81319999999999482</v>
      </c>
      <c r="K674" s="14">
        <f t="shared" si="52"/>
        <v>0.6612942399999916</v>
      </c>
      <c r="L674" s="14">
        <f>ABS(SMA1MSFT[[#This Row],[Erorr 2]])</f>
        <v>0.81319999999999482</v>
      </c>
      <c r="M674" s="15">
        <f>SMA1MSFT[[#This Row],[Abs Erorr 2]]/SMA1MSFT[[#This Row],[Adj Close]]</f>
        <v>2.230285477638165E-2</v>
      </c>
      <c r="N674" s="23">
        <f t="shared" si="54"/>
        <v>35.469533333333338</v>
      </c>
      <c r="O674" s="26">
        <f>SMA1MSFT[[#This Row],[Adj Close]]-SMA1MSFT[[#This Row],[6-MA]]</f>
        <v>0.99216666666666242</v>
      </c>
      <c r="P674" s="14">
        <f>(SMA1MSFT[[#This Row],[Adj Close]]-N674)^2</f>
        <v>0.98439469444443606</v>
      </c>
      <c r="Q674" s="14">
        <f>ABS(SMA1MSFT[[#This Row],[Erorr 3]])</f>
        <v>0.99216666666666242</v>
      </c>
      <c r="R674" s="27">
        <f>SMA1MSFT[[#This Row],[Abs Erorr 3]]/SMA1MSFT[[#This Row],[Adj Close]]</f>
        <v>2.7211201525619004E-2</v>
      </c>
    </row>
    <row r="675" spans="2:18">
      <c r="B675" s="46">
        <v>44761.291666666664</v>
      </c>
      <c r="C675" s="7">
        <v>37.884</v>
      </c>
      <c r="D675" s="23">
        <f t="shared" si="51"/>
        <v>36.4617</v>
      </c>
      <c r="E675" s="24">
        <f>SMA1MSFT[[#This Row],[Adj Close]]-SMA1MSFT[[#This Row],[Naive Trend ]]</f>
        <v>1.4222999999999999</v>
      </c>
      <c r="F675" s="5">
        <f t="shared" si="50"/>
        <v>2.0229372899999998</v>
      </c>
      <c r="G675" s="5">
        <f>ABS(SMA1MSFT[[#This Row],[Erorr 1]])</f>
        <v>1.4222999999999999</v>
      </c>
      <c r="H675" s="15">
        <f>SMA1MSFT[[#This Row],[Abs Erorr 1]]/SMA1MSFT[[#This Row],[Adj Close]]</f>
        <v>3.7543554006968641E-2</v>
      </c>
      <c r="I675" s="23">
        <f t="shared" si="53"/>
        <v>36.119466666666661</v>
      </c>
      <c r="J675" s="25">
        <f>(SMA1MSFT[[#This Row],[Adj Close]]-SMA1MSFT[[#This Row],[3-MA]])</f>
        <v>1.7645333333333397</v>
      </c>
      <c r="K675" s="14">
        <f t="shared" si="52"/>
        <v>3.1135778844444668</v>
      </c>
      <c r="L675" s="14">
        <f>ABS(SMA1MSFT[[#This Row],[Erorr 2]])</f>
        <v>1.7645333333333397</v>
      </c>
      <c r="M675" s="15">
        <f>SMA1MSFT[[#This Row],[Abs Erorr 2]]/SMA1MSFT[[#This Row],[Adj Close]]</f>
        <v>4.6577270967515037E-2</v>
      </c>
      <c r="N675" s="23">
        <f t="shared" si="54"/>
        <v>35.582566666666672</v>
      </c>
      <c r="O675" s="26">
        <f>SMA1MSFT[[#This Row],[Adj Close]]-SMA1MSFT[[#This Row],[6-MA]]</f>
        <v>2.3014333333333283</v>
      </c>
      <c r="P675" s="14">
        <f>(SMA1MSFT[[#This Row],[Adj Close]]-N675)^2</f>
        <v>5.2965953877777547</v>
      </c>
      <c r="Q675" s="14">
        <f>ABS(SMA1MSFT[[#This Row],[Erorr 3]])</f>
        <v>2.3014333333333283</v>
      </c>
      <c r="R675" s="27">
        <f>SMA1MSFT[[#This Row],[Abs Erorr 3]]/SMA1MSFT[[#This Row],[Adj Close]]</f>
        <v>6.0749480871431956E-2</v>
      </c>
    </row>
    <row r="676" spans="2:18">
      <c r="B676" s="46">
        <v>44762.291666666664</v>
      </c>
      <c r="C676" s="7">
        <v>38.2042</v>
      </c>
      <c r="D676" s="23">
        <f t="shared" si="51"/>
        <v>37.884</v>
      </c>
      <c r="E676" s="24">
        <f>SMA1MSFT[[#This Row],[Adj Close]]-SMA1MSFT[[#This Row],[Naive Trend ]]</f>
        <v>0.32019999999999982</v>
      </c>
      <c r="F676" s="5">
        <f t="shared" si="50"/>
        <v>0.10252803999999989</v>
      </c>
      <c r="G676" s="5">
        <f>ABS(SMA1MSFT[[#This Row],[Erorr 1]])</f>
        <v>0.32019999999999982</v>
      </c>
      <c r="H676" s="15">
        <f>SMA1MSFT[[#This Row],[Abs Erorr 1]]/SMA1MSFT[[#This Row],[Adj Close]]</f>
        <v>8.3812774511702846E-3</v>
      </c>
      <c r="I676" s="23">
        <f t="shared" si="53"/>
        <v>36.907533333333333</v>
      </c>
      <c r="J676" s="25">
        <f>(SMA1MSFT[[#This Row],[Adj Close]]-SMA1MSFT[[#This Row],[3-MA]])</f>
        <v>1.2966666666666669</v>
      </c>
      <c r="K676" s="14">
        <f t="shared" si="52"/>
        <v>1.681344444444445</v>
      </c>
      <c r="L676" s="14">
        <f>ABS(SMA1MSFT[[#This Row],[Erorr 2]])</f>
        <v>1.2966666666666669</v>
      </c>
      <c r="M676" s="15">
        <f>SMA1MSFT[[#This Row],[Abs Erorr 2]]/SMA1MSFT[[#This Row],[Adj Close]]</f>
        <v>3.394042190823697E-2</v>
      </c>
      <c r="N676" s="23">
        <f t="shared" si="54"/>
        <v>36.056666666666672</v>
      </c>
      <c r="O676" s="26">
        <f>SMA1MSFT[[#This Row],[Adj Close]]-SMA1MSFT[[#This Row],[6-MA]]</f>
        <v>2.1475333333333282</v>
      </c>
      <c r="P676" s="14">
        <f>(SMA1MSFT[[#This Row],[Adj Close]]-N676)^2</f>
        <v>4.6118994177777557</v>
      </c>
      <c r="Q676" s="14">
        <f>ABS(SMA1MSFT[[#This Row],[Erorr 3]])</f>
        <v>2.1475333333333282</v>
      </c>
      <c r="R676" s="27">
        <f>SMA1MSFT[[#This Row],[Abs Erorr 3]]/SMA1MSFT[[#This Row],[Adj Close]]</f>
        <v>5.6211969713626464E-2</v>
      </c>
    </row>
    <row r="677" spans="2:18">
      <c r="B677" s="46">
        <v>44763.291666666664</v>
      </c>
      <c r="C677" s="7">
        <v>38.251300000000001</v>
      </c>
      <c r="D677" s="23">
        <f t="shared" si="51"/>
        <v>38.2042</v>
      </c>
      <c r="E677" s="24">
        <f>SMA1MSFT[[#This Row],[Adj Close]]-SMA1MSFT[[#This Row],[Naive Trend ]]</f>
        <v>4.7100000000000364E-2</v>
      </c>
      <c r="F677" s="5">
        <f t="shared" si="50"/>
        <v>2.2184100000000343E-3</v>
      </c>
      <c r="G677" s="5">
        <f>ABS(SMA1MSFT[[#This Row],[Erorr 1]])</f>
        <v>4.7100000000000364E-2</v>
      </c>
      <c r="H677" s="15">
        <f>SMA1MSFT[[#This Row],[Abs Erorr 1]]/SMA1MSFT[[#This Row],[Adj Close]]</f>
        <v>1.2313306998716479E-3</v>
      </c>
      <c r="I677" s="23">
        <f t="shared" si="53"/>
        <v>37.516633333333331</v>
      </c>
      <c r="J677" s="25">
        <f>(SMA1MSFT[[#This Row],[Adj Close]]-SMA1MSFT[[#This Row],[3-MA]])</f>
        <v>0.73466666666666924</v>
      </c>
      <c r="K677" s="14">
        <f t="shared" si="52"/>
        <v>0.53973511111111494</v>
      </c>
      <c r="L677" s="14">
        <f>ABS(SMA1MSFT[[#This Row],[Erorr 2]])</f>
        <v>0.73466666666666924</v>
      </c>
      <c r="M677" s="15">
        <f>SMA1MSFT[[#This Row],[Abs Erorr 2]]/SMA1MSFT[[#This Row],[Adj Close]]</f>
        <v>1.9206318913779902E-2</v>
      </c>
      <c r="N677" s="23">
        <f t="shared" si="54"/>
        <v>36.582566666666672</v>
      </c>
      <c r="O677" s="26">
        <f>SMA1MSFT[[#This Row],[Adj Close]]-SMA1MSFT[[#This Row],[6-MA]]</f>
        <v>1.6687333333333285</v>
      </c>
      <c r="P677" s="14">
        <f>(SMA1MSFT[[#This Row],[Adj Close]]-N677)^2</f>
        <v>2.7846709377777619</v>
      </c>
      <c r="Q677" s="14">
        <f>ABS(SMA1MSFT[[#This Row],[Erorr 3]])</f>
        <v>1.6687333333333285</v>
      </c>
      <c r="R677" s="27">
        <f>SMA1MSFT[[#This Row],[Abs Erorr 3]]/SMA1MSFT[[#This Row],[Adj Close]]</f>
        <v>4.3625532552706146E-2</v>
      </c>
    </row>
    <row r="678" spans="2:18">
      <c r="B678" s="46">
        <v>44764.291666666664</v>
      </c>
      <c r="C678" s="7">
        <v>36.923200000000001</v>
      </c>
      <c r="D678" s="23">
        <f t="shared" si="51"/>
        <v>38.251300000000001</v>
      </c>
      <c r="E678" s="24">
        <f>SMA1MSFT[[#This Row],[Adj Close]]-SMA1MSFT[[#This Row],[Naive Trend ]]</f>
        <v>-1.3280999999999992</v>
      </c>
      <c r="F678" s="5">
        <f t="shared" si="50"/>
        <v>1.7638496099999978</v>
      </c>
      <c r="G678" s="5">
        <f>ABS(SMA1MSFT[[#This Row],[Erorr 1]])</f>
        <v>1.3280999999999992</v>
      </c>
      <c r="H678" s="15">
        <f>SMA1MSFT[[#This Row],[Abs Erorr 1]]/SMA1MSFT[[#This Row],[Adj Close]]</f>
        <v>3.5969255102482965E-2</v>
      </c>
      <c r="I678" s="23">
        <f t="shared" si="53"/>
        <v>38.113166666666665</v>
      </c>
      <c r="J678" s="25">
        <f>(SMA1MSFT[[#This Row],[Adj Close]]-SMA1MSFT[[#This Row],[3-MA]])</f>
        <v>-1.1899666666666633</v>
      </c>
      <c r="K678" s="14">
        <f t="shared" si="52"/>
        <v>1.4160206677777698</v>
      </c>
      <c r="L678" s="14">
        <f>ABS(SMA1MSFT[[#This Row],[Erorr 2]])</f>
        <v>1.1899666666666633</v>
      </c>
      <c r="M678" s="15">
        <f>SMA1MSFT[[#This Row],[Abs Erorr 2]]/SMA1MSFT[[#This Row],[Adj Close]]</f>
        <v>3.2228156461700588E-2</v>
      </c>
      <c r="N678" s="23">
        <f t="shared" si="54"/>
        <v>37.11631666666667</v>
      </c>
      <c r="O678" s="26">
        <f>SMA1MSFT[[#This Row],[Adj Close]]-SMA1MSFT[[#This Row],[6-MA]]</f>
        <v>-0.19311666666666838</v>
      </c>
      <c r="P678" s="14">
        <f>(SMA1MSFT[[#This Row],[Adj Close]]-N678)^2</f>
        <v>3.7294046944445103E-2</v>
      </c>
      <c r="Q678" s="14">
        <f>ABS(SMA1MSFT[[#This Row],[Erorr 3]])</f>
        <v>0.19311666666666838</v>
      </c>
      <c r="R678" s="27">
        <f>SMA1MSFT[[#This Row],[Abs Erorr 3]]/SMA1MSFT[[#This Row],[Adj Close]]</f>
        <v>5.2302256214701972E-3</v>
      </c>
    </row>
    <row r="679" spans="2:18">
      <c r="B679" s="46">
        <v>44767.291666666664</v>
      </c>
      <c r="C679" s="7">
        <v>36.8855</v>
      </c>
      <c r="D679" s="23">
        <f t="shared" si="51"/>
        <v>36.923200000000001</v>
      </c>
      <c r="E679" s="24">
        <f>SMA1MSFT[[#This Row],[Adj Close]]-SMA1MSFT[[#This Row],[Naive Trend ]]</f>
        <v>-3.7700000000000955E-2</v>
      </c>
      <c r="F679" s="5">
        <f t="shared" si="50"/>
        <v>1.421290000000072E-3</v>
      </c>
      <c r="G679" s="5">
        <f>ABS(SMA1MSFT[[#This Row],[Erorr 1]])</f>
        <v>3.7700000000000955E-2</v>
      </c>
      <c r="H679" s="15">
        <f>SMA1MSFT[[#This Row],[Abs Erorr 1]]/SMA1MSFT[[#This Row],[Adj Close]]</f>
        <v>1.0220818478806294E-3</v>
      </c>
      <c r="I679" s="23">
        <f t="shared" si="53"/>
        <v>37.792900000000003</v>
      </c>
      <c r="J679" s="25">
        <f>(SMA1MSFT[[#This Row],[Adj Close]]-SMA1MSFT[[#This Row],[3-MA]])</f>
        <v>-0.90740000000000265</v>
      </c>
      <c r="K679" s="14">
        <f t="shared" si="52"/>
        <v>0.82337476000000476</v>
      </c>
      <c r="L679" s="14">
        <f>ABS(SMA1MSFT[[#This Row],[Erorr 2]])</f>
        <v>0.90740000000000265</v>
      </c>
      <c r="M679" s="15">
        <f>SMA1MSFT[[#This Row],[Abs Erorr 2]]/SMA1MSFT[[#This Row],[Adj Close]]</f>
        <v>2.4600452752436667E-2</v>
      </c>
      <c r="N679" s="23">
        <f t="shared" si="54"/>
        <v>37.350216666666675</v>
      </c>
      <c r="O679" s="26">
        <f>SMA1MSFT[[#This Row],[Adj Close]]-SMA1MSFT[[#This Row],[6-MA]]</f>
        <v>-0.46471666666667488</v>
      </c>
      <c r="P679" s="14">
        <f>(SMA1MSFT[[#This Row],[Adj Close]]-N679)^2</f>
        <v>0.21596158027778542</v>
      </c>
      <c r="Q679" s="14">
        <f>ABS(SMA1MSFT[[#This Row],[Erorr 3]])</f>
        <v>0.46471666666667488</v>
      </c>
      <c r="R679" s="27">
        <f>SMA1MSFT[[#This Row],[Abs Erorr 3]]/SMA1MSFT[[#This Row],[Adj Close]]</f>
        <v>1.2598898392774258E-2</v>
      </c>
    </row>
    <row r="680" spans="2:18">
      <c r="B680" s="46">
        <v>44768.291666666664</v>
      </c>
      <c r="C680" s="7">
        <v>36.697200000000002</v>
      </c>
      <c r="D680" s="23">
        <f t="shared" si="51"/>
        <v>36.8855</v>
      </c>
      <c r="E680" s="24">
        <f>SMA1MSFT[[#This Row],[Adj Close]]-SMA1MSFT[[#This Row],[Naive Trend ]]</f>
        <v>-0.18829999999999814</v>
      </c>
      <c r="F680" s="5">
        <f t="shared" si="50"/>
        <v>3.5456889999999297E-2</v>
      </c>
      <c r="G680" s="5">
        <f>ABS(SMA1MSFT[[#This Row],[Erorr 1]])</f>
        <v>0.18829999999999814</v>
      </c>
      <c r="H680" s="15">
        <f>SMA1MSFT[[#This Row],[Abs Erorr 1]]/SMA1MSFT[[#This Row],[Adj Close]]</f>
        <v>5.1311816705361208E-3</v>
      </c>
      <c r="I680" s="23">
        <f t="shared" si="53"/>
        <v>37.353333333333332</v>
      </c>
      <c r="J680" s="25">
        <f>(SMA1MSFT[[#This Row],[Adj Close]]-SMA1MSFT[[#This Row],[3-MA]])</f>
        <v>-0.65613333333332946</v>
      </c>
      <c r="K680" s="14">
        <f t="shared" si="52"/>
        <v>0.43051095111110604</v>
      </c>
      <c r="L680" s="14">
        <f>ABS(SMA1MSFT[[#This Row],[Erorr 2]])</f>
        <v>0.65613333333332946</v>
      </c>
      <c r="M680" s="15">
        <f>SMA1MSFT[[#This Row],[Abs Erorr 2]]/SMA1MSFT[[#This Row],[Adj Close]]</f>
        <v>1.7879656576886775E-2</v>
      </c>
      <c r="N680" s="23">
        <f t="shared" si="54"/>
        <v>37.434983333333335</v>
      </c>
      <c r="O680" s="26">
        <f>SMA1MSFT[[#This Row],[Adj Close]]-SMA1MSFT[[#This Row],[6-MA]]</f>
        <v>-0.73778333333333279</v>
      </c>
      <c r="P680" s="14">
        <f>(SMA1MSFT[[#This Row],[Adj Close]]-N680)^2</f>
        <v>0.54432424694444359</v>
      </c>
      <c r="Q680" s="14">
        <f>ABS(SMA1MSFT[[#This Row],[Erorr 3]])</f>
        <v>0.73778333333333279</v>
      </c>
      <c r="R680" s="27">
        <f>SMA1MSFT[[#This Row],[Abs Erorr 3]]/SMA1MSFT[[#This Row],[Adj Close]]</f>
        <v>2.0104621969341877E-2</v>
      </c>
    </row>
    <row r="681" spans="2:18">
      <c r="B681" s="46">
        <v>44769.291666666664</v>
      </c>
      <c r="C681" s="7">
        <v>37.846299999999999</v>
      </c>
      <c r="D681" s="23">
        <f t="shared" si="51"/>
        <v>36.697200000000002</v>
      </c>
      <c r="E681" s="24">
        <f>SMA1MSFT[[#This Row],[Adj Close]]-SMA1MSFT[[#This Row],[Naive Trend ]]</f>
        <v>1.1490999999999971</v>
      </c>
      <c r="F681" s="5">
        <f t="shared" si="50"/>
        <v>1.3204308099999933</v>
      </c>
      <c r="G681" s="5">
        <f>ABS(SMA1MSFT[[#This Row],[Erorr 1]])</f>
        <v>1.1490999999999971</v>
      </c>
      <c r="H681" s="15">
        <f>SMA1MSFT[[#This Row],[Abs Erorr 1]]/SMA1MSFT[[#This Row],[Adj Close]]</f>
        <v>3.0362281121272018E-2</v>
      </c>
      <c r="I681" s="23">
        <f t="shared" si="53"/>
        <v>36.835299999999997</v>
      </c>
      <c r="J681" s="25">
        <f>(SMA1MSFT[[#This Row],[Adj Close]]-SMA1MSFT[[#This Row],[3-MA]])</f>
        <v>1.0110000000000028</v>
      </c>
      <c r="K681" s="14">
        <f t="shared" si="52"/>
        <v>1.0221210000000056</v>
      </c>
      <c r="L681" s="14">
        <f>ABS(SMA1MSFT[[#This Row],[Erorr 2]])</f>
        <v>1.0110000000000028</v>
      </c>
      <c r="M681" s="15">
        <f>SMA1MSFT[[#This Row],[Abs Erorr 2]]/SMA1MSFT[[#This Row],[Adj Close]]</f>
        <v>2.6713311472984225E-2</v>
      </c>
      <c r="N681" s="23">
        <f t="shared" si="54"/>
        <v>37.474233333333338</v>
      </c>
      <c r="O681" s="26">
        <f>SMA1MSFT[[#This Row],[Adj Close]]-SMA1MSFT[[#This Row],[6-MA]]</f>
        <v>0.37206666666666166</v>
      </c>
      <c r="P681" s="14">
        <f>(SMA1MSFT[[#This Row],[Adj Close]]-N681)^2</f>
        <v>0.13843360444444072</v>
      </c>
      <c r="Q681" s="14">
        <f>ABS(SMA1MSFT[[#This Row],[Erorr 3]])</f>
        <v>0.37206666666666166</v>
      </c>
      <c r="R681" s="27">
        <f>SMA1MSFT[[#This Row],[Abs Erorr 3]]/SMA1MSFT[[#This Row],[Adj Close]]</f>
        <v>9.8309918450855613E-3</v>
      </c>
    </row>
    <row r="682" spans="2:18">
      <c r="B682" s="46">
        <v>44770.291666666664</v>
      </c>
      <c r="C682" s="7">
        <v>37.403599999999997</v>
      </c>
      <c r="D682" s="23">
        <f t="shared" si="51"/>
        <v>37.846299999999999</v>
      </c>
      <c r="E682" s="24">
        <f>SMA1MSFT[[#This Row],[Adj Close]]-SMA1MSFT[[#This Row],[Naive Trend ]]</f>
        <v>-0.44270000000000209</v>
      </c>
      <c r="F682" s="5">
        <f t="shared" si="50"/>
        <v>0.19598329000000186</v>
      </c>
      <c r="G682" s="5">
        <f>ABS(SMA1MSFT[[#This Row],[Erorr 1]])</f>
        <v>0.44270000000000209</v>
      </c>
      <c r="H682" s="15">
        <f>SMA1MSFT[[#This Row],[Abs Erorr 1]]/SMA1MSFT[[#This Row],[Adj Close]]</f>
        <v>1.1835759124790185E-2</v>
      </c>
      <c r="I682" s="23">
        <f t="shared" si="53"/>
        <v>37.143000000000001</v>
      </c>
      <c r="J682" s="25">
        <f>(SMA1MSFT[[#This Row],[Adj Close]]-SMA1MSFT[[#This Row],[3-MA]])</f>
        <v>0.26059999999999661</v>
      </c>
      <c r="K682" s="14">
        <f t="shared" si="52"/>
        <v>6.7912359999998229E-2</v>
      </c>
      <c r="L682" s="14">
        <f>ABS(SMA1MSFT[[#This Row],[Erorr 2]])</f>
        <v>0.26059999999999661</v>
      </c>
      <c r="M682" s="15">
        <f>SMA1MSFT[[#This Row],[Abs Erorr 2]]/SMA1MSFT[[#This Row],[Adj Close]]</f>
        <v>6.967243794714857E-3</v>
      </c>
      <c r="N682" s="23">
        <f t="shared" si="54"/>
        <v>37.467950000000002</v>
      </c>
      <c r="O682" s="26">
        <f>SMA1MSFT[[#This Row],[Adj Close]]-SMA1MSFT[[#This Row],[6-MA]]</f>
        <v>-6.435000000000457E-2</v>
      </c>
      <c r="P682" s="14">
        <f>(SMA1MSFT[[#This Row],[Adj Close]]-N682)^2</f>
        <v>4.1409225000005878E-3</v>
      </c>
      <c r="Q682" s="14">
        <f>ABS(SMA1MSFT[[#This Row],[Erorr 3]])</f>
        <v>6.435000000000457E-2</v>
      </c>
      <c r="R682" s="27">
        <f>SMA1MSFT[[#This Row],[Abs Erorr 3]]/SMA1MSFT[[#This Row],[Adj Close]]</f>
        <v>1.7204226331156514E-3</v>
      </c>
    </row>
    <row r="683" spans="2:18">
      <c r="B683" s="46">
        <v>44771.291666666664</v>
      </c>
      <c r="C683" s="7">
        <v>34.201099999999997</v>
      </c>
      <c r="D683" s="23">
        <f t="shared" si="51"/>
        <v>37.403599999999997</v>
      </c>
      <c r="E683" s="24">
        <f>SMA1MSFT[[#This Row],[Adj Close]]-SMA1MSFT[[#This Row],[Naive Trend ]]</f>
        <v>-3.2025000000000006</v>
      </c>
      <c r="F683" s="5">
        <f t="shared" si="50"/>
        <v>10.256006250000004</v>
      </c>
      <c r="G683" s="5">
        <f>ABS(SMA1MSFT[[#This Row],[Erorr 1]])</f>
        <v>3.2025000000000006</v>
      </c>
      <c r="H683" s="15">
        <f>SMA1MSFT[[#This Row],[Abs Erorr 1]]/SMA1MSFT[[#This Row],[Adj Close]]</f>
        <v>9.3637339149910404E-2</v>
      </c>
      <c r="I683" s="23">
        <f t="shared" si="53"/>
        <v>37.3157</v>
      </c>
      <c r="J683" s="25">
        <f>(SMA1MSFT[[#This Row],[Adj Close]]-SMA1MSFT[[#This Row],[3-MA]])</f>
        <v>-3.1146000000000029</v>
      </c>
      <c r="K683" s="14">
        <f t="shared" si="52"/>
        <v>9.7007331600000182</v>
      </c>
      <c r="L683" s="14">
        <f>ABS(SMA1MSFT[[#This Row],[Erorr 2]])</f>
        <v>3.1146000000000029</v>
      </c>
      <c r="M683" s="15">
        <f>SMA1MSFT[[#This Row],[Abs Erorr 2]]/SMA1MSFT[[#This Row],[Adj Close]]</f>
        <v>9.1067246375116678E-2</v>
      </c>
      <c r="N683" s="23">
        <f t="shared" si="54"/>
        <v>37.334516666666666</v>
      </c>
      <c r="O683" s="26">
        <f>SMA1MSFT[[#This Row],[Adj Close]]-SMA1MSFT[[#This Row],[6-MA]]</f>
        <v>-3.133416666666669</v>
      </c>
      <c r="P683" s="14">
        <f>(SMA1MSFT[[#This Row],[Adj Close]]-N683)^2</f>
        <v>9.8183000069444581</v>
      </c>
      <c r="Q683" s="14">
        <f>ABS(SMA1MSFT[[#This Row],[Erorr 3]])</f>
        <v>3.133416666666669</v>
      </c>
      <c r="R683" s="27">
        <f>SMA1MSFT[[#This Row],[Abs Erorr 3]]/SMA1MSFT[[#This Row],[Adj Close]]</f>
        <v>9.1617423611131496E-2</v>
      </c>
    </row>
    <row r="684" spans="2:18">
      <c r="B684" s="46">
        <v>44774.291666666664</v>
      </c>
      <c r="C684" s="7">
        <v>34.813299999999998</v>
      </c>
      <c r="D684" s="23">
        <f t="shared" si="51"/>
        <v>34.201099999999997</v>
      </c>
      <c r="E684" s="24">
        <f>SMA1MSFT[[#This Row],[Adj Close]]-SMA1MSFT[[#This Row],[Naive Trend ]]</f>
        <v>0.61220000000000141</v>
      </c>
      <c r="F684" s="5">
        <f t="shared" si="50"/>
        <v>0.37478884000000173</v>
      </c>
      <c r="G684" s="5">
        <f>ABS(SMA1MSFT[[#This Row],[Erorr 1]])</f>
        <v>0.61220000000000141</v>
      </c>
      <c r="H684" s="15">
        <f>SMA1MSFT[[#This Row],[Abs Erorr 1]]/SMA1MSFT[[#This Row],[Adj Close]]</f>
        <v>1.758523322982887E-2</v>
      </c>
      <c r="I684" s="23">
        <f t="shared" si="53"/>
        <v>36.483666666666664</v>
      </c>
      <c r="J684" s="25">
        <f>(SMA1MSFT[[#This Row],[Adj Close]]-SMA1MSFT[[#This Row],[3-MA]])</f>
        <v>-1.6703666666666663</v>
      </c>
      <c r="K684" s="14">
        <f t="shared" si="52"/>
        <v>2.7901248011111099</v>
      </c>
      <c r="L684" s="14">
        <f>ABS(SMA1MSFT[[#This Row],[Erorr 2]])</f>
        <v>1.6703666666666663</v>
      </c>
      <c r="M684" s="15">
        <f>SMA1MSFT[[#This Row],[Abs Erorr 2]]/SMA1MSFT[[#This Row],[Adj Close]]</f>
        <v>4.7980704692363735E-2</v>
      </c>
      <c r="N684" s="23">
        <f t="shared" si="54"/>
        <v>36.659483333333327</v>
      </c>
      <c r="O684" s="26">
        <f>SMA1MSFT[[#This Row],[Adj Close]]-SMA1MSFT[[#This Row],[6-MA]]</f>
        <v>-1.8461833333333288</v>
      </c>
      <c r="P684" s="14">
        <f>(SMA1MSFT[[#This Row],[Adj Close]]-N684)^2</f>
        <v>3.4083929002777613</v>
      </c>
      <c r="Q684" s="14">
        <f>ABS(SMA1MSFT[[#This Row],[Erorr 3]])</f>
        <v>1.8461833333333288</v>
      </c>
      <c r="R684" s="27">
        <f>SMA1MSFT[[#This Row],[Abs Erorr 3]]/SMA1MSFT[[#This Row],[Adj Close]]</f>
        <v>5.303097762445183E-2</v>
      </c>
    </row>
    <row r="685" spans="2:18">
      <c r="B685" s="46">
        <v>44775.291666666664</v>
      </c>
      <c r="C685" s="7">
        <v>33.918500000000002</v>
      </c>
      <c r="D685" s="23">
        <f t="shared" si="51"/>
        <v>34.813299999999998</v>
      </c>
      <c r="E685" s="24">
        <f>SMA1MSFT[[#This Row],[Adj Close]]-SMA1MSFT[[#This Row],[Naive Trend ]]</f>
        <v>-0.89479999999999649</v>
      </c>
      <c r="F685" s="5">
        <f t="shared" si="50"/>
        <v>0.80066703999999367</v>
      </c>
      <c r="G685" s="5">
        <f>ABS(SMA1MSFT[[#This Row],[Erorr 1]])</f>
        <v>0.89479999999999649</v>
      </c>
      <c r="H685" s="15">
        <f>SMA1MSFT[[#This Row],[Abs Erorr 1]]/SMA1MSFT[[#This Row],[Adj Close]]</f>
        <v>2.6380883588601984E-2</v>
      </c>
      <c r="I685" s="23">
        <f t="shared" si="53"/>
        <v>35.472666666666662</v>
      </c>
      <c r="J685" s="25">
        <f>(SMA1MSFT[[#This Row],[Adj Close]]-SMA1MSFT[[#This Row],[3-MA]])</f>
        <v>-1.55416666666666</v>
      </c>
      <c r="K685" s="14">
        <f t="shared" si="52"/>
        <v>2.4154340277777573</v>
      </c>
      <c r="L685" s="14">
        <f>ABS(SMA1MSFT[[#This Row],[Erorr 2]])</f>
        <v>1.55416666666666</v>
      </c>
      <c r="M685" s="15">
        <f>SMA1MSFT[[#This Row],[Abs Erorr 2]]/SMA1MSFT[[#This Row],[Adj Close]]</f>
        <v>4.5820619032877631E-2</v>
      </c>
      <c r="N685" s="23">
        <f t="shared" si="54"/>
        <v>36.307833333333335</v>
      </c>
      <c r="O685" s="26">
        <f>SMA1MSFT[[#This Row],[Adj Close]]-SMA1MSFT[[#This Row],[6-MA]]</f>
        <v>-2.3893333333333331</v>
      </c>
      <c r="P685" s="14">
        <f>(SMA1MSFT[[#This Row],[Adj Close]]-N685)^2</f>
        <v>5.7089137777777763</v>
      </c>
      <c r="Q685" s="14">
        <f>ABS(SMA1MSFT[[#This Row],[Erorr 3]])</f>
        <v>2.3893333333333331</v>
      </c>
      <c r="R685" s="27">
        <f>SMA1MSFT[[#This Row],[Abs Erorr 3]]/SMA1MSFT[[#This Row],[Adj Close]]</f>
        <v>7.0443366697623216E-2</v>
      </c>
    </row>
    <row r="686" spans="2:18">
      <c r="B686" s="46">
        <v>44776.291666666664</v>
      </c>
      <c r="C686" s="7">
        <v>34.398899999999998</v>
      </c>
      <c r="D686" s="23">
        <f t="shared" si="51"/>
        <v>33.918500000000002</v>
      </c>
      <c r="E686" s="24">
        <f>SMA1MSFT[[#This Row],[Adj Close]]-SMA1MSFT[[#This Row],[Naive Trend ]]</f>
        <v>0.48039999999999594</v>
      </c>
      <c r="F686" s="5">
        <f t="shared" si="50"/>
        <v>0.2307841599999961</v>
      </c>
      <c r="G686" s="5">
        <f>ABS(SMA1MSFT[[#This Row],[Erorr 1]])</f>
        <v>0.48039999999999594</v>
      </c>
      <c r="H686" s="15">
        <f>SMA1MSFT[[#This Row],[Abs Erorr 1]]/SMA1MSFT[[#This Row],[Adj Close]]</f>
        <v>1.3965562852300393E-2</v>
      </c>
      <c r="I686" s="23">
        <f t="shared" si="53"/>
        <v>34.310966666666666</v>
      </c>
      <c r="J686" s="25">
        <f>(SMA1MSFT[[#This Row],[Adj Close]]-SMA1MSFT[[#This Row],[3-MA]])</f>
        <v>8.7933333333332087E-2</v>
      </c>
      <c r="K686" s="14">
        <f t="shared" si="52"/>
        <v>7.732271111110892E-3</v>
      </c>
      <c r="L686" s="14">
        <f>ABS(SMA1MSFT[[#This Row],[Erorr 2]])</f>
        <v>8.7933333333332087E-2</v>
      </c>
      <c r="M686" s="15">
        <f>SMA1MSFT[[#This Row],[Abs Erorr 2]]/SMA1MSFT[[#This Row],[Adj Close]]</f>
        <v>2.5562832920044561E-3</v>
      </c>
      <c r="N686" s="23">
        <f t="shared" si="54"/>
        <v>35.813333333333325</v>
      </c>
      <c r="O686" s="26">
        <f>SMA1MSFT[[#This Row],[Adj Close]]-SMA1MSFT[[#This Row],[6-MA]]</f>
        <v>-1.4144333333333279</v>
      </c>
      <c r="P686" s="14">
        <f>(SMA1MSFT[[#This Row],[Adj Close]]-N686)^2</f>
        <v>2.0006216544444291</v>
      </c>
      <c r="Q686" s="14">
        <f>ABS(SMA1MSFT[[#This Row],[Erorr 3]])</f>
        <v>1.4144333333333279</v>
      </c>
      <c r="R686" s="27">
        <f>SMA1MSFT[[#This Row],[Abs Erorr 3]]/SMA1MSFT[[#This Row],[Adj Close]]</f>
        <v>4.1118562899782496E-2</v>
      </c>
    </row>
    <row r="687" spans="2:18">
      <c r="B687" s="46">
        <v>44777.291666666664</v>
      </c>
      <c r="C687" s="7">
        <v>33.927900000000001</v>
      </c>
      <c r="D687" s="23">
        <f t="shared" si="51"/>
        <v>34.398899999999998</v>
      </c>
      <c r="E687" s="24">
        <f>SMA1MSFT[[#This Row],[Adj Close]]-SMA1MSFT[[#This Row],[Naive Trend ]]</f>
        <v>-0.47099999999999653</v>
      </c>
      <c r="F687" s="5">
        <f t="shared" si="50"/>
        <v>0.22184099999999674</v>
      </c>
      <c r="G687" s="5">
        <f>ABS(SMA1MSFT[[#This Row],[Erorr 1]])</f>
        <v>0.47099999999999653</v>
      </c>
      <c r="H687" s="15">
        <f>SMA1MSFT[[#This Row],[Abs Erorr 1]]/SMA1MSFT[[#This Row],[Adj Close]]</f>
        <v>1.3882379988151242E-2</v>
      </c>
      <c r="I687" s="23">
        <f t="shared" si="53"/>
        <v>34.376899999999999</v>
      </c>
      <c r="J687" s="25">
        <f>(SMA1MSFT[[#This Row],[Adj Close]]-SMA1MSFT[[#This Row],[3-MA]])</f>
        <v>-0.44899999999999807</v>
      </c>
      <c r="K687" s="14">
        <f t="shared" si="52"/>
        <v>0.20160099999999825</v>
      </c>
      <c r="L687" s="14">
        <f>ABS(SMA1MSFT[[#This Row],[Erorr 2]])</f>
        <v>0.44899999999999807</v>
      </c>
      <c r="M687" s="15">
        <f>SMA1MSFT[[#This Row],[Abs Erorr 2]]/SMA1MSFT[[#This Row],[Adj Close]]</f>
        <v>1.3233946103354408E-2</v>
      </c>
      <c r="N687" s="23">
        <f t="shared" si="54"/>
        <v>35.430283333333328</v>
      </c>
      <c r="O687" s="26">
        <f>SMA1MSFT[[#This Row],[Adj Close]]-SMA1MSFT[[#This Row],[6-MA]]</f>
        <v>-1.5023833333333272</v>
      </c>
      <c r="P687" s="14">
        <f>(SMA1MSFT[[#This Row],[Adj Close]]-N687)^2</f>
        <v>2.2571556802777595</v>
      </c>
      <c r="Q687" s="14">
        <f>ABS(SMA1MSFT[[#This Row],[Erorr 3]])</f>
        <v>1.5023833333333272</v>
      </c>
      <c r="R687" s="27">
        <f>SMA1MSFT[[#This Row],[Abs Erorr 3]]/SMA1MSFT[[#This Row],[Adj Close]]</f>
        <v>4.4281648240336924E-2</v>
      </c>
    </row>
    <row r="688" spans="2:18">
      <c r="B688" s="46">
        <v>44778.291666666664</v>
      </c>
      <c r="C688" s="7">
        <v>33.670999999999999</v>
      </c>
      <c r="D688" s="23">
        <f t="shared" si="51"/>
        <v>33.927900000000001</v>
      </c>
      <c r="E688" s="24">
        <f>SMA1MSFT[[#This Row],[Adj Close]]-SMA1MSFT[[#This Row],[Naive Trend ]]</f>
        <v>-0.25690000000000168</v>
      </c>
      <c r="F688" s="5">
        <f t="shared" si="50"/>
        <v>6.5997610000000859E-2</v>
      </c>
      <c r="G688" s="5">
        <f>ABS(SMA1MSFT[[#This Row],[Erorr 1]])</f>
        <v>0.25690000000000168</v>
      </c>
      <c r="H688" s="15">
        <f>SMA1MSFT[[#This Row],[Abs Erorr 1]]/SMA1MSFT[[#This Row],[Adj Close]]</f>
        <v>7.6297110272935667E-3</v>
      </c>
      <c r="I688" s="23">
        <f t="shared" si="53"/>
        <v>34.08176666666666</v>
      </c>
      <c r="J688" s="25">
        <f>(SMA1MSFT[[#This Row],[Adj Close]]-SMA1MSFT[[#This Row],[3-MA]])</f>
        <v>-0.41076666666666029</v>
      </c>
      <c r="K688" s="14">
        <f t="shared" si="52"/>
        <v>0.1687292544444392</v>
      </c>
      <c r="L688" s="14">
        <f>ABS(SMA1MSFT[[#This Row],[Erorr 2]])</f>
        <v>0.41076666666666029</v>
      </c>
      <c r="M688" s="15">
        <f>SMA1MSFT[[#This Row],[Abs Erorr 2]]/SMA1MSFT[[#This Row],[Adj Close]]</f>
        <v>1.2199419876649352E-2</v>
      </c>
      <c r="N688" s="23">
        <f t="shared" si="54"/>
        <v>34.777216666666668</v>
      </c>
      <c r="O688" s="26">
        <f>SMA1MSFT[[#This Row],[Adj Close]]-SMA1MSFT[[#This Row],[6-MA]]</f>
        <v>-1.1062166666666684</v>
      </c>
      <c r="P688" s="14">
        <f>(SMA1MSFT[[#This Row],[Adj Close]]-N688)^2</f>
        <v>1.223715313611115</v>
      </c>
      <c r="Q688" s="14">
        <f>ABS(SMA1MSFT[[#This Row],[Erorr 3]])</f>
        <v>1.1062166666666684</v>
      </c>
      <c r="R688" s="27">
        <f>SMA1MSFT[[#This Row],[Abs Erorr 3]]/SMA1MSFT[[#This Row],[Adj Close]]</f>
        <v>3.285369209903681E-2</v>
      </c>
    </row>
    <row r="689" spans="2:18">
      <c r="B689" s="46">
        <v>44781.291666666664</v>
      </c>
      <c r="C689" s="7">
        <v>33.661499999999997</v>
      </c>
      <c r="D689" s="23">
        <f t="shared" si="51"/>
        <v>33.670999999999999</v>
      </c>
      <c r="E689" s="24">
        <f>SMA1MSFT[[#This Row],[Adj Close]]-SMA1MSFT[[#This Row],[Naive Trend ]]</f>
        <v>-9.5000000000027285E-3</v>
      </c>
      <c r="F689" s="5">
        <f t="shared" si="50"/>
        <v>9.0250000000051837E-5</v>
      </c>
      <c r="G689" s="5">
        <f>ABS(SMA1MSFT[[#This Row],[Erorr 1]])</f>
        <v>9.5000000000027285E-3</v>
      </c>
      <c r="H689" s="15">
        <f>SMA1MSFT[[#This Row],[Abs Erorr 1]]/SMA1MSFT[[#This Row],[Adj Close]]</f>
        <v>2.8222152904661791E-4</v>
      </c>
      <c r="I689" s="23">
        <f t="shared" si="53"/>
        <v>33.999266666666664</v>
      </c>
      <c r="J689" s="25">
        <f>(SMA1MSFT[[#This Row],[Adj Close]]-SMA1MSFT[[#This Row],[3-MA]])</f>
        <v>-0.33776666666666699</v>
      </c>
      <c r="K689" s="14">
        <f t="shared" si="52"/>
        <v>0.11408632111111133</v>
      </c>
      <c r="L689" s="14">
        <f>ABS(SMA1MSFT[[#This Row],[Erorr 2]])</f>
        <v>0.33776666666666699</v>
      </c>
      <c r="M689" s="15">
        <f>SMA1MSFT[[#This Row],[Abs Erorr 2]]/SMA1MSFT[[#This Row],[Adj Close]]</f>
        <v>1.0034213171328283E-2</v>
      </c>
      <c r="N689" s="23">
        <f t="shared" si="54"/>
        <v>34.155116666666665</v>
      </c>
      <c r="O689" s="26">
        <f>SMA1MSFT[[#This Row],[Adj Close]]-SMA1MSFT[[#This Row],[6-MA]]</f>
        <v>-0.49361666666666792</v>
      </c>
      <c r="P689" s="14">
        <f>(SMA1MSFT[[#This Row],[Adj Close]]-N689)^2</f>
        <v>0.24365741361111234</v>
      </c>
      <c r="Q689" s="14">
        <f>ABS(SMA1MSFT[[#This Row],[Erorr 3]])</f>
        <v>0.49361666666666792</v>
      </c>
      <c r="R689" s="27">
        <f>SMA1MSFT[[#This Row],[Abs Erorr 3]]/SMA1MSFT[[#This Row],[Adj Close]]</f>
        <v>1.4664131624160182E-2</v>
      </c>
    </row>
    <row r="690" spans="2:18">
      <c r="B690" s="46">
        <v>44782.291666666664</v>
      </c>
      <c r="C690" s="7">
        <v>32.843299999999999</v>
      </c>
      <c r="D690" s="23">
        <f t="shared" si="51"/>
        <v>33.661499999999997</v>
      </c>
      <c r="E690" s="24">
        <f>SMA1MSFT[[#This Row],[Adj Close]]-SMA1MSFT[[#This Row],[Naive Trend ]]</f>
        <v>-0.81819999999999737</v>
      </c>
      <c r="F690" s="5">
        <f t="shared" si="50"/>
        <v>0.66945123999999567</v>
      </c>
      <c r="G690" s="5">
        <f>ABS(SMA1MSFT[[#This Row],[Erorr 1]])</f>
        <v>0.81819999999999737</v>
      </c>
      <c r="H690" s="15">
        <f>SMA1MSFT[[#This Row],[Abs Erorr 1]]/SMA1MSFT[[#This Row],[Adj Close]]</f>
        <v>2.4912234763254527E-2</v>
      </c>
      <c r="I690" s="23">
        <f t="shared" si="53"/>
        <v>33.753466666666668</v>
      </c>
      <c r="J690" s="25">
        <f>(SMA1MSFT[[#This Row],[Adj Close]]-SMA1MSFT[[#This Row],[3-MA]])</f>
        <v>-0.91016666666666879</v>
      </c>
      <c r="K690" s="14">
        <f t="shared" si="52"/>
        <v>0.82840336111111501</v>
      </c>
      <c r="L690" s="14">
        <f>ABS(SMA1MSFT[[#This Row],[Erorr 2]])</f>
        <v>0.91016666666666879</v>
      </c>
      <c r="M690" s="15">
        <f>SMA1MSFT[[#This Row],[Abs Erorr 2]]/SMA1MSFT[[#This Row],[Adj Close]]</f>
        <v>2.7712399992286672E-2</v>
      </c>
      <c r="N690" s="23">
        <f t="shared" si="54"/>
        <v>34.06518333333333</v>
      </c>
      <c r="O690" s="26">
        <f>SMA1MSFT[[#This Row],[Adj Close]]-SMA1MSFT[[#This Row],[6-MA]]</f>
        <v>-1.2218833333333308</v>
      </c>
      <c r="P690" s="14">
        <f>(SMA1MSFT[[#This Row],[Adj Close]]-N690)^2</f>
        <v>1.4929988802777716</v>
      </c>
      <c r="Q690" s="14">
        <f>ABS(SMA1MSFT[[#This Row],[Erorr 3]])</f>
        <v>1.2218833333333308</v>
      </c>
      <c r="R690" s="27">
        <f>SMA1MSFT[[#This Row],[Abs Erorr 3]]/SMA1MSFT[[#This Row],[Adj Close]]</f>
        <v>3.7203427588985601E-2</v>
      </c>
    </row>
    <row r="691" spans="2:18">
      <c r="B691" s="46">
        <v>44783.291666666664</v>
      </c>
      <c r="C691" s="7">
        <v>33.652000000000001</v>
      </c>
      <c r="D691" s="23">
        <f t="shared" si="51"/>
        <v>32.843299999999999</v>
      </c>
      <c r="E691" s="24">
        <f>SMA1MSFT[[#This Row],[Adj Close]]-SMA1MSFT[[#This Row],[Naive Trend ]]</f>
        <v>0.80870000000000175</v>
      </c>
      <c r="F691" s="5">
        <f t="shared" si="50"/>
        <v>0.65399569000000279</v>
      </c>
      <c r="G691" s="5">
        <f>ABS(SMA1MSFT[[#This Row],[Erorr 1]])</f>
        <v>0.80870000000000175</v>
      </c>
      <c r="H691" s="15">
        <f>SMA1MSFT[[#This Row],[Abs Erorr 1]]/SMA1MSFT[[#This Row],[Adj Close]]</f>
        <v>2.4031261143468492E-2</v>
      </c>
      <c r="I691" s="23">
        <f t="shared" si="53"/>
        <v>33.391933333333334</v>
      </c>
      <c r="J691" s="25">
        <f>(SMA1MSFT[[#This Row],[Adj Close]]-SMA1MSFT[[#This Row],[3-MA]])</f>
        <v>0.26006666666666689</v>
      </c>
      <c r="K691" s="14">
        <f t="shared" si="52"/>
        <v>6.7634671111111225E-2</v>
      </c>
      <c r="L691" s="14">
        <f>ABS(SMA1MSFT[[#This Row],[Erorr 2]])</f>
        <v>0.26006666666666689</v>
      </c>
      <c r="M691" s="15">
        <f>SMA1MSFT[[#This Row],[Abs Erorr 2]]/SMA1MSFT[[#This Row],[Adj Close]]</f>
        <v>7.7281191806331537E-3</v>
      </c>
      <c r="N691" s="23">
        <f t="shared" si="54"/>
        <v>33.736849999999997</v>
      </c>
      <c r="O691" s="26">
        <f>SMA1MSFT[[#This Row],[Adj Close]]-SMA1MSFT[[#This Row],[6-MA]]</f>
        <v>-8.4849999999995873E-2</v>
      </c>
      <c r="P691" s="14">
        <f>(SMA1MSFT[[#This Row],[Adj Close]]-N691)^2</f>
        <v>7.1995224999992996E-3</v>
      </c>
      <c r="Q691" s="14">
        <f>ABS(SMA1MSFT[[#This Row],[Erorr 3]])</f>
        <v>8.4849999999995873E-2</v>
      </c>
      <c r="R691" s="27">
        <f>SMA1MSFT[[#This Row],[Abs Erorr 3]]/SMA1MSFT[[#This Row],[Adj Close]]</f>
        <v>2.5213954594079362E-3</v>
      </c>
    </row>
    <row r="692" spans="2:18">
      <c r="B692" s="46">
        <v>44784.291666666664</v>
      </c>
      <c r="C692" s="7">
        <v>33.8613</v>
      </c>
      <c r="D692" s="23">
        <f t="shared" si="51"/>
        <v>33.652000000000001</v>
      </c>
      <c r="E692" s="24">
        <f>SMA1MSFT[[#This Row],[Adj Close]]-SMA1MSFT[[#This Row],[Naive Trend ]]</f>
        <v>0.20929999999999893</v>
      </c>
      <c r="F692" s="5">
        <f t="shared" si="50"/>
        <v>4.3806489999999552E-2</v>
      </c>
      <c r="G692" s="5">
        <f>ABS(SMA1MSFT[[#This Row],[Erorr 1]])</f>
        <v>0.20929999999999893</v>
      </c>
      <c r="H692" s="15">
        <f>SMA1MSFT[[#This Row],[Abs Erorr 1]]/SMA1MSFT[[#This Row],[Adj Close]]</f>
        <v>6.1810975951897577E-3</v>
      </c>
      <c r="I692" s="23">
        <f t="shared" si="53"/>
        <v>33.385599999999997</v>
      </c>
      <c r="J692" s="25">
        <f>(SMA1MSFT[[#This Row],[Adj Close]]-SMA1MSFT[[#This Row],[3-MA]])</f>
        <v>0.47570000000000334</v>
      </c>
      <c r="K692" s="14">
        <f t="shared" si="52"/>
        <v>0.22629049000000317</v>
      </c>
      <c r="L692" s="14">
        <f>ABS(SMA1MSFT[[#This Row],[Erorr 2]])</f>
        <v>0.47570000000000334</v>
      </c>
      <c r="M692" s="15">
        <f>SMA1MSFT[[#This Row],[Abs Erorr 2]]/SMA1MSFT[[#This Row],[Adj Close]]</f>
        <v>1.4048486029774501E-2</v>
      </c>
      <c r="N692" s="23">
        <f t="shared" si="54"/>
        <v>33.692433333333327</v>
      </c>
      <c r="O692" s="26">
        <f>SMA1MSFT[[#This Row],[Adj Close]]-SMA1MSFT[[#This Row],[6-MA]]</f>
        <v>0.16886666666667338</v>
      </c>
      <c r="P692" s="14">
        <f>(SMA1MSFT[[#This Row],[Adj Close]]-N692)^2</f>
        <v>2.851595111111338E-2</v>
      </c>
      <c r="Q692" s="14">
        <f>ABS(SMA1MSFT[[#This Row],[Erorr 3]])</f>
        <v>0.16886666666667338</v>
      </c>
      <c r="R692" s="27">
        <f>SMA1MSFT[[#This Row],[Abs Erorr 3]]/SMA1MSFT[[#This Row],[Adj Close]]</f>
        <v>4.9870107369378433E-3</v>
      </c>
    </row>
    <row r="693" spans="2:18">
      <c r="B693" s="46">
        <v>44785.291666666664</v>
      </c>
      <c r="C693" s="7">
        <v>34.356099999999998</v>
      </c>
      <c r="D693" s="23">
        <f t="shared" si="51"/>
        <v>33.8613</v>
      </c>
      <c r="E693" s="24">
        <f>SMA1MSFT[[#This Row],[Adj Close]]-SMA1MSFT[[#This Row],[Naive Trend ]]</f>
        <v>0.49479999999999791</v>
      </c>
      <c r="F693" s="5">
        <f t="shared" si="50"/>
        <v>0.24482703999999794</v>
      </c>
      <c r="G693" s="5">
        <f>ABS(SMA1MSFT[[#This Row],[Erorr 1]])</f>
        <v>0.49479999999999791</v>
      </c>
      <c r="H693" s="15">
        <f>SMA1MSFT[[#This Row],[Abs Erorr 1]]/SMA1MSFT[[#This Row],[Adj Close]]</f>
        <v>1.4402100354813204E-2</v>
      </c>
      <c r="I693" s="23">
        <f t="shared" si="53"/>
        <v>33.452199999999998</v>
      </c>
      <c r="J693" s="25">
        <f>(SMA1MSFT[[#This Row],[Adj Close]]-SMA1MSFT[[#This Row],[3-MA]])</f>
        <v>0.90390000000000015</v>
      </c>
      <c r="K693" s="14">
        <f t="shared" si="52"/>
        <v>0.81703521000000023</v>
      </c>
      <c r="L693" s="14">
        <f>ABS(SMA1MSFT[[#This Row],[Erorr 2]])</f>
        <v>0.90390000000000015</v>
      </c>
      <c r="M693" s="15">
        <f>SMA1MSFT[[#This Row],[Abs Erorr 2]]/SMA1MSFT[[#This Row],[Adj Close]]</f>
        <v>2.6309738299748812E-2</v>
      </c>
      <c r="N693" s="23">
        <f t="shared" si="54"/>
        <v>33.602833333333329</v>
      </c>
      <c r="O693" s="26">
        <f>SMA1MSFT[[#This Row],[Adj Close]]-SMA1MSFT[[#This Row],[6-MA]]</f>
        <v>0.75326666666666853</v>
      </c>
      <c r="P693" s="14">
        <f>(SMA1MSFT[[#This Row],[Adj Close]]-N693)^2</f>
        <v>0.56741067111111387</v>
      </c>
      <c r="Q693" s="14">
        <f>ABS(SMA1MSFT[[#This Row],[Erorr 3]])</f>
        <v>0.75326666666666853</v>
      </c>
      <c r="R693" s="27">
        <f>SMA1MSFT[[#This Row],[Abs Erorr 3]]/SMA1MSFT[[#This Row],[Adj Close]]</f>
        <v>2.1925267031667407E-2</v>
      </c>
    </row>
    <row r="694" spans="2:18">
      <c r="B694" s="46">
        <v>44788.291666666664</v>
      </c>
      <c r="C694" s="7">
        <v>34.5749</v>
      </c>
      <c r="D694" s="23">
        <f t="shared" si="51"/>
        <v>34.356099999999998</v>
      </c>
      <c r="E694" s="24">
        <f>SMA1MSFT[[#This Row],[Adj Close]]-SMA1MSFT[[#This Row],[Naive Trend ]]</f>
        <v>0.21880000000000166</v>
      </c>
      <c r="F694" s="5">
        <f t="shared" si="50"/>
        <v>4.7873440000000725E-2</v>
      </c>
      <c r="G694" s="5">
        <f>ABS(SMA1MSFT[[#This Row],[Erorr 1]])</f>
        <v>0.21880000000000166</v>
      </c>
      <c r="H694" s="15">
        <f>SMA1MSFT[[#This Row],[Abs Erorr 1]]/SMA1MSFT[[#This Row],[Adj Close]]</f>
        <v>6.3282901758212363E-3</v>
      </c>
      <c r="I694" s="23">
        <f t="shared" si="53"/>
        <v>33.956466666666664</v>
      </c>
      <c r="J694" s="25">
        <f>(SMA1MSFT[[#This Row],[Adj Close]]-SMA1MSFT[[#This Row],[3-MA]])</f>
        <v>0.61843333333333561</v>
      </c>
      <c r="K694" s="14">
        <f t="shared" si="52"/>
        <v>0.38245978777778061</v>
      </c>
      <c r="L694" s="14">
        <f>ABS(SMA1MSFT[[#This Row],[Erorr 2]])</f>
        <v>0.61843333333333561</v>
      </c>
      <c r="M694" s="15">
        <f>SMA1MSFT[[#This Row],[Abs Erorr 2]]/SMA1MSFT[[#This Row],[Adj Close]]</f>
        <v>1.7886771424742678E-2</v>
      </c>
      <c r="N694" s="23">
        <f t="shared" si="54"/>
        <v>33.674199999999999</v>
      </c>
      <c r="O694" s="26">
        <f>SMA1MSFT[[#This Row],[Adj Close]]-SMA1MSFT[[#This Row],[6-MA]]</f>
        <v>0.9007000000000005</v>
      </c>
      <c r="P694" s="14">
        <f>(SMA1MSFT[[#This Row],[Adj Close]]-N694)^2</f>
        <v>0.81126049000000089</v>
      </c>
      <c r="Q694" s="14">
        <f>ABS(SMA1MSFT[[#This Row],[Erorr 3]])</f>
        <v>0.9007000000000005</v>
      </c>
      <c r="R694" s="27">
        <f>SMA1MSFT[[#This Row],[Abs Erorr 3]]/SMA1MSFT[[#This Row],[Adj Close]]</f>
        <v>2.6050689951380931E-2</v>
      </c>
    </row>
    <row r="695" spans="2:18">
      <c r="B695" s="46">
        <v>44789.291666666664</v>
      </c>
      <c r="C695" s="7">
        <v>34.432200000000002</v>
      </c>
      <c r="D695" s="23">
        <f t="shared" si="51"/>
        <v>34.5749</v>
      </c>
      <c r="E695" s="24">
        <f>SMA1MSFT[[#This Row],[Adj Close]]-SMA1MSFT[[#This Row],[Naive Trend ]]</f>
        <v>-0.14269999999999783</v>
      </c>
      <c r="F695" s="5">
        <f t="shared" si="50"/>
        <v>2.0363289999999382E-2</v>
      </c>
      <c r="G695" s="5">
        <f>ABS(SMA1MSFT[[#This Row],[Erorr 1]])</f>
        <v>0.14269999999999783</v>
      </c>
      <c r="H695" s="15">
        <f>SMA1MSFT[[#This Row],[Abs Erorr 1]]/SMA1MSFT[[#This Row],[Adj Close]]</f>
        <v>4.1443764848019538E-3</v>
      </c>
      <c r="I695" s="23">
        <f t="shared" si="53"/>
        <v>34.264099999999999</v>
      </c>
      <c r="J695" s="25">
        <f>(SMA1MSFT[[#This Row],[Adj Close]]-SMA1MSFT[[#This Row],[3-MA]])</f>
        <v>0.16810000000000258</v>
      </c>
      <c r="K695" s="14">
        <f t="shared" si="52"/>
        <v>2.8257610000000866E-2</v>
      </c>
      <c r="L695" s="14">
        <f>ABS(SMA1MSFT[[#This Row],[Erorr 2]])</f>
        <v>0.16810000000000258</v>
      </c>
      <c r="M695" s="15">
        <f>SMA1MSFT[[#This Row],[Abs Erorr 2]]/SMA1MSFT[[#This Row],[Adj Close]]</f>
        <v>4.88205807354751E-3</v>
      </c>
      <c r="N695" s="23">
        <f t="shared" si="54"/>
        <v>33.824849999999998</v>
      </c>
      <c r="O695" s="26">
        <f>SMA1MSFT[[#This Row],[Adj Close]]-SMA1MSFT[[#This Row],[6-MA]]</f>
        <v>0.60735000000000383</v>
      </c>
      <c r="P695" s="14">
        <f>(SMA1MSFT[[#This Row],[Adj Close]]-N695)^2</f>
        <v>0.36887402250000467</v>
      </c>
      <c r="Q695" s="14">
        <f>ABS(SMA1MSFT[[#This Row],[Erorr 3]])</f>
        <v>0.60735000000000383</v>
      </c>
      <c r="R695" s="27">
        <f>SMA1MSFT[[#This Row],[Abs Erorr 3]]/SMA1MSFT[[#This Row],[Adj Close]]</f>
        <v>1.7639012319863492E-2</v>
      </c>
    </row>
    <row r="696" spans="2:18">
      <c r="B696" s="46">
        <v>44790.291666666664</v>
      </c>
      <c r="C696" s="7">
        <v>34.042099999999998</v>
      </c>
      <c r="D696" s="23">
        <f t="shared" si="51"/>
        <v>34.432200000000002</v>
      </c>
      <c r="E696" s="24">
        <f>SMA1MSFT[[#This Row],[Adj Close]]-SMA1MSFT[[#This Row],[Naive Trend ]]</f>
        <v>-0.39010000000000389</v>
      </c>
      <c r="F696" s="5">
        <f t="shared" si="50"/>
        <v>0.15217801000000303</v>
      </c>
      <c r="G696" s="5">
        <f>ABS(SMA1MSFT[[#This Row],[Erorr 1]])</f>
        <v>0.39010000000000389</v>
      </c>
      <c r="H696" s="15">
        <f>SMA1MSFT[[#This Row],[Abs Erorr 1]]/SMA1MSFT[[#This Row],[Adj Close]]</f>
        <v>1.1459340052464564E-2</v>
      </c>
      <c r="I696" s="23">
        <f t="shared" si="53"/>
        <v>34.4544</v>
      </c>
      <c r="J696" s="25">
        <f>(SMA1MSFT[[#This Row],[Adj Close]]-SMA1MSFT[[#This Row],[3-MA]])</f>
        <v>-0.41230000000000189</v>
      </c>
      <c r="K696" s="14">
        <f t="shared" si="52"/>
        <v>0.16999129000000154</v>
      </c>
      <c r="L696" s="14">
        <f>ABS(SMA1MSFT[[#This Row],[Erorr 2]])</f>
        <v>0.41230000000000189</v>
      </c>
      <c r="M696" s="15">
        <f>SMA1MSFT[[#This Row],[Abs Erorr 2]]/SMA1MSFT[[#This Row],[Adj Close]]</f>
        <v>1.2111473733994141E-2</v>
      </c>
      <c r="N696" s="23">
        <f t="shared" si="54"/>
        <v>33.953299999999999</v>
      </c>
      <c r="O696" s="26">
        <f>SMA1MSFT[[#This Row],[Adj Close]]-SMA1MSFT[[#This Row],[6-MA]]</f>
        <v>8.8799999999999102E-2</v>
      </c>
      <c r="P696" s="14">
        <f>(SMA1MSFT[[#This Row],[Adj Close]]-N696)^2</f>
        <v>7.8854399999998409E-3</v>
      </c>
      <c r="Q696" s="14">
        <f>ABS(SMA1MSFT[[#This Row],[Erorr 3]])</f>
        <v>8.8799999999999102E-2</v>
      </c>
      <c r="R696" s="27">
        <f>SMA1MSFT[[#This Row],[Abs Erorr 3]]/SMA1MSFT[[#This Row],[Adj Close]]</f>
        <v>2.6085347261185152E-3</v>
      </c>
    </row>
    <row r="697" spans="2:18">
      <c r="B697" s="46">
        <v>44791.291666666664</v>
      </c>
      <c r="C697" s="7">
        <v>34.441699999999997</v>
      </c>
      <c r="D697" s="23">
        <f t="shared" si="51"/>
        <v>34.042099999999998</v>
      </c>
      <c r="E697" s="24">
        <f>SMA1MSFT[[#This Row],[Adj Close]]-SMA1MSFT[[#This Row],[Naive Trend ]]</f>
        <v>0.39959999999999951</v>
      </c>
      <c r="F697" s="5">
        <f t="shared" si="50"/>
        <v>0.1596801599999996</v>
      </c>
      <c r="G697" s="5">
        <f>ABS(SMA1MSFT[[#This Row],[Erorr 1]])</f>
        <v>0.39959999999999951</v>
      </c>
      <c r="H697" s="15">
        <f>SMA1MSFT[[#This Row],[Abs Erorr 1]]/SMA1MSFT[[#This Row],[Adj Close]]</f>
        <v>1.160221475711128E-2</v>
      </c>
      <c r="I697" s="23">
        <f t="shared" si="53"/>
        <v>34.34973333333334</v>
      </c>
      <c r="J697" s="25">
        <f>(SMA1MSFT[[#This Row],[Adj Close]]-SMA1MSFT[[#This Row],[3-MA]])</f>
        <v>9.1966666666657204E-2</v>
      </c>
      <c r="K697" s="14">
        <f t="shared" si="52"/>
        <v>8.4578677777760371E-3</v>
      </c>
      <c r="L697" s="14">
        <f>ABS(SMA1MSFT[[#This Row],[Erorr 2]])</f>
        <v>9.1966666666657204E-2</v>
      </c>
      <c r="M697" s="15">
        <f>SMA1MSFT[[#This Row],[Abs Erorr 2]]/SMA1MSFT[[#This Row],[Adj Close]]</f>
        <v>2.6702127556612249E-3</v>
      </c>
      <c r="N697" s="23">
        <f t="shared" si="54"/>
        <v>34.153100000000002</v>
      </c>
      <c r="O697" s="26">
        <f>SMA1MSFT[[#This Row],[Adj Close]]-SMA1MSFT[[#This Row],[6-MA]]</f>
        <v>0.2885999999999953</v>
      </c>
      <c r="P697" s="14">
        <f>(SMA1MSFT[[#This Row],[Adj Close]]-N697)^2</f>
        <v>8.328995999999729E-2</v>
      </c>
      <c r="Q697" s="14">
        <f>ABS(SMA1MSFT[[#This Row],[Erorr 3]])</f>
        <v>0.2885999999999953</v>
      </c>
      <c r="R697" s="27">
        <f>SMA1MSFT[[#This Row],[Abs Erorr 3]]/SMA1MSFT[[#This Row],[Adj Close]]</f>
        <v>8.3793773245802415E-3</v>
      </c>
    </row>
    <row r="698" spans="2:18">
      <c r="B698" s="46">
        <v>44792.291666666664</v>
      </c>
      <c r="C698" s="7">
        <v>33.661499999999997</v>
      </c>
      <c r="D698" s="23">
        <f t="shared" si="51"/>
        <v>34.441699999999997</v>
      </c>
      <c r="E698" s="24">
        <f>SMA1MSFT[[#This Row],[Adj Close]]-SMA1MSFT[[#This Row],[Naive Trend ]]</f>
        <v>-0.78020000000000067</v>
      </c>
      <c r="F698" s="5">
        <f t="shared" si="50"/>
        <v>0.60871204000000101</v>
      </c>
      <c r="G698" s="5">
        <f>ABS(SMA1MSFT[[#This Row],[Erorr 1]])</f>
        <v>0.78020000000000067</v>
      </c>
      <c r="H698" s="15">
        <f>SMA1MSFT[[#This Row],[Abs Erorr 1]]/SMA1MSFT[[#This Row],[Adj Close]]</f>
        <v>2.3177814417064027E-2</v>
      </c>
      <c r="I698" s="23">
        <f t="shared" si="53"/>
        <v>34.30533333333333</v>
      </c>
      <c r="J698" s="25">
        <f>(SMA1MSFT[[#This Row],[Adj Close]]-SMA1MSFT[[#This Row],[3-MA]])</f>
        <v>-0.64383333333333326</v>
      </c>
      <c r="K698" s="14">
        <f t="shared" si="52"/>
        <v>0.41452136111111099</v>
      </c>
      <c r="L698" s="14">
        <f>ABS(SMA1MSFT[[#This Row],[Erorr 2]])</f>
        <v>0.64383333333333326</v>
      </c>
      <c r="M698" s="15">
        <f>SMA1MSFT[[#This Row],[Abs Erorr 2]]/SMA1MSFT[[#This Row],[Adj Close]]</f>
        <v>1.9126697661522314E-2</v>
      </c>
      <c r="N698" s="23">
        <f t="shared" si="54"/>
        <v>34.284716666666668</v>
      </c>
      <c r="O698" s="26">
        <f>SMA1MSFT[[#This Row],[Adj Close]]-SMA1MSFT[[#This Row],[6-MA]]</f>
        <v>-0.62321666666667141</v>
      </c>
      <c r="P698" s="14">
        <f>(SMA1MSFT[[#This Row],[Adj Close]]-N698)^2</f>
        <v>0.38839901361111701</v>
      </c>
      <c r="Q698" s="14">
        <f>ABS(SMA1MSFT[[#This Row],[Erorr 3]])</f>
        <v>0.62321666666667141</v>
      </c>
      <c r="R698" s="27">
        <f>SMA1MSFT[[#This Row],[Abs Erorr 3]]/SMA1MSFT[[#This Row],[Adj Close]]</f>
        <v>1.8514227430942515E-2</v>
      </c>
    </row>
    <row r="699" spans="2:18">
      <c r="B699" s="46">
        <v>44795.291666666664</v>
      </c>
      <c r="C699" s="7">
        <v>32.196300000000001</v>
      </c>
      <c r="D699" s="23">
        <f t="shared" si="51"/>
        <v>33.661499999999997</v>
      </c>
      <c r="E699" s="24">
        <f>SMA1MSFT[[#This Row],[Adj Close]]-SMA1MSFT[[#This Row],[Naive Trend ]]</f>
        <v>-1.4651999999999958</v>
      </c>
      <c r="F699" s="5">
        <f t="shared" si="50"/>
        <v>2.1468110399999878</v>
      </c>
      <c r="G699" s="5">
        <f>ABS(SMA1MSFT[[#This Row],[Erorr 1]])</f>
        <v>1.4651999999999958</v>
      </c>
      <c r="H699" s="15">
        <f>SMA1MSFT[[#This Row],[Abs Erorr 1]]/SMA1MSFT[[#This Row],[Adj Close]]</f>
        <v>4.5508334808658006E-2</v>
      </c>
      <c r="I699" s="23">
        <f t="shared" si="53"/>
        <v>34.048433333333328</v>
      </c>
      <c r="J699" s="25">
        <f>(SMA1MSFT[[#This Row],[Adj Close]]-SMA1MSFT[[#This Row],[3-MA]])</f>
        <v>-1.8521333333333274</v>
      </c>
      <c r="K699" s="14">
        <f t="shared" si="52"/>
        <v>3.4303978844444227</v>
      </c>
      <c r="L699" s="14">
        <f>ABS(SMA1MSFT[[#This Row],[Erorr 2]])</f>
        <v>1.8521333333333274</v>
      </c>
      <c r="M699" s="15">
        <f>SMA1MSFT[[#This Row],[Abs Erorr 2]]/SMA1MSFT[[#This Row],[Adj Close]]</f>
        <v>5.7526278899542101E-2</v>
      </c>
      <c r="N699" s="23">
        <f t="shared" si="54"/>
        <v>34.251416666666664</v>
      </c>
      <c r="O699" s="26">
        <f>SMA1MSFT[[#This Row],[Adj Close]]-SMA1MSFT[[#This Row],[6-MA]]</f>
        <v>-2.0551166666666631</v>
      </c>
      <c r="P699" s="14">
        <f>(SMA1MSFT[[#This Row],[Adj Close]]-N699)^2</f>
        <v>4.2235045136110969</v>
      </c>
      <c r="Q699" s="14">
        <f>ABS(SMA1MSFT[[#This Row],[Erorr 3]])</f>
        <v>2.0551166666666631</v>
      </c>
      <c r="R699" s="27">
        <f>SMA1MSFT[[#This Row],[Abs Erorr 3]]/SMA1MSFT[[#This Row],[Adj Close]]</f>
        <v>6.3830833563690959E-2</v>
      </c>
    </row>
    <row r="700" spans="2:18">
      <c r="B700" s="46">
        <v>44796.291666666664</v>
      </c>
      <c r="C700" s="7">
        <v>32.301000000000002</v>
      </c>
      <c r="D700" s="23">
        <f t="shared" si="51"/>
        <v>32.196300000000001</v>
      </c>
      <c r="E700" s="24">
        <f>SMA1MSFT[[#This Row],[Adj Close]]-SMA1MSFT[[#This Row],[Naive Trend ]]</f>
        <v>0.10470000000000113</v>
      </c>
      <c r="F700" s="5">
        <f t="shared" si="50"/>
        <v>1.0962090000000235E-2</v>
      </c>
      <c r="G700" s="5">
        <f>ABS(SMA1MSFT[[#This Row],[Erorr 1]])</f>
        <v>0.10470000000000113</v>
      </c>
      <c r="H700" s="15">
        <f>SMA1MSFT[[#This Row],[Abs Erorr 1]]/SMA1MSFT[[#This Row],[Adj Close]]</f>
        <v>3.2413857156125543E-3</v>
      </c>
      <c r="I700" s="23">
        <f t="shared" si="53"/>
        <v>33.433166666666665</v>
      </c>
      <c r="J700" s="25">
        <f>(SMA1MSFT[[#This Row],[Adj Close]]-SMA1MSFT[[#This Row],[3-MA]])</f>
        <v>-1.132166666666663</v>
      </c>
      <c r="K700" s="14">
        <f t="shared" si="52"/>
        <v>1.2818013611111028</v>
      </c>
      <c r="L700" s="14">
        <f>ABS(SMA1MSFT[[#This Row],[Erorr 2]])</f>
        <v>1.132166666666663</v>
      </c>
      <c r="M700" s="15">
        <f>SMA1MSFT[[#This Row],[Abs Erorr 2]]/SMA1MSFT[[#This Row],[Adj Close]]</f>
        <v>3.5050514431957613E-2</v>
      </c>
      <c r="N700" s="23">
        <f t="shared" si="54"/>
        <v>33.891449999999999</v>
      </c>
      <c r="O700" s="26">
        <f>SMA1MSFT[[#This Row],[Adj Close]]-SMA1MSFT[[#This Row],[6-MA]]</f>
        <v>-1.590449999999997</v>
      </c>
      <c r="P700" s="14">
        <f>(SMA1MSFT[[#This Row],[Adj Close]]-N700)^2</f>
        <v>2.5295312024999905</v>
      </c>
      <c r="Q700" s="14">
        <f>ABS(SMA1MSFT[[#This Row],[Erorr 3]])</f>
        <v>1.590449999999997</v>
      </c>
      <c r="R700" s="27">
        <f>SMA1MSFT[[#This Row],[Abs Erorr 3]]/SMA1MSFT[[#This Row],[Adj Close]]</f>
        <v>4.9238413671403268E-2</v>
      </c>
    </row>
    <row r="701" spans="2:18">
      <c r="B701" s="46">
        <v>44797.291666666664</v>
      </c>
      <c r="C701" s="7">
        <v>32.215299999999999</v>
      </c>
      <c r="D701" s="23">
        <f t="shared" si="51"/>
        <v>32.301000000000002</v>
      </c>
      <c r="E701" s="24">
        <f>SMA1MSFT[[#This Row],[Adj Close]]-SMA1MSFT[[#This Row],[Naive Trend ]]</f>
        <v>-8.5700000000002774E-2</v>
      </c>
      <c r="F701" s="5">
        <f t="shared" si="50"/>
        <v>7.3444900000004757E-3</v>
      </c>
      <c r="G701" s="5">
        <f>ABS(SMA1MSFT[[#This Row],[Erorr 1]])</f>
        <v>8.5700000000002774E-2</v>
      </c>
      <c r="H701" s="15">
        <f>SMA1MSFT[[#This Row],[Abs Erorr 1]]/SMA1MSFT[[#This Row],[Adj Close]]</f>
        <v>2.6602266624865443E-3</v>
      </c>
      <c r="I701" s="23">
        <f t="shared" si="53"/>
        <v>32.7196</v>
      </c>
      <c r="J701" s="25">
        <f>(SMA1MSFT[[#This Row],[Adj Close]]-SMA1MSFT[[#This Row],[3-MA]])</f>
        <v>-0.50430000000000064</v>
      </c>
      <c r="K701" s="14">
        <f t="shared" si="52"/>
        <v>0.25431849000000062</v>
      </c>
      <c r="L701" s="14">
        <f>ABS(SMA1MSFT[[#This Row],[Erorr 2]])</f>
        <v>0.50430000000000064</v>
      </c>
      <c r="M701" s="15">
        <f>SMA1MSFT[[#This Row],[Abs Erorr 2]]/SMA1MSFT[[#This Row],[Adj Close]]</f>
        <v>1.5654052577502013E-2</v>
      </c>
      <c r="N701" s="23">
        <f t="shared" si="54"/>
        <v>33.512466666666661</v>
      </c>
      <c r="O701" s="26">
        <f>SMA1MSFT[[#This Row],[Adj Close]]-SMA1MSFT[[#This Row],[6-MA]]</f>
        <v>-1.2971666666666621</v>
      </c>
      <c r="P701" s="14">
        <f>(SMA1MSFT[[#This Row],[Adj Close]]-N701)^2</f>
        <v>1.6826413611110993</v>
      </c>
      <c r="Q701" s="14">
        <f>ABS(SMA1MSFT[[#This Row],[Erorr 3]])</f>
        <v>1.2971666666666621</v>
      </c>
      <c r="R701" s="27">
        <f>SMA1MSFT[[#This Row],[Abs Erorr 3]]/SMA1MSFT[[#This Row],[Adj Close]]</f>
        <v>4.0265546701929278E-2</v>
      </c>
    </row>
    <row r="702" spans="2:18">
      <c r="B702" s="46">
        <v>44798.291666666664</v>
      </c>
      <c r="C702" s="7">
        <v>33.195300000000003</v>
      </c>
      <c r="D702" s="23">
        <f t="shared" si="51"/>
        <v>32.215299999999999</v>
      </c>
      <c r="E702" s="24">
        <f>SMA1MSFT[[#This Row],[Adj Close]]-SMA1MSFT[[#This Row],[Naive Trend ]]</f>
        <v>0.98000000000000398</v>
      </c>
      <c r="F702" s="5">
        <f t="shared" si="50"/>
        <v>0.9604000000000078</v>
      </c>
      <c r="G702" s="5">
        <f>ABS(SMA1MSFT[[#This Row],[Erorr 1]])</f>
        <v>0.98000000000000398</v>
      </c>
      <c r="H702" s="15">
        <f>SMA1MSFT[[#This Row],[Abs Erorr 1]]/SMA1MSFT[[#This Row],[Adj Close]]</f>
        <v>2.952225164405816E-2</v>
      </c>
      <c r="I702" s="23">
        <f t="shared" si="53"/>
        <v>32.237533333333332</v>
      </c>
      <c r="J702" s="25">
        <f>(SMA1MSFT[[#This Row],[Adj Close]]-SMA1MSFT[[#This Row],[3-MA]])</f>
        <v>0.95776666666667154</v>
      </c>
      <c r="K702" s="14">
        <f t="shared" si="52"/>
        <v>0.91731698777778714</v>
      </c>
      <c r="L702" s="14">
        <f>ABS(SMA1MSFT[[#This Row],[Erorr 2]])</f>
        <v>0.95776666666667154</v>
      </c>
      <c r="M702" s="15">
        <f>SMA1MSFT[[#This Row],[Abs Erorr 2]]/SMA1MSFT[[#This Row],[Adj Close]]</f>
        <v>2.8852478111861361E-2</v>
      </c>
      <c r="N702" s="23">
        <f t="shared" si="54"/>
        <v>33.142983333333341</v>
      </c>
      <c r="O702" s="26">
        <f>SMA1MSFT[[#This Row],[Adj Close]]-SMA1MSFT[[#This Row],[6-MA]]</f>
        <v>5.231666666666257E-2</v>
      </c>
      <c r="P702" s="14">
        <f>(SMA1MSFT[[#This Row],[Adj Close]]-N702)^2</f>
        <v>2.7370336111106823E-3</v>
      </c>
      <c r="Q702" s="14">
        <f>ABS(SMA1MSFT[[#This Row],[Erorr 3]])</f>
        <v>5.231666666666257E-2</v>
      </c>
      <c r="R702" s="27">
        <f>SMA1MSFT[[#This Row],[Abs Erorr 3]]/SMA1MSFT[[#This Row],[Adj Close]]</f>
        <v>1.5760263250117507E-3</v>
      </c>
    </row>
    <row r="703" spans="2:18">
      <c r="B703" s="46">
        <v>44799.291666666664</v>
      </c>
      <c r="C703" s="7">
        <v>31.739599999999999</v>
      </c>
      <c r="D703" s="23">
        <f t="shared" si="51"/>
        <v>33.195300000000003</v>
      </c>
      <c r="E703" s="24">
        <f>SMA1MSFT[[#This Row],[Adj Close]]-SMA1MSFT[[#This Row],[Naive Trend ]]</f>
        <v>-1.4557000000000038</v>
      </c>
      <c r="F703" s="5">
        <f t="shared" si="50"/>
        <v>2.1190624900000108</v>
      </c>
      <c r="G703" s="5">
        <f>ABS(SMA1MSFT[[#This Row],[Erorr 1]])</f>
        <v>1.4557000000000038</v>
      </c>
      <c r="H703" s="15">
        <f>SMA1MSFT[[#This Row],[Abs Erorr 1]]/SMA1MSFT[[#This Row],[Adj Close]]</f>
        <v>4.5863842014392232E-2</v>
      </c>
      <c r="I703" s="23">
        <f t="shared" si="53"/>
        <v>32.570533333333337</v>
      </c>
      <c r="J703" s="25">
        <f>(SMA1MSFT[[#This Row],[Adj Close]]-SMA1MSFT[[#This Row],[3-MA]])</f>
        <v>-0.83093333333333774</v>
      </c>
      <c r="K703" s="14">
        <f t="shared" si="52"/>
        <v>0.69045020444445182</v>
      </c>
      <c r="L703" s="14">
        <f>ABS(SMA1MSFT[[#This Row],[Erorr 2]])</f>
        <v>0.83093333333333774</v>
      </c>
      <c r="M703" s="15">
        <f>SMA1MSFT[[#This Row],[Abs Erorr 2]]/SMA1MSFT[[#This Row],[Adj Close]]</f>
        <v>2.6179704008032167E-2</v>
      </c>
      <c r="N703" s="23">
        <f t="shared" si="54"/>
        <v>33.001850000000005</v>
      </c>
      <c r="O703" s="26">
        <f>SMA1MSFT[[#This Row],[Adj Close]]-SMA1MSFT[[#This Row],[6-MA]]</f>
        <v>-1.2622500000000052</v>
      </c>
      <c r="P703" s="14">
        <f>(SMA1MSFT[[#This Row],[Adj Close]]-N703)^2</f>
        <v>1.5932750625000132</v>
      </c>
      <c r="Q703" s="14">
        <f>ABS(SMA1MSFT[[#This Row],[Erorr 3]])</f>
        <v>1.2622500000000052</v>
      </c>
      <c r="R703" s="27">
        <f>SMA1MSFT[[#This Row],[Abs Erorr 3]]/SMA1MSFT[[#This Row],[Adj Close]]</f>
        <v>3.976893218566098E-2</v>
      </c>
    </row>
    <row r="704" spans="2:18">
      <c r="B704" s="46">
        <v>44802.291666666664</v>
      </c>
      <c r="C704" s="7">
        <v>31.34</v>
      </c>
      <c r="D704" s="23">
        <f t="shared" si="51"/>
        <v>31.739599999999999</v>
      </c>
      <c r="E704" s="24">
        <f>SMA1MSFT[[#This Row],[Adj Close]]-SMA1MSFT[[#This Row],[Naive Trend ]]</f>
        <v>-0.39959999999999951</v>
      </c>
      <c r="F704" s="5">
        <f t="shared" si="50"/>
        <v>0.1596801599999996</v>
      </c>
      <c r="G704" s="5">
        <f>ABS(SMA1MSFT[[#This Row],[Erorr 1]])</f>
        <v>0.39959999999999951</v>
      </c>
      <c r="H704" s="15">
        <f>SMA1MSFT[[#This Row],[Abs Erorr 1]]/SMA1MSFT[[#This Row],[Adj Close]]</f>
        <v>1.2750478621569862E-2</v>
      </c>
      <c r="I704" s="23">
        <f t="shared" si="53"/>
        <v>32.383400000000002</v>
      </c>
      <c r="J704" s="25">
        <f>(SMA1MSFT[[#This Row],[Adj Close]]-SMA1MSFT[[#This Row],[3-MA]])</f>
        <v>-1.0434000000000019</v>
      </c>
      <c r="K704" s="14">
        <f t="shared" si="52"/>
        <v>1.088683560000004</v>
      </c>
      <c r="L704" s="14">
        <f>ABS(SMA1MSFT[[#This Row],[Erorr 2]])</f>
        <v>1.0434000000000019</v>
      </c>
      <c r="M704" s="15">
        <f>SMA1MSFT[[#This Row],[Abs Erorr 2]]/SMA1MSFT[[#This Row],[Adj Close]]</f>
        <v>3.3292916400765857E-2</v>
      </c>
      <c r="N704" s="23">
        <f t="shared" si="54"/>
        <v>32.551499999999997</v>
      </c>
      <c r="O704" s="26">
        <f>SMA1MSFT[[#This Row],[Adj Close]]-SMA1MSFT[[#This Row],[6-MA]]</f>
        <v>-1.2114999999999974</v>
      </c>
      <c r="P704" s="14">
        <f>(SMA1MSFT[[#This Row],[Adj Close]]-N704)^2</f>
        <v>1.4677322499999936</v>
      </c>
      <c r="Q704" s="14">
        <f>ABS(SMA1MSFT[[#This Row],[Erorr 3]])</f>
        <v>1.2114999999999974</v>
      </c>
      <c r="R704" s="27">
        <f>SMA1MSFT[[#This Row],[Abs Erorr 3]]/SMA1MSFT[[#This Row],[Adj Close]]</f>
        <v>3.8656668793873562E-2</v>
      </c>
    </row>
    <row r="705" spans="2:18">
      <c r="B705" s="46">
        <v>44803.291666666664</v>
      </c>
      <c r="C705" s="7">
        <v>30.693100000000001</v>
      </c>
      <c r="D705" s="23">
        <f t="shared" si="51"/>
        <v>31.34</v>
      </c>
      <c r="E705" s="24">
        <f>SMA1MSFT[[#This Row],[Adj Close]]-SMA1MSFT[[#This Row],[Naive Trend ]]</f>
        <v>-0.6468999999999987</v>
      </c>
      <c r="F705" s="5">
        <f t="shared" si="50"/>
        <v>0.41847960999999834</v>
      </c>
      <c r="G705" s="5">
        <f>ABS(SMA1MSFT[[#This Row],[Erorr 1]])</f>
        <v>0.6468999999999987</v>
      </c>
      <c r="H705" s="15">
        <f>SMA1MSFT[[#This Row],[Abs Erorr 1]]/SMA1MSFT[[#This Row],[Adj Close]]</f>
        <v>2.1076398278440388E-2</v>
      </c>
      <c r="I705" s="23">
        <f t="shared" si="53"/>
        <v>32.091633333333334</v>
      </c>
      <c r="J705" s="25">
        <f>(SMA1MSFT[[#This Row],[Adj Close]]-SMA1MSFT[[#This Row],[3-MA]])</f>
        <v>-1.398533333333333</v>
      </c>
      <c r="K705" s="14">
        <f t="shared" si="52"/>
        <v>1.9558954844444434</v>
      </c>
      <c r="L705" s="14">
        <f>ABS(SMA1MSFT[[#This Row],[Erorr 2]])</f>
        <v>1.398533333333333</v>
      </c>
      <c r="M705" s="15">
        <f>SMA1MSFT[[#This Row],[Abs Erorr 2]]/SMA1MSFT[[#This Row],[Adj Close]]</f>
        <v>4.5565072714497161E-2</v>
      </c>
      <c r="N705" s="23">
        <f t="shared" si="54"/>
        <v>32.164583333333333</v>
      </c>
      <c r="O705" s="26">
        <f>SMA1MSFT[[#This Row],[Adj Close]]-SMA1MSFT[[#This Row],[6-MA]]</f>
        <v>-1.4714833333333317</v>
      </c>
      <c r="P705" s="14">
        <f>(SMA1MSFT[[#This Row],[Adj Close]]-N705)^2</f>
        <v>2.165263200277773</v>
      </c>
      <c r="Q705" s="14">
        <f>ABS(SMA1MSFT[[#This Row],[Erorr 3]])</f>
        <v>1.4714833333333317</v>
      </c>
      <c r="R705" s="27">
        <f>SMA1MSFT[[#This Row],[Abs Erorr 3]]/SMA1MSFT[[#This Row],[Adj Close]]</f>
        <v>4.7941828402257566E-2</v>
      </c>
    </row>
    <row r="706" spans="2:18">
      <c r="B706" s="46">
        <v>44804.291666666664</v>
      </c>
      <c r="C706" s="7">
        <v>30.369599999999998</v>
      </c>
      <c r="D706" s="23">
        <f t="shared" si="51"/>
        <v>30.693100000000001</v>
      </c>
      <c r="E706" s="24">
        <f>SMA1MSFT[[#This Row],[Adj Close]]-SMA1MSFT[[#This Row],[Naive Trend ]]</f>
        <v>-0.32350000000000279</v>
      </c>
      <c r="F706" s="5">
        <f t="shared" si="50"/>
        <v>0.10465225000000181</v>
      </c>
      <c r="G706" s="5">
        <f>ABS(SMA1MSFT[[#This Row],[Erorr 1]])</f>
        <v>0.32350000000000279</v>
      </c>
      <c r="H706" s="15">
        <f>SMA1MSFT[[#This Row],[Abs Erorr 1]]/SMA1MSFT[[#This Row],[Adj Close]]</f>
        <v>1.0652099467889033E-2</v>
      </c>
      <c r="I706" s="23">
        <f t="shared" si="53"/>
        <v>31.257566666666666</v>
      </c>
      <c r="J706" s="25">
        <f>(SMA1MSFT[[#This Row],[Adj Close]]-SMA1MSFT[[#This Row],[3-MA]])</f>
        <v>-0.88796666666666724</v>
      </c>
      <c r="K706" s="14">
        <f t="shared" si="52"/>
        <v>0.78848480111111208</v>
      </c>
      <c r="L706" s="14">
        <f>ABS(SMA1MSFT[[#This Row],[Erorr 2]])</f>
        <v>0.88796666666666724</v>
      </c>
      <c r="M706" s="15">
        <f>SMA1MSFT[[#This Row],[Abs Erorr 2]]/SMA1MSFT[[#This Row],[Adj Close]]</f>
        <v>2.9238668493054478E-2</v>
      </c>
      <c r="N706" s="23">
        <f t="shared" si="54"/>
        <v>31.914050000000003</v>
      </c>
      <c r="O706" s="26">
        <f>SMA1MSFT[[#This Row],[Adj Close]]-SMA1MSFT[[#This Row],[6-MA]]</f>
        <v>-1.5444500000000048</v>
      </c>
      <c r="P706" s="14">
        <f>(SMA1MSFT[[#This Row],[Adj Close]]-N706)^2</f>
        <v>2.3853258025000148</v>
      </c>
      <c r="Q706" s="14">
        <f>ABS(SMA1MSFT[[#This Row],[Erorr 3]])</f>
        <v>1.5444500000000048</v>
      </c>
      <c r="R706" s="27">
        <f>SMA1MSFT[[#This Row],[Abs Erorr 3]]/SMA1MSFT[[#This Row],[Adj Close]]</f>
        <v>5.085513144723687E-2</v>
      </c>
    </row>
    <row r="707" spans="2:18">
      <c r="B707" s="46">
        <v>44805.291666666664</v>
      </c>
      <c r="C707" s="7">
        <v>30.217300000000002</v>
      </c>
      <c r="D707" s="23">
        <f t="shared" si="51"/>
        <v>30.369599999999998</v>
      </c>
      <c r="E707" s="24">
        <f>SMA1MSFT[[#This Row],[Adj Close]]-SMA1MSFT[[#This Row],[Naive Trend ]]</f>
        <v>-0.15229999999999677</v>
      </c>
      <c r="F707" s="5">
        <f t="shared" si="50"/>
        <v>2.3195289999999015E-2</v>
      </c>
      <c r="G707" s="5">
        <f>ABS(SMA1MSFT[[#This Row],[Erorr 1]])</f>
        <v>0.15229999999999677</v>
      </c>
      <c r="H707" s="15">
        <f>SMA1MSFT[[#This Row],[Abs Erorr 1]]/SMA1MSFT[[#This Row],[Adj Close]]</f>
        <v>5.0401591141497346E-3</v>
      </c>
      <c r="I707" s="23">
        <f t="shared" si="53"/>
        <v>30.800900000000002</v>
      </c>
      <c r="J707" s="25">
        <f>(SMA1MSFT[[#This Row],[Adj Close]]-SMA1MSFT[[#This Row],[3-MA]])</f>
        <v>-0.58360000000000056</v>
      </c>
      <c r="K707" s="14">
        <f t="shared" si="52"/>
        <v>0.34058896000000066</v>
      </c>
      <c r="L707" s="14">
        <f>ABS(SMA1MSFT[[#This Row],[Erorr 2]])</f>
        <v>0.58360000000000056</v>
      </c>
      <c r="M707" s="15">
        <f>SMA1MSFT[[#This Row],[Abs Erorr 2]]/SMA1MSFT[[#This Row],[Adj Close]]</f>
        <v>1.9313439652119829E-2</v>
      </c>
      <c r="N707" s="23">
        <f t="shared" si="54"/>
        <v>31.592149999999993</v>
      </c>
      <c r="O707" s="26">
        <f>SMA1MSFT[[#This Row],[Adj Close]]-SMA1MSFT[[#This Row],[6-MA]]</f>
        <v>-1.3748499999999915</v>
      </c>
      <c r="P707" s="14">
        <f>(SMA1MSFT[[#This Row],[Adj Close]]-N707)^2</f>
        <v>1.8902125224999766</v>
      </c>
      <c r="Q707" s="14">
        <f>ABS(SMA1MSFT[[#This Row],[Erorr 3]])</f>
        <v>1.3748499999999915</v>
      </c>
      <c r="R707" s="27">
        <f>SMA1MSFT[[#This Row],[Abs Erorr 3]]/SMA1MSFT[[#This Row],[Adj Close]]</f>
        <v>4.5498770571824464E-2</v>
      </c>
    </row>
    <row r="708" spans="2:18">
      <c r="B708" s="46">
        <v>44806.291666666664</v>
      </c>
      <c r="C708" s="7">
        <v>29.703600000000002</v>
      </c>
      <c r="D708" s="23">
        <f t="shared" si="51"/>
        <v>30.217300000000002</v>
      </c>
      <c r="E708" s="24">
        <f>SMA1MSFT[[#This Row],[Adj Close]]-SMA1MSFT[[#This Row],[Naive Trend ]]</f>
        <v>-0.51370000000000005</v>
      </c>
      <c r="F708" s="5">
        <f t="shared" ref="F708:F771" si="55">(C708-D708)^2</f>
        <v>0.26388769000000006</v>
      </c>
      <c r="G708" s="5">
        <f>ABS(SMA1MSFT[[#This Row],[Erorr 1]])</f>
        <v>0.51370000000000005</v>
      </c>
      <c r="H708" s="15">
        <f>SMA1MSFT[[#This Row],[Abs Erorr 1]]/SMA1MSFT[[#This Row],[Adj Close]]</f>
        <v>1.729420002962604E-2</v>
      </c>
      <c r="I708" s="23">
        <f t="shared" si="53"/>
        <v>30.426666666666666</v>
      </c>
      <c r="J708" s="25">
        <f>(SMA1MSFT[[#This Row],[Adj Close]]-SMA1MSFT[[#This Row],[3-MA]])</f>
        <v>-0.7230666666666643</v>
      </c>
      <c r="K708" s="14">
        <f t="shared" si="52"/>
        <v>0.52282540444444103</v>
      </c>
      <c r="L708" s="14">
        <f>ABS(SMA1MSFT[[#This Row],[Erorr 2]])</f>
        <v>0.7230666666666643</v>
      </c>
      <c r="M708" s="15">
        <f>SMA1MSFT[[#This Row],[Abs Erorr 2]]/SMA1MSFT[[#This Row],[Adj Close]]</f>
        <v>2.4342728378602737E-2</v>
      </c>
      <c r="N708" s="23">
        <f t="shared" si="54"/>
        <v>31.259150000000002</v>
      </c>
      <c r="O708" s="26">
        <f>SMA1MSFT[[#This Row],[Adj Close]]-SMA1MSFT[[#This Row],[6-MA]]</f>
        <v>-1.5555500000000002</v>
      </c>
      <c r="P708" s="14">
        <f>(SMA1MSFT[[#This Row],[Adj Close]]-N708)^2</f>
        <v>2.4197358025000009</v>
      </c>
      <c r="Q708" s="14">
        <f>ABS(SMA1MSFT[[#This Row],[Erorr 3]])</f>
        <v>1.5555500000000002</v>
      </c>
      <c r="R708" s="27">
        <f>SMA1MSFT[[#This Row],[Abs Erorr 3]]/SMA1MSFT[[#This Row],[Adj Close]]</f>
        <v>5.2369073108983429E-2</v>
      </c>
    </row>
    <row r="709" spans="2:18">
      <c r="B709" s="46">
        <v>44810.291666666664</v>
      </c>
      <c r="C709" s="7">
        <v>28.885300000000001</v>
      </c>
      <c r="D709" s="23">
        <f t="shared" ref="D709:D772" si="56">C708</f>
        <v>29.703600000000002</v>
      </c>
      <c r="E709" s="24">
        <f>SMA1MSFT[[#This Row],[Adj Close]]-SMA1MSFT[[#This Row],[Naive Trend ]]</f>
        <v>-0.81830000000000069</v>
      </c>
      <c r="F709" s="5">
        <f t="shared" si="55"/>
        <v>0.66961489000000118</v>
      </c>
      <c r="G709" s="5">
        <f>ABS(SMA1MSFT[[#This Row],[Erorr 1]])</f>
        <v>0.81830000000000069</v>
      </c>
      <c r="H709" s="15">
        <f>SMA1MSFT[[#This Row],[Abs Erorr 1]]/SMA1MSFT[[#This Row],[Adj Close]]</f>
        <v>2.8329288600083803E-2</v>
      </c>
      <c r="I709" s="23">
        <f t="shared" si="53"/>
        <v>30.096833333333336</v>
      </c>
      <c r="J709" s="25">
        <f>(SMA1MSFT[[#This Row],[Adj Close]]-SMA1MSFT[[#This Row],[3-MA]])</f>
        <v>-1.2115333333333353</v>
      </c>
      <c r="K709" s="14">
        <f t="shared" si="52"/>
        <v>1.4678130177777826</v>
      </c>
      <c r="L709" s="14">
        <f>ABS(SMA1MSFT[[#This Row],[Erorr 2]])</f>
        <v>1.2115333333333353</v>
      </c>
      <c r="M709" s="15">
        <f>SMA1MSFT[[#This Row],[Abs Erorr 2]]/SMA1MSFT[[#This Row],[Adj Close]]</f>
        <v>4.1942902906784256E-2</v>
      </c>
      <c r="N709" s="23">
        <f t="shared" si="54"/>
        <v>30.677199999999999</v>
      </c>
      <c r="O709" s="26">
        <f>SMA1MSFT[[#This Row],[Adj Close]]-SMA1MSFT[[#This Row],[6-MA]]</f>
        <v>-1.7918999999999983</v>
      </c>
      <c r="P709" s="14">
        <f>(SMA1MSFT[[#This Row],[Adj Close]]-N709)^2</f>
        <v>3.210905609999994</v>
      </c>
      <c r="Q709" s="14">
        <f>ABS(SMA1MSFT[[#This Row],[Erorr 3]])</f>
        <v>1.7918999999999983</v>
      </c>
      <c r="R709" s="27">
        <f>SMA1MSFT[[#This Row],[Abs Erorr 3]]/SMA1MSFT[[#This Row],[Adj Close]]</f>
        <v>6.2035014349859557E-2</v>
      </c>
    </row>
    <row r="710" spans="2:18">
      <c r="B710" s="46">
        <v>44811.291666666664</v>
      </c>
      <c r="C710" s="7">
        <v>29.161300000000001</v>
      </c>
      <c r="D710" s="23">
        <f t="shared" si="56"/>
        <v>28.885300000000001</v>
      </c>
      <c r="E710" s="24">
        <f>SMA1MSFT[[#This Row],[Adj Close]]-SMA1MSFT[[#This Row],[Naive Trend ]]</f>
        <v>0.2759999999999998</v>
      </c>
      <c r="F710" s="5">
        <f t="shared" si="55"/>
        <v>7.6175999999999897E-2</v>
      </c>
      <c r="G710" s="5">
        <f>ABS(SMA1MSFT[[#This Row],[Erorr 1]])</f>
        <v>0.2759999999999998</v>
      </c>
      <c r="H710" s="15">
        <f>SMA1MSFT[[#This Row],[Abs Erorr 1]]/SMA1MSFT[[#This Row],[Adj Close]]</f>
        <v>9.4645986290048719E-3</v>
      </c>
      <c r="I710" s="23">
        <f t="shared" si="53"/>
        <v>29.602066666666669</v>
      </c>
      <c r="J710" s="25">
        <f>(SMA1MSFT[[#This Row],[Adj Close]]-SMA1MSFT[[#This Row],[3-MA]])</f>
        <v>-0.44076666666666853</v>
      </c>
      <c r="K710" s="14">
        <f t="shared" ref="K710:K773" si="57">(C710-I710)^2</f>
        <v>0.19427525444444607</v>
      </c>
      <c r="L710" s="14">
        <f>ABS(SMA1MSFT[[#This Row],[Erorr 2]])</f>
        <v>0.44076666666666853</v>
      </c>
      <c r="M710" s="15">
        <f>SMA1MSFT[[#This Row],[Abs Erorr 2]]/SMA1MSFT[[#This Row],[Adj Close]]</f>
        <v>1.5114781119726093E-2</v>
      </c>
      <c r="N710" s="23">
        <f t="shared" si="54"/>
        <v>30.201483333333332</v>
      </c>
      <c r="O710" s="26">
        <f>SMA1MSFT[[#This Row],[Adj Close]]-SMA1MSFT[[#This Row],[6-MA]]</f>
        <v>-1.0401833333333315</v>
      </c>
      <c r="P710" s="14">
        <f>(SMA1MSFT[[#This Row],[Adj Close]]-N710)^2</f>
        <v>1.0819813669444405</v>
      </c>
      <c r="Q710" s="14">
        <f>ABS(SMA1MSFT[[#This Row],[Erorr 3]])</f>
        <v>1.0401833333333315</v>
      </c>
      <c r="R710" s="27">
        <f>SMA1MSFT[[#This Row],[Abs Erorr 3]]/SMA1MSFT[[#This Row],[Adj Close]]</f>
        <v>3.5669991849928896E-2</v>
      </c>
    </row>
    <row r="711" spans="2:18">
      <c r="B711" s="46">
        <v>44812.291666666664</v>
      </c>
      <c r="C711" s="7">
        <v>29.256399999999999</v>
      </c>
      <c r="D711" s="23">
        <f t="shared" si="56"/>
        <v>29.161300000000001</v>
      </c>
      <c r="E711" s="24">
        <f>SMA1MSFT[[#This Row],[Adj Close]]-SMA1MSFT[[#This Row],[Naive Trend ]]</f>
        <v>9.509999999999863E-2</v>
      </c>
      <c r="F711" s="5">
        <f t="shared" si="55"/>
        <v>9.0440099999997397E-3</v>
      </c>
      <c r="G711" s="5">
        <f>ABS(SMA1MSFT[[#This Row],[Erorr 1]])</f>
        <v>9.509999999999863E-2</v>
      </c>
      <c r="H711" s="15">
        <f>SMA1MSFT[[#This Row],[Abs Erorr 1]]/SMA1MSFT[[#This Row],[Adj Close]]</f>
        <v>3.25057081527456E-3</v>
      </c>
      <c r="I711" s="23">
        <f t="shared" ref="I711:I774" si="58">AVERAGE(C708:C710)</f>
        <v>29.250066666666669</v>
      </c>
      <c r="J711" s="25">
        <f>(SMA1MSFT[[#This Row],[Adj Close]]-SMA1MSFT[[#This Row],[3-MA]])</f>
        <v>6.3333333333304154E-3</v>
      </c>
      <c r="K711" s="14">
        <f t="shared" si="57"/>
        <v>4.0111111111074147E-5</v>
      </c>
      <c r="L711" s="14">
        <f>ABS(SMA1MSFT[[#This Row],[Erorr 2]])</f>
        <v>6.3333333333304154E-3</v>
      </c>
      <c r="M711" s="15">
        <f>SMA1MSFT[[#This Row],[Abs Erorr 2]]/SMA1MSFT[[#This Row],[Adj Close]]</f>
        <v>2.1647685064910295E-4</v>
      </c>
      <c r="N711" s="23">
        <f t="shared" si="54"/>
        <v>29.838366666666669</v>
      </c>
      <c r="O711" s="26">
        <f>SMA1MSFT[[#This Row],[Adj Close]]-SMA1MSFT[[#This Row],[6-MA]]</f>
        <v>-0.58196666666666985</v>
      </c>
      <c r="P711" s="14">
        <f>(SMA1MSFT[[#This Row],[Adj Close]]-N711)^2</f>
        <v>0.33868520111111483</v>
      </c>
      <c r="Q711" s="14">
        <f>ABS(SMA1MSFT[[#This Row],[Erorr 3]])</f>
        <v>0.58196666666666985</v>
      </c>
      <c r="R711" s="27">
        <f>SMA1MSFT[[#This Row],[Abs Erorr 3]]/SMA1MSFT[[#This Row],[Adj Close]]</f>
        <v>1.9891943870970791E-2</v>
      </c>
    </row>
    <row r="712" spans="2:18">
      <c r="B712" s="46">
        <v>44813.291666666664</v>
      </c>
      <c r="C712" s="7">
        <v>29.931899999999999</v>
      </c>
      <c r="D712" s="23">
        <f t="shared" si="56"/>
        <v>29.256399999999999</v>
      </c>
      <c r="E712" s="24">
        <f>SMA1MSFT[[#This Row],[Adj Close]]-SMA1MSFT[[#This Row],[Naive Trend ]]</f>
        <v>0.67549999999999955</v>
      </c>
      <c r="F712" s="5">
        <f t="shared" si="55"/>
        <v>0.45630024999999941</v>
      </c>
      <c r="G712" s="5">
        <f>ABS(SMA1MSFT[[#This Row],[Erorr 1]])</f>
        <v>0.67549999999999955</v>
      </c>
      <c r="H712" s="15">
        <f>SMA1MSFT[[#This Row],[Abs Erorr 1]]/SMA1MSFT[[#This Row],[Adj Close]]</f>
        <v>2.2567895790110204E-2</v>
      </c>
      <c r="I712" s="23">
        <f t="shared" si="58"/>
        <v>29.100999999999999</v>
      </c>
      <c r="J712" s="25">
        <f>(SMA1MSFT[[#This Row],[Adj Close]]-SMA1MSFT[[#This Row],[3-MA]])</f>
        <v>0.83089999999999975</v>
      </c>
      <c r="K712" s="14">
        <f t="shared" si="57"/>
        <v>0.69039480999999958</v>
      </c>
      <c r="L712" s="14">
        <f>ABS(SMA1MSFT[[#This Row],[Erorr 2]])</f>
        <v>0.83089999999999975</v>
      </c>
      <c r="M712" s="15">
        <f>SMA1MSFT[[#This Row],[Abs Erorr 2]]/SMA1MSFT[[#This Row],[Adj Close]]</f>
        <v>2.7759681142860954E-2</v>
      </c>
      <c r="N712" s="23">
        <f t="shared" si="54"/>
        <v>29.598916666666668</v>
      </c>
      <c r="O712" s="26">
        <f>SMA1MSFT[[#This Row],[Adj Close]]-SMA1MSFT[[#This Row],[6-MA]]</f>
        <v>0.33298333333333119</v>
      </c>
      <c r="P712" s="14">
        <f>(SMA1MSFT[[#This Row],[Adj Close]]-N712)^2</f>
        <v>0.11087790027777635</v>
      </c>
      <c r="Q712" s="14">
        <f>ABS(SMA1MSFT[[#This Row],[Erorr 3]])</f>
        <v>0.33298333333333119</v>
      </c>
      <c r="R712" s="27">
        <f>SMA1MSFT[[#This Row],[Abs Erorr 3]]/SMA1MSFT[[#This Row],[Adj Close]]</f>
        <v>1.112469750778705E-2</v>
      </c>
    </row>
    <row r="713" spans="2:18">
      <c r="B713" s="46">
        <v>44816.291666666664</v>
      </c>
      <c r="C713" s="7">
        <v>30.027100000000001</v>
      </c>
      <c r="D713" s="23">
        <f t="shared" si="56"/>
        <v>29.931899999999999</v>
      </c>
      <c r="E713" s="24">
        <f>SMA1MSFT[[#This Row],[Adj Close]]-SMA1MSFT[[#This Row],[Naive Trend ]]</f>
        <v>9.520000000000195E-2</v>
      </c>
      <c r="F713" s="5">
        <f t="shared" si="55"/>
        <v>9.0630400000003709E-3</v>
      </c>
      <c r="G713" s="5">
        <f>ABS(SMA1MSFT[[#This Row],[Erorr 1]])</f>
        <v>9.520000000000195E-2</v>
      </c>
      <c r="H713" s="15">
        <f>SMA1MSFT[[#This Row],[Abs Erorr 1]]/SMA1MSFT[[#This Row],[Adj Close]]</f>
        <v>3.1704693426938316E-3</v>
      </c>
      <c r="I713" s="23">
        <f t="shared" si="58"/>
        <v>29.449866666666665</v>
      </c>
      <c r="J713" s="25">
        <f>(SMA1MSFT[[#This Row],[Adj Close]]-SMA1MSFT[[#This Row],[3-MA]])</f>
        <v>0.57723333333333571</v>
      </c>
      <c r="K713" s="14">
        <f t="shared" si="57"/>
        <v>0.33319832111111386</v>
      </c>
      <c r="L713" s="14">
        <f>ABS(SMA1MSFT[[#This Row],[Erorr 2]])</f>
        <v>0.57723333333333571</v>
      </c>
      <c r="M713" s="15">
        <f>SMA1MSFT[[#This Row],[Abs Erorr 2]]/SMA1MSFT[[#This Row],[Adj Close]]</f>
        <v>1.9223745660864208E-2</v>
      </c>
      <c r="N713" s="23">
        <f t="shared" si="54"/>
        <v>29.525966666666665</v>
      </c>
      <c r="O713" s="26">
        <f>SMA1MSFT[[#This Row],[Adj Close]]-SMA1MSFT[[#This Row],[6-MA]]</f>
        <v>0.50113333333333543</v>
      </c>
      <c r="P713" s="14">
        <f>(SMA1MSFT[[#This Row],[Adj Close]]-N713)^2</f>
        <v>0.2511346177777799</v>
      </c>
      <c r="Q713" s="14">
        <f>ABS(SMA1MSFT[[#This Row],[Erorr 3]])</f>
        <v>0.50113333333333543</v>
      </c>
      <c r="R713" s="27">
        <f>SMA1MSFT[[#This Row],[Abs Erorr 3]]/SMA1MSFT[[#This Row],[Adj Close]]</f>
        <v>1.6689368381673068E-2</v>
      </c>
    </row>
    <row r="714" spans="2:18">
      <c r="B714" s="46">
        <v>44817.291666666664</v>
      </c>
      <c r="C714" s="7">
        <v>27.8673</v>
      </c>
      <c r="D714" s="23">
        <f t="shared" si="56"/>
        <v>30.027100000000001</v>
      </c>
      <c r="E714" s="24">
        <f>SMA1MSFT[[#This Row],[Adj Close]]-SMA1MSFT[[#This Row],[Naive Trend ]]</f>
        <v>-2.1598000000000006</v>
      </c>
      <c r="F714" s="5">
        <f t="shared" si="55"/>
        <v>4.6647360400000029</v>
      </c>
      <c r="G714" s="5">
        <f>ABS(SMA1MSFT[[#This Row],[Erorr 1]])</f>
        <v>2.1598000000000006</v>
      </c>
      <c r="H714" s="15">
        <f>SMA1MSFT[[#This Row],[Abs Erorr 1]]/SMA1MSFT[[#This Row],[Adj Close]]</f>
        <v>7.7503023256648498E-2</v>
      </c>
      <c r="I714" s="23">
        <f t="shared" si="58"/>
        <v>29.738466666666667</v>
      </c>
      <c r="J714" s="25">
        <f>(SMA1MSFT[[#This Row],[Adj Close]]-SMA1MSFT[[#This Row],[3-MA]])</f>
        <v>-1.8711666666666673</v>
      </c>
      <c r="K714" s="14">
        <f t="shared" si="57"/>
        <v>3.5012646944444468</v>
      </c>
      <c r="L714" s="14">
        <f>ABS(SMA1MSFT[[#This Row],[Erorr 2]])</f>
        <v>1.8711666666666673</v>
      </c>
      <c r="M714" s="15">
        <f>SMA1MSFT[[#This Row],[Abs Erorr 2]]/SMA1MSFT[[#This Row],[Adj Close]]</f>
        <v>6.7145603150167668E-2</v>
      </c>
      <c r="N714" s="23">
        <f t="shared" ref="N714:N777" si="59">AVERAGE(C708:C713)</f>
        <v>29.494266666666665</v>
      </c>
      <c r="O714" s="26">
        <f>SMA1MSFT[[#This Row],[Adj Close]]-SMA1MSFT[[#This Row],[6-MA]]</f>
        <v>-1.6269666666666645</v>
      </c>
      <c r="P714" s="14">
        <f>(SMA1MSFT[[#This Row],[Adj Close]]-N714)^2</f>
        <v>2.6470205344444371</v>
      </c>
      <c r="Q714" s="14">
        <f>ABS(SMA1MSFT[[#This Row],[Erorr 3]])</f>
        <v>1.6269666666666645</v>
      </c>
      <c r="R714" s="27">
        <f>SMA1MSFT[[#This Row],[Abs Erorr 3]]/SMA1MSFT[[#This Row],[Adj Close]]</f>
        <v>5.8382644413583824E-2</v>
      </c>
    </row>
    <row r="715" spans="2:18">
      <c r="B715" s="46">
        <v>44818.291666666664</v>
      </c>
      <c r="C715" s="7">
        <v>27.762699999999999</v>
      </c>
      <c r="D715" s="23">
        <f t="shared" si="56"/>
        <v>27.8673</v>
      </c>
      <c r="E715" s="24">
        <f>SMA1MSFT[[#This Row],[Adj Close]]-SMA1MSFT[[#This Row],[Naive Trend ]]</f>
        <v>-0.10460000000000136</v>
      </c>
      <c r="F715" s="5">
        <f t="shared" si="55"/>
        <v>1.0941160000000285E-2</v>
      </c>
      <c r="G715" s="5">
        <f>ABS(SMA1MSFT[[#This Row],[Erorr 1]])</f>
        <v>0.10460000000000136</v>
      </c>
      <c r="H715" s="15">
        <f>SMA1MSFT[[#This Row],[Abs Erorr 1]]/SMA1MSFT[[#This Row],[Adj Close]]</f>
        <v>3.767645077748251E-3</v>
      </c>
      <c r="I715" s="23">
        <f t="shared" si="58"/>
        <v>29.275433333333336</v>
      </c>
      <c r="J715" s="25">
        <f>(SMA1MSFT[[#This Row],[Adj Close]]-SMA1MSFT[[#This Row],[3-MA]])</f>
        <v>-1.5127333333333368</v>
      </c>
      <c r="K715" s="14">
        <f t="shared" si="57"/>
        <v>2.2883621377777885</v>
      </c>
      <c r="L715" s="14">
        <f>ABS(SMA1MSFT[[#This Row],[Erorr 2]])</f>
        <v>1.5127333333333368</v>
      </c>
      <c r="M715" s="15">
        <f>SMA1MSFT[[#This Row],[Abs Erorr 2]]/SMA1MSFT[[#This Row],[Adj Close]]</f>
        <v>5.4487976073412776E-2</v>
      </c>
      <c r="N715" s="23">
        <f t="shared" si="59"/>
        <v>29.188216666666666</v>
      </c>
      <c r="O715" s="26">
        <f>SMA1MSFT[[#This Row],[Adj Close]]-SMA1MSFT[[#This Row],[6-MA]]</f>
        <v>-1.4255166666666668</v>
      </c>
      <c r="P715" s="14">
        <f>(SMA1MSFT[[#This Row],[Adj Close]]-N715)^2</f>
        <v>2.0320977669444447</v>
      </c>
      <c r="Q715" s="14">
        <f>ABS(SMA1MSFT[[#This Row],[Erorr 3]])</f>
        <v>1.4255166666666668</v>
      </c>
      <c r="R715" s="27">
        <f>SMA1MSFT[[#This Row],[Abs Erorr 3]]/SMA1MSFT[[#This Row],[Adj Close]]</f>
        <v>5.1346470864385194E-2</v>
      </c>
    </row>
    <row r="716" spans="2:18">
      <c r="B716" s="46">
        <v>44819.291666666664</v>
      </c>
      <c r="C716" s="7">
        <v>27.4392</v>
      </c>
      <c r="D716" s="23">
        <f t="shared" si="56"/>
        <v>27.762699999999999</v>
      </c>
      <c r="E716" s="24">
        <f>SMA1MSFT[[#This Row],[Adj Close]]-SMA1MSFT[[#This Row],[Naive Trend ]]</f>
        <v>-0.32349999999999923</v>
      </c>
      <c r="F716" s="5">
        <f t="shared" si="55"/>
        <v>0.1046522499999995</v>
      </c>
      <c r="G716" s="5">
        <f>ABS(SMA1MSFT[[#This Row],[Erorr 1]])</f>
        <v>0.32349999999999923</v>
      </c>
      <c r="H716" s="15">
        <f>SMA1MSFT[[#This Row],[Abs Erorr 1]]/SMA1MSFT[[#This Row],[Adj Close]]</f>
        <v>1.1789702323682878E-2</v>
      </c>
      <c r="I716" s="23">
        <f t="shared" si="58"/>
        <v>28.552366666666668</v>
      </c>
      <c r="J716" s="25">
        <f>(SMA1MSFT[[#This Row],[Adj Close]]-SMA1MSFT[[#This Row],[3-MA]])</f>
        <v>-1.1131666666666682</v>
      </c>
      <c r="K716" s="14">
        <f t="shared" si="57"/>
        <v>1.2391400277777811</v>
      </c>
      <c r="L716" s="14">
        <f>ABS(SMA1MSFT[[#This Row],[Erorr 2]])</f>
        <v>1.1131666666666682</v>
      </c>
      <c r="M716" s="15">
        <f>SMA1MSFT[[#This Row],[Abs Erorr 2]]/SMA1MSFT[[#This Row],[Adj Close]]</f>
        <v>4.0568481102461744E-2</v>
      </c>
      <c r="N716" s="23">
        <f t="shared" si="59"/>
        <v>29.001116666666665</v>
      </c>
      <c r="O716" s="26">
        <f>SMA1MSFT[[#This Row],[Adj Close]]-SMA1MSFT[[#This Row],[6-MA]]</f>
        <v>-1.5619166666666651</v>
      </c>
      <c r="P716" s="14">
        <f>(SMA1MSFT[[#This Row],[Adj Close]]-N716)^2</f>
        <v>2.4395836736111063</v>
      </c>
      <c r="Q716" s="14">
        <f>ABS(SMA1MSFT[[#This Row],[Erorr 3]])</f>
        <v>1.5619166666666651</v>
      </c>
      <c r="R716" s="27">
        <f>SMA1MSFT[[#This Row],[Abs Erorr 3]]/SMA1MSFT[[#This Row],[Adj Close]]</f>
        <v>5.6922820879131503E-2</v>
      </c>
    </row>
    <row r="717" spans="2:18">
      <c r="B717" s="46">
        <v>44820.291666666664</v>
      </c>
      <c r="C717" s="7">
        <v>27.819700000000001</v>
      </c>
      <c r="D717" s="23">
        <f t="shared" si="56"/>
        <v>27.4392</v>
      </c>
      <c r="E717" s="24">
        <f>SMA1MSFT[[#This Row],[Adj Close]]-SMA1MSFT[[#This Row],[Naive Trend ]]</f>
        <v>0.38050000000000139</v>
      </c>
      <c r="F717" s="5">
        <f t="shared" si="55"/>
        <v>0.14478025000000105</v>
      </c>
      <c r="G717" s="5">
        <f>ABS(SMA1MSFT[[#This Row],[Erorr 1]])</f>
        <v>0.38050000000000139</v>
      </c>
      <c r="H717" s="15">
        <f>SMA1MSFT[[#This Row],[Abs Erorr 1]]/SMA1MSFT[[#This Row],[Adj Close]]</f>
        <v>1.3677358131108581E-2</v>
      </c>
      <c r="I717" s="23">
        <f t="shared" si="58"/>
        <v>27.689733333333333</v>
      </c>
      <c r="J717" s="25">
        <f>(SMA1MSFT[[#This Row],[Adj Close]]-SMA1MSFT[[#This Row],[3-MA]])</f>
        <v>0.12996666666666812</v>
      </c>
      <c r="K717" s="14">
        <f t="shared" si="57"/>
        <v>1.6891334444444822E-2</v>
      </c>
      <c r="L717" s="14">
        <f>ABS(SMA1MSFT[[#This Row],[Erorr 2]])</f>
        <v>0.12996666666666812</v>
      </c>
      <c r="M717" s="15">
        <f>SMA1MSFT[[#This Row],[Abs Erorr 2]]/SMA1MSFT[[#This Row],[Adj Close]]</f>
        <v>4.671749395811893E-3</v>
      </c>
      <c r="N717" s="23">
        <f t="shared" si="59"/>
        <v>28.714100000000002</v>
      </c>
      <c r="O717" s="26">
        <f>SMA1MSFT[[#This Row],[Adj Close]]-SMA1MSFT[[#This Row],[6-MA]]</f>
        <v>-0.89440000000000097</v>
      </c>
      <c r="P717" s="14">
        <f>(SMA1MSFT[[#This Row],[Adj Close]]-N717)^2</f>
        <v>0.79995136000000178</v>
      </c>
      <c r="Q717" s="14">
        <f>ABS(SMA1MSFT[[#This Row],[Erorr 3]])</f>
        <v>0.89440000000000097</v>
      </c>
      <c r="R717" s="27">
        <f>SMA1MSFT[[#This Row],[Abs Erorr 3]]/SMA1MSFT[[#This Row],[Adj Close]]</f>
        <v>3.2149879402006525E-2</v>
      </c>
    </row>
    <row r="718" spans="2:18">
      <c r="B718" s="46">
        <v>44823.291666666664</v>
      </c>
      <c r="C718" s="7">
        <v>28.01</v>
      </c>
      <c r="D718" s="23">
        <f t="shared" si="56"/>
        <v>27.819700000000001</v>
      </c>
      <c r="E718" s="24">
        <f>SMA1MSFT[[#This Row],[Adj Close]]-SMA1MSFT[[#This Row],[Naive Trend ]]</f>
        <v>0.19030000000000058</v>
      </c>
      <c r="F718" s="5">
        <f t="shared" si="55"/>
        <v>3.6214090000000219E-2</v>
      </c>
      <c r="G718" s="5">
        <f>ABS(SMA1MSFT[[#This Row],[Erorr 1]])</f>
        <v>0.19030000000000058</v>
      </c>
      <c r="H718" s="15">
        <f>SMA1MSFT[[#This Row],[Abs Erorr 1]]/SMA1MSFT[[#This Row],[Adj Close]]</f>
        <v>6.7940021420921301E-3</v>
      </c>
      <c r="I718" s="23">
        <f t="shared" si="58"/>
        <v>27.673866666666665</v>
      </c>
      <c r="J718" s="25">
        <f>(SMA1MSFT[[#This Row],[Adj Close]]-SMA1MSFT[[#This Row],[3-MA]])</f>
        <v>0.33613333333333628</v>
      </c>
      <c r="K718" s="14">
        <f t="shared" si="57"/>
        <v>0.11298561777777975</v>
      </c>
      <c r="L718" s="14">
        <f>ABS(SMA1MSFT[[#This Row],[Erorr 2]])</f>
        <v>0.33613333333333628</v>
      </c>
      <c r="M718" s="15">
        <f>SMA1MSFT[[#This Row],[Abs Erorr 2]]/SMA1MSFT[[#This Row],[Adj Close]]</f>
        <v>1.2000476020468985E-2</v>
      </c>
      <c r="N718" s="23">
        <f t="shared" si="59"/>
        <v>28.47465</v>
      </c>
      <c r="O718" s="26">
        <f>SMA1MSFT[[#This Row],[Adj Close]]-SMA1MSFT[[#This Row],[6-MA]]</f>
        <v>-0.4646499999999989</v>
      </c>
      <c r="P718" s="14">
        <f>(SMA1MSFT[[#This Row],[Adj Close]]-N718)^2</f>
        <v>0.21589962249999897</v>
      </c>
      <c r="Q718" s="14">
        <f>ABS(SMA1MSFT[[#This Row],[Erorr 3]])</f>
        <v>0.4646499999999989</v>
      </c>
      <c r="R718" s="27">
        <f>SMA1MSFT[[#This Row],[Abs Erorr 3]]/SMA1MSFT[[#This Row],[Adj Close]]</f>
        <v>1.65887183148875E-2</v>
      </c>
    </row>
    <row r="719" spans="2:18">
      <c r="B719" s="46">
        <v>44824.291666666664</v>
      </c>
      <c r="C719" s="7">
        <v>27.5533</v>
      </c>
      <c r="D719" s="23">
        <f t="shared" si="56"/>
        <v>28.01</v>
      </c>
      <c r="E719" s="24">
        <f>SMA1MSFT[[#This Row],[Adj Close]]-SMA1MSFT[[#This Row],[Naive Trend ]]</f>
        <v>-0.45670000000000144</v>
      </c>
      <c r="F719" s="5">
        <f t="shared" si="55"/>
        <v>0.20857489000000132</v>
      </c>
      <c r="G719" s="5">
        <f>ABS(SMA1MSFT[[#This Row],[Erorr 1]])</f>
        <v>0.45670000000000144</v>
      </c>
      <c r="H719" s="15">
        <f>SMA1MSFT[[#This Row],[Abs Erorr 1]]/SMA1MSFT[[#This Row],[Adj Close]]</f>
        <v>1.6575147078571401E-2</v>
      </c>
      <c r="I719" s="23">
        <f t="shared" si="58"/>
        <v>27.7563</v>
      </c>
      <c r="J719" s="25">
        <f>(SMA1MSFT[[#This Row],[Adj Close]]-SMA1MSFT[[#This Row],[3-MA]])</f>
        <v>-0.2029999999999994</v>
      </c>
      <c r="K719" s="14">
        <f t="shared" si="57"/>
        <v>4.120899999999976E-2</v>
      </c>
      <c r="L719" s="14">
        <f>ABS(SMA1MSFT[[#This Row],[Erorr 2]])</f>
        <v>0.2029999999999994</v>
      </c>
      <c r="M719" s="15">
        <f>SMA1MSFT[[#This Row],[Abs Erorr 2]]/SMA1MSFT[[#This Row],[Adj Close]]</f>
        <v>7.3675385525508522E-3</v>
      </c>
      <c r="N719" s="23">
        <f t="shared" si="59"/>
        <v>28.15433333333333</v>
      </c>
      <c r="O719" s="26">
        <f>SMA1MSFT[[#This Row],[Adj Close]]-SMA1MSFT[[#This Row],[6-MA]]</f>
        <v>-0.60103333333332998</v>
      </c>
      <c r="P719" s="14">
        <f>(SMA1MSFT[[#This Row],[Adj Close]]-N719)^2</f>
        <v>0.36124106777777376</v>
      </c>
      <c r="Q719" s="14">
        <f>ABS(SMA1MSFT[[#This Row],[Erorr 3]])</f>
        <v>0.60103333333332998</v>
      </c>
      <c r="R719" s="27">
        <f>SMA1MSFT[[#This Row],[Abs Erorr 3]]/SMA1MSFT[[#This Row],[Adj Close]]</f>
        <v>2.1813479087199356E-2</v>
      </c>
    </row>
    <row r="720" spans="2:18">
      <c r="B720" s="46">
        <v>44825.291666666664</v>
      </c>
      <c r="C720" s="7">
        <v>27.0871</v>
      </c>
      <c r="D720" s="23">
        <f t="shared" si="56"/>
        <v>27.5533</v>
      </c>
      <c r="E720" s="24">
        <f>SMA1MSFT[[#This Row],[Adj Close]]-SMA1MSFT[[#This Row],[Naive Trend ]]</f>
        <v>-0.46620000000000061</v>
      </c>
      <c r="F720" s="5">
        <f t="shared" si="55"/>
        <v>0.21734244000000058</v>
      </c>
      <c r="G720" s="5">
        <f>ABS(SMA1MSFT[[#This Row],[Erorr 1]])</f>
        <v>0.46620000000000061</v>
      </c>
      <c r="H720" s="15">
        <f>SMA1MSFT[[#This Row],[Abs Erorr 1]]/SMA1MSFT[[#This Row],[Adj Close]]</f>
        <v>1.7211144788478672E-2</v>
      </c>
      <c r="I720" s="23">
        <f t="shared" si="58"/>
        <v>27.794333333333338</v>
      </c>
      <c r="J720" s="25">
        <f>(SMA1MSFT[[#This Row],[Adj Close]]-SMA1MSFT[[#This Row],[3-MA]])</f>
        <v>-0.70723333333333827</v>
      </c>
      <c r="K720" s="14">
        <f t="shared" si="57"/>
        <v>0.5001789877777848</v>
      </c>
      <c r="L720" s="14">
        <f>ABS(SMA1MSFT[[#This Row],[Erorr 2]])</f>
        <v>0.70723333333333827</v>
      </c>
      <c r="M720" s="15">
        <f>SMA1MSFT[[#This Row],[Abs Erorr 2]]/SMA1MSFT[[#This Row],[Adj Close]]</f>
        <v>2.6109599526466042E-2</v>
      </c>
      <c r="N720" s="23">
        <f t="shared" si="59"/>
        <v>27.742033333333335</v>
      </c>
      <c r="O720" s="26">
        <f>SMA1MSFT[[#This Row],[Adj Close]]-SMA1MSFT[[#This Row],[6-MA]]</f>
        <v>-0.65493333333333581</v>
      </c>
      <c r="P720" s="14">
        <f>(SMA1MSFT[[#This Row],[Adj Close]]-N720)^2</f>
        <v>0.42893767111111436</v>
      </c>
      <c r="Q720" s="14">
        <f>ABS(SMA1MSFT[[#This Row],[Erorr 3]])</f>
        <v>0.65493333333333581</v>
      </c>
      <c r="R720" s="27">
        <f>SMA1MSFT[[#This Row],[Abs Erorr 3]]/SMA1MSFT[[#This Row],[Adj Close]]</f>
        <v>2.4178791134279263E-2</v>
      </c>
    </row>
    <row r="721" spans="2:18">
      <c r="B721" s="46">
        <v>44826.291666666664</v>
      </c>
      <c r="C721" s="7">
        <v>26.706600000000002</v>
      </c>
      <c r="D721" s="23">
        <f t="shared" si="56"/>
        <v>27.0871</v>
      </c>
      <c r="E721" s="24">
        <f>SMA1MSFT[[#This Row],[Adj Close]]-SMA1MSFT[[#This Row],[Naive Trend ]]</f>
        <v>-0.38049999999999784</v>
      </c>
      <c r="F721" s="5">
        <f t="shared" si="55"/>
        <v>0.14478024999999836</v>
      </c>
      <c r="G721" s="5">
        <f>ABS(SMA1MSFT[[#This Row],[Erorr 1]])</f>
        <v>0.38049999999999784</v>
      </c>
      <c r="H721" s="15">
        <f>SMA1MSFT[[#This Row],[Abs Erorr 1]]/SMA1MSFT[[#This Row],[Adj Close]]</f>
        <v>1.4247414496790973E-2</v>
      </c>
      <c r="I721" s="23">
        <f t="shared" si="58"/>
        <v>27.550133333333331</v>
      </c>
      <c r="J721" s="25">
        <f>(SMA1MSFT[[#This Row],[Adj Close]]-SMA1MSFT[[#This Row],[3-MA]])</f>
        <v>-0.84353333333332969</v>
      </c>
      <c r="K721" s="14">
        <f t="shared" si="57"/>
        <v>0.7115484844444383</v>
      </c>
      <c r="L721" s="14">
        <f>ABS(SMA1MSFT[[#This Row],[Erorr 2]])</f>
        <v>0.84353333333332969</v>
      </c>
      <c r="M721" s="15">
        <f>SMA1MSFT[[#This Row],[Abs Erorr 2]]/SMA1MSFT[[#This Row],[Adj Close]]</f>
        <v>3.1585201161260873E-2</v>
      </c>
      <c r="N721" s="23">
        <f t="shared" si="59"/>
        <v>27.611999999999998</v>
      </c>
      <c r="O721" s="26">
        <f>SMA1MSFT[[#This Row],[Adj Close]]-SMA1MSFT[[#This Row],[6-MA]]</f>
        <v>-0.90539999999999665</v>
      </c>
      <c r="P721" s="14">
        <f>(SMA1MSFT[[#This Row],[Adj Close]]-N721)^2</f>
        <v>0.81974915999999398</v>
      </c>
      <c r="Q721" s="14">
        <f>ABS(SMA1MSFT[[#This Row],[Erorr 3]])</f>
        <v>0.90539999999999665</v>
      </c>
      <c r="R721" s="27">
        <f>SMA1MSFT[[#This Row],[Abs Erorr 3]]/SMA1MSFT[[#This Row],[Adj Close]]</f>
        <v>3.3901732156096119E-2</v>
      </c>
    </row>
    <row r="722" spans="2:18">
      <c r="B722" s="46">
        <v>44827.291666666664</v>
      </c>
      <c r="C722" s="7">
        <v>26.183299999999999</v>
      </c>
      <c r="D722" s="23">
        <f t="shared" si="56"/>
        <v>26.706600000000002</v>
      </c>
      <c r="E722" s="24">
        <f>SMA1MSFT[[#This Row],[Adj Close]]-SMA1MSFT[[#This Row],[Naive Trend ]]</f>
        <v>-0.52330000000000254</v>
      </c>
      <c r="F722" s="5">
        <f t="shared" si="55"/>
        <v>0.27384289000000267</v>
      </c>
      <c r="G722" s="5">
        <f>ABS(SMA1MSFT[[#This Row],[Erorr 1]])</f>
        <v>0.52330000000000254</v>
      </c>
      <c r="H722" s="15">
        <f>SMA1MSFT[[#This Row],[Abs Erorr 1]]/SMA1MSFT[[#This Row],[Adj Close]]</f>
        <v>1.9986021624470659E-2</v>
      </c>
      <c r="I722" s="23">
        <f t="shared" si="58"/>
        <v>27.115666666666669</v>
      </c>
      <c r="J722" s="25">
        <f>(SMA1MSFT[[#This Row],[Adj Close]]-SMA1MSFT[[#This Row],[3-MA]])</f>
        <v>-0.93236666666667034</v>
      </c>
      <c r="K722" s="14">
        <f t="shared" si="57"/>
        <v>0.86930760111111793</v>
      </c>
      <c r="L722" s="14">
        <f>ABS(SMA1MSFT[[#This Row],[Erorr 2]])</f>
        <v>0.93236666666667034</v>
      </c>
      <c r="M722" s="15">
        <f>SMA1MSFT[[#This Row],[Abs Erorr 2]]/SMA1MSFT[[#This Row],[Adj Close]]</f>
        <v>3.5609211469397301E-2</v>
      </c>
      <c r="N722" s="23">
        <f t="shared" si="59"/>
        <v>27.435983333333336</v>
      </c>
      <c r="O722" s="26">
        <f>SMA1MSFT[[#This Row],[Adj Close]]-SMA1MSFT[[#This Row],[6-MA]]</f>
        <v>-1.2526833333333371</v>
      </c>
      <c r="P722" s="14">
        <f>(SMA1MSFT[[#This Row],[Adj Close]]-N722)^2</f>
        <v>1.5692155336111206</v>
      </c>
      <c r="Q722" s="14">
        <f>ABS(SMA1MSFT[[#This Row],[Erorr 3]])</f>
        <v>1.2526833333333371</v>
      </c>
      <c r="R722" s="27">
        <f>SMA1MSFT[[#This Row],[Abs Erorr 3]]/SMA1MSFT[[#This Row],[Adj Close]]</f>
        <v>4.7842836209848916E-2</v>
      </c>
    </row>
    <row r="723" spans="2:18">
      <c r="B723" s="46">
        <v>44830.291666666664</v>
      </c>
      <c r="C723" s="7">
        <v>25.66</v>
      </c>
      <c r="D723" s="23">
        <f t="shared" si="56"/>
        <v>26.183299999999999</v>
      </c>
      <c r="E723" s="24">
        <f>SMA1MSFT[[#This Row],[Adj Close]]-SMA1MSFT[[#This Row],[Naive Trend ]]</f>
        <v>-0.52329999999999899</v>
      </c>
      <c r="F723" s="5">
        <f t="shared" si="55"/>
        <v>0.27384288999999895</v>
      </c>
      <c r="G723" s="5">
        <f>ABS(SMA1MSFT[[#This Row],[Erorr 1]])</f>
        <v>0.52329999999999899</v>
      </c>
      <c r="H723" s="15">
        <f>SMA1MSFT[[#This Row],[Abs Erorr 1]]/SMA1MSFT[[#This Row],[Adj Close]]</f>
        <v>2.0393608729540099E-2</v>
      </c>
      <c r="I723" s="23">
        <f t="shared" si="58"/>
        <v>26.659000000000002</v>
      </c>
      <c r="J723" s="25">
        <f>(SMA1MSFT[[#This Row],[Adj Close]]-SMA1MSFT[[#This Row],[3-MA]])</f>
        <v>-0.99900000000000233</v>
      </c>
      <c r="K723" s="14">
        <f t="shared" si="57"/>
        <v>0.99800100000000469</v>
      </c>
      <c r="L723" s="14">
        <f>ABS(SMA1MSFT[[#This Row],[Erorr 2]])</f>
        <v>0.99900000000000233</v>
      </c>
      <c r="M723" s="15">
        <f>SMA1MSFT[[#This Row],[Abs Erorr 2]]/SMA1MSFT[[#This Row],[Adj Close]]</f>
        <v>3.8932190179267433E-2</v>
      </c>
      <c r="N723" s="23">
        <f t="shared" si="59"/>
        <v>27.22666666666667</v>
      </c>
      <c r="O723" s="26">
        <f>SMA1MSFT[[#This Row],[Adj Close]]-SMA1MSFT[[#This Row],[6-MA]]</f>
        <v>-1.56666666666667</v>
      </c>
      <c r="P723" s="14">
        <f>(SMA1MSFT[[#This Row],[Adj Close]]-N723)^2</f>
        <v>2.4544444444444546</v>
      </c>
      <c r="Q723" s="14">
        <f>ABS(SMA1MSFT[[#This Row],[Erorr 3]])</f>
        <v>1.56666666666667</v>
      </c>
      <c r="R723" s="27">
        <f>SMA1MSFT[[#This Row],[Abs Erorr 3]]/SMA1MSFT[[#This Row],[Adj Close]]</f>
        <v>6.1054819433619248E-2</v>
      </c>
    </row>
    <row r="724" spans="2:18">
      <c r="B724" s="46">
        <v>44831.291666666664</v>
      </c>
      <c r="C724" s="7">
        <v>25.5839</v>
      </c>
      <c r="D724" s="23">
        <f t="shared" si="56"/>
        <v>25.66</v>
      </c>
      <c r="E724" s="24">
        <f>SMA1MSFT[[#This Row],[Adj Close]]-SMA1MSFT[[#This Row],[Naive Trend ]]</f>
        <v>-7.6100000000000279E-2</v>
      </c>
      <c r="F724" s="5">
        <f t="shared" si="55"/>
        <v>5.7912100000000423E-3</v>
      </c>
      <c r="G724" s="5">
        <f>ABS(SMA1MSFT[[#This Row],[Erorr 1]])</f>
        <v>7.6100000000000279E-2</v>
      </c>
      <c r="H724" s="15">
        <f>SMA1MSFT[[#This Row],[Abs Erorr 1]]/SMA1MSFT[[#This Row],[Adj Close]]</f>
        <v>2.9745269485887717E-3</v>
      </c>
      <c r="I724" s="23">
        <f t="shared" si="58"/>
        <v>26.183299999999999</v>
      </c>
      <c r="J724" s="25">
        <f>(SMA1MSFT[[#This Row],[Adj Close]]-SMA1MSFT[[#This Row],[3-MA]])</f>
        <v>-0.59939999999999927</v>
      </c>
      <c r="K724" s="14">
        <f t="shared" si="57"/>
        <v>0.35928035999999913</v>
      </c>
      <c r="L724" s="14">
        <f>ABS(SMA1MSFT[[#This Row],[Erorr 2]])</f>
        <v>0.59939999999999927</v>
      </c>
      <c r="M724" s="15">
        <f>SMA1MSFT[[#This Row],[Abs Erorr 2]]/SMA1MSFT[[#This Row],[Adj Close]]</f>
        <v>2.3428797016873865E-2</v>
      </c>
      <c r="N724" s="23">
        <f t="shared" si="59"/>
        <v>26.866716666666665</v>
      </c>
      <c r="O724" s="26">
        <f>SMA1MSFT[[#This Row],[Adj Close]]-SMA1MSFT[[#This Row],[6-MA]]</f>
        <v>-1.2828166666666654</v>
      </c>
      <c r="P724" s="14">
        <f>(SMA1MSFT[[#This Row],[Adj Close]]-N724)^2</f>
        <v>1.6456186002777744</v>
      </c>
      <c r="Q724" s="14">
        <f>ABS(SMA1MSFT[[#This Row],[Erorr 3]])</f>
        <v>1.2828166666666654</v>
      </c>
      <c r="R724" s="27">
        <f>SMA1MSFT[[#This Row],[Abs Erorr 3]]/SMA1MSFT[[#This Row],[Adj Close]]</f>
        <v>5.0141560382375848E-2</v>
      </c>
    </row>
    <row r="725" spans="2:18">
      <c r="B725" s="46">
        <v>44832.291666666664</v>
      </c>
      <c r="C725" s="7">
        <v>25.812200000000001</v>
      </c>
      <c r="D725" s="23">
        <f t="shared" si="56"/>
        <v>25.5839</v>
      </c>
      <c r="E725" s="24">
        <f>SMA1MSFT[[#This Row],[Adj Close]]-SMA1MSFT[[#This Row],[Naive Trend ]]</f>
        <v>0.22830000000000084</v>
      </c>
      <c r="F725" s="5">
        <f t="shared" si="55"/>
        <v>5.2120890000000385E-2</v>
      </c>
      <c r="G725" s="5">
        <f>ABS(SMA1MSFT[[#This Row],[Erorr 1]])</f>
        <v>0.22830000000000084</v>
      </c>
      <c r="H725" s="15">
        <f>SMA1MSFT[[#This Row],[Abs Erorr 1]]/SMA1MSFT[[#This Row],[Adj Close]]</f>
        <v>8.8446548531314964E-3</v>
      </c>
      <c r="I725" s="23">
        <f t="shared" si="58"/>
        <v>25.809066666666666</v>
      </c>
      <c r="J725" s="25">
        <f>(SMA1MSFT[[#This Row],[Adj Close]]-SMA1MSFT[[#This Row],[3-MA]])</f>
        <v>3.1333333333343205E-3</v>
      </c>
      <c r="K725" s="14">
        <f t="shared" si="57"/>
        <v>9.8177777777839633E-6</v>
      </c>
      <c r="L725" s="14">
        <f>ABS(SMA1MSFT[[#This Row],[Erorr 2]])</f>
        <v>3.1333333333343205E-3</v>
      </c>
      <c r="M725" s="15">
        <f>SMA1MSFT[[#This Row],[Abs Erorr 2]]/SMA1MSFT[[#This Row],[Adj Close]]</f>
        <v>1.2138962712726232E-4</v>
      </c>
      <c r="N725" s="23">
        <f t="shared" si="59"/>
        <v>26.462366666666668</v>
      </c>
      <c r="O725" s="26">
        <f>SMA1MSFT[[#This Row],[Adj Close]]-SMA1MSFT[[#This Row],[6-MA]]</f>
        <v>-0.65016666666666723</v>
      </c>
      <c r="P725" s="14">
        <f>(SMA1MSFT[[#This Row],[Adj Close]]-N725)^2</f>
        <v>0.42271669444444515</v>
      </c>
      <c r="Q725" s="14">
        <f>ABS(SMA1MSFT[[#This Row],[Erorr 3]])</f>
        <v>0.65016666666666723</v>
      </c>
      <c r="R725" s="27">
        <f>SMA1MSFT[[#This Row],[Abs Erorr 3]]/SMA1MSFT[[#This Row],[Adj Close]]</f>
        <v>2.5188347628899016E-2</v>
      </c>
    </row>
    <row r="726" spans="2:18">
      <c r="B726" s="46">
        <v>44833.291666666664</v>
      </c>
      <c r="C726" s="7">
        <v>25.098700000000001</v>
      </c>
      <c r="D726" s="23">
        <f t="shared" si="56"/>
        <v>25.812200000000001</v>
      </c>
      <c r="E726" s="24">
        <f>SMA1MSFT[[#This Row],[Adj Close]]-SMA1MSFT[[#This Row],[Naive Trend ]]</f>
        <v>-0.7134999999999998</v>
      </c>
      <c r="F726" s="5">
        <f t="shared" si="55"/>
        <v>0.50908224999999974</v>
      </c>
      <c r="G726" s="5">
        <f>ABS(SMA1MSFT[[#This Row],[Erorr 1]])</f>
        <v>0.7134999999999998</v>
      </c>
      <c r="H726" s="15">
        <f>SMA1MSFT[[#This Row],[Abs Erorr 1]]/SMA1MSFT[[#This Row],[Adj Close]]</f>
        <v>2.8427767175192332E-2</v>
      </c>
      <c r="I726" s="23">
        <f t="shared" si="58"/>
        <v>25.685366666666667</v>
      </c>
      <c r="J726" s="25">
        <f>(SMA1MSFT[[#This Row],[Adj Close]]-SMA1MSFT[[#This Row],[3-MA]])</f>
        <v>-0.586666666666666</v>
      </c>
      <c r="K726" s="14">
        <f t="shared" si="57"/>
        <v>0.34417777777777697</v>
      </c>
      <c r="L726" s="14">
        <f>ABS(SMA1MSFT[[#This Row],[Erorr 2]])</f>
        <v>0.586666666666666</v>
      </c>
      <c r="M726" s="15">
        <f>SMA1MSFT[[#This Row],[Abs Erorr 2]]/SMA1MSFT[[#This Row],[Adj Close]]</f>
        <v>2.3374384596280523E-2</v>
      </c>
      <c r="N726" s="23">
        <f t="shared" si="59"/>
        <v>26.172183333333333</v>
      </c>
      <c r="O726" s="26">
        <f>SMA1MSFT[[#This Row],[Adj Close]]-SMA1MSFT[[#This Row],[6-MA]]</f>
        <v>-1.073483333333332</v>
      </c>
      <c r="P726" s="14">
        <f>(SMA1MSFT[[#This Row],[Adj Close]]-N726)^2</f>
        <v>1.1523664669444416</v>
      </c>
      <c r="Q726" s="14">
        <f>ABS(SMA1MSFT[[#This Row],[Erorr 3]])</f>
        <v>1.073483333333332</v>
      </c>
      <c r="R726" s="27">
        <f>SMA1MSFT[[#This Row],[Abs Erorr 3]]/SMA1MSFT[[#This Row],[Adj Close]]</f>
        <v>4.2770475496074774E-2</v>
      </c>
    </row>
    <row r="727" spans="2:18">
      <c r="B727" s="46">
        <v>44834.291666666664</v>
      </c>
      <c r="C727" s="7">
        <v>24.5183</v>
      </c>
      <c r="D727" s="23">
        <f t="shared" si="56"/>
        <v>25.098700000000001</v>
      </c>
      <c r="E727" s="24">
        <f>SMA1MSFT[[#This Row],[Adj Close]]-SMA1MSFT[[#This Row],[Naive Trend ]]</f>
        <v>-0.58040000000000092</v>
      </c>
      <c r="F727" s="5">
        <f t="shared" si="55"/>
        <v>0.33686416000000108</v>
      </c>
      <c r="G727" s="5">
        <f>ABS(SMA1MSFT[[#This Row],[Erorr 1]])</f>
        <v>0.58040000000000092</v>
      </c>
      <c r="H727" s="15">
        <f>SMA1MSFT[[#This Row],[Abs Erorr 1]]/SMA1MSFT[[#This Row],[Adj Close]]</f>
        <v>2.3672114298299674E-2</v>
      </c>
      <c r="I727" s="23">
        <f t="shared" si="58"/>
        <v>25.498266666666666</v>
      </c>
      <c r="J727" s="25">
        <f>(SMA1MSFT[[#This Row],[Adj Close]]-SMA1MSFT[[#This Row],[3-MA]])</f>
        <v>-0.97996666666666599</v>
      </c>
      <c r="K727" s="14">
        <f t="shared" si="57"/>
        <v>0.96033466777777643</v>
      </c>
      <c r="L727" s="14">
        <f>ABS(SMA1MSFT[[#This Row],[Erorr 2]])</f>
        <v>0.97996666666666599</v>
      </c>
      <c r="M727" s="15">
        <f>SMA1MSFT[[#This Row],[Abs Erorr 2]]/SMA1MSFT[[#This Row],[Adj Close]]</f>
        <v>3.9968785220291209E-2</v>
      </c>
      <c r="N727" s="23">
        <f t="shared" si="59"/>
        <v>25.840783333333334</v>
      </c>
      <c r="O727" s="26">
        <f>SMA1MSFT[[#This Row],[Adj Close]]-SMA1MSFT[[#This Row],[6-MA]]</f>
        <v>-1.3224833333333343</v>
      </c>
      <c r="P727" s="14">
        <f>(SMA1MSFT[[#This Row],[Adj Close]]-N727)^2</f>
        <v>1.7489621669444471</v>
      </c>
      <c r="Q727" s="14">
        <f>ABS(SMA1MSFT[[#This Row],[Erorr 3]])</f>
        <v>1.3224833333333343</v>
      </c>
      <c r="R727" s="27">
        <f>SMA1MSFT[[#This Row],[Abs Erorr 3]]/SMA1MSFT[[#This Row],[Adj Close]]</f>
        <v>5.3938622715821831E-2</v>
      </c>
    </row>
    <row r="728" spans="2:18">
      <c r="B728" s="46">
        <v>44837.291666666664</v>
      </c>
      <c r="C728" s="7">
        <v>25.66</v>
      </c>
      <c r="D728" s="23">
        <f t="shared" si="56"/>
        <v>24.5183</v>
      </c>
      <c r="E728" s="24">
        <f>SMA1MSFT[[#This Row],[Adj Close]]-SMA1MSFT[[#This Row],[Naive Trend ]]</f>
        <v>1.1417000000000002</v>
      </c>
      <c r="F728" s="5">
        <f t="shared" si="55"/>
        <v>1.3034788900000003</v>
      </c>
      <c r="G728" s="5">
        <f>ABS(SMA1MSFT[[#This Row],[Erorr 1]])</f>
        <v>1.1417000000000002</v>
      </c>
      <c r="H728" s="15">
        <f>SMA1MSFT[[#This Row],[Abs Erorr 1]]/SMA1MSFT[[#This Row],[Adj Close]]</f>
        <v>4.4493374902572103E-2</v>
      </c>
      <c r="I728" s="23">
        <f t="shared" si="58"/>
        <v>25.143066666666666</v>
      </c>
      <c r="J728" s="25">
        <f>(SMA1MSFT[[#This Row],[Adj Close]]-SMA1MSFT[[#This Row],[3-MA]])</f>
        <v>0.51693333333333413</v>
      </c>
      <c r="K728" s="14">
        <f t="shared" si="57"/>
        <v>0.26722007111111196</v>
      </c>
      <c r="L728" s="14">
        <f>ABS(SMA1MSFT[[#This Row],[Erorr 2]])</f>
        <v>0.51693333333333413</v>
      </c>
      <c r="M728" s="15">
        <f>SMA1MSFT[[#This Row],[Abs Erorr 2]]/SMA1MSFT[[#This Row],[Adj Close]]</f>
        <v>2.0145492335671634E-2</v>
      </c>
      <c r="N728" s="23">
        <f t="shared" si="59"/>
        <v>25.476066666666668</v>
      </c>
      <c r="O728" s="26">
        <f>SMA1MSFT[[#This Row],[Adj Close]]-SMA1MSFT[[#This Row],[6-MA]]</f>
        <v>0.18393333333333217</v>
      </c>
      <c r="P728" s="14">
        <f>(SMA1MSFT[[#This Row],[Adj Close]]-N728)^2</f>
        <v>3.3831471111110685E-2</v>
      </c>
      <c r="Q728" s="14">
        <f>ABS(SMA1MSFT[[#This Row],[Erorr 3]])</f>
        <v>0.18393333333333217</v>
      </c>
      <c r="R728" s="27">
        <f>SMA1MSFT[[#This Row],[Abs Erorr 3]]/SMA1MSFT[[#This Row],[Adj Close]]</f>
        <v>7.1680956092491106E-3</v>
      </c>
    </row>
    <row r="729" spans="2:18">
      <c r="B729" s="46">
        <v>44838.291666666664</v>
      </c>
      <c r="C729" s="7">
        <v>26.354500000000002</v>
      </c>
      <c r="D729" s="23">
        <f t="shared" si="56"/>
        <v>25.66</v>
      </c>
      <c r="E729" s="24">
        <f>SMA1MSFT[[#This Row],[Adj Close]]-SMA1MSFT[[#This Row],[Naive Trend ]]</f>
        <v>0.69450000000000145</v>
      </c>
      <c r="F729" s="5">
        <f t="shared" si="55"/>
        <v>0.48233025000000201</v>
      </c>
      <c r="G729" s="5">
        <f>ABS(SMA1MSFT[[#This Row],[Erorr 1]])</f>
        <v>0.69450000000000145</v>
      </c>
      <c r="H729" s="15">
        <f>SMA1MSFT[[#This Row],[Abs Erorr 1]]/SMA1MSFT[[#This Row],[Adj Close]]</f>
        <v>2.6352235861048453E-2</v>
      </c>
      <c r="I729" s="23">
        <f t="shared" si="58"/>
        <v>25.092333333333332</v>
      </c>
      <c r="J729" s="25">
        <f>(SMA1MSFT[[#This Row],[Adj Close]]-SMA1MSFT[[#This Row],[3-MA]])</f>
        <v>1.2621666666666691</v>
      </c>
      <c r="K729" s="14">
        <f t="shared" si="57"/>
        <v>1.5930646944444506</v>
      </c>
      <c r="L729" s="14">
        <f>ABS(SMA1MSFT[[#This Row],[Erorr 2]])</f>
        <v>1.2621666666666691</v>
      </c>
      <c r="M729" s="15">
        <f>SMA1MSFT[[#This Row],[Abs Erorr 2]]/SMA1MSFT[[#This Row],[Adj Close]]</f>
        <v>4.7891884371423062E-2</v>
      </c>
      <c r="N729" s="23">
        <f t="shared" si="59"/>
        <v>25.388850000000001</v>
      </c>
      <c r="O729" s="26">
        <f>SMA1MSFT[[#This Row],[Adj Close]]-SMA1MSFT[[#This Row],[6-MA]]</f>
        <v>0.96565000000000012</v>
      </c>
      <c r="P729" s="14">
        <f>(SMA1MSFT[[#This Row],[Adj Close]]-N729)^2</f>
        <v>0.93247992250000022</v>
      </c>
      <c r="Q729" s="14">
        <f>ABS(SMA1MSFT[[#This Row],[Erorr 3]])</f>
        <v>0.96565000000000012</v>
      </c>
      <c r="R729" s="27">
        <f>SMA1MSFT[[#This Row],[Abs Erorr 3]]/SMA1MSFT[[#This Row],[Adj Close]]</f>
        <v>3.6640801381168306E-2</v>
      </c>
    </row>
    <row r="730" spans="2:18">
      <c r="B730" s="46">
        <v>44839.291666666664</v>
      </c>
      <c r="C730" s="7">
        <v>26.297499999999999</v>
      </c>
      <c r="D730" s="23">
        <f t="shared" si="56"/>
        <v>26.354500000000002</v>
      </c>
      <c r="E730" s="24">
        <f>SMA1MSFT[[#This Row],[Adj Close]]-SMA1MSFT[[#This Row],[Naive Trend ]]</f>
        <v>-5.700000000000216E-2</v>
      </c>
      <c r="F730" s="5">
        <f t="shared" si="55"/>
        <v>3.249000000000246E-3</v>
      </c>
      <c r="G730" s="5">
        <f>ABS(SMA1MSFT[[#This Row],[Erorr 1]])</f>
        <v>5.700000000000216E-2</v>
      </c>
      <c r="H730" s="15">
        <f>SMA1MSFT[[#This Row],[Abs Erorr 1]]/SMA1MSFT[[#This Row],[Adj Close]]</f>
        <v>2.1675064169598694E-3</v>
      </c>
      <c r="I730" s="23">
        <f t="shared" si="58"/>
        <v>25.510933333333337</v>
      </c>
      <c r="J730" s="25">
        <f>(SMA1MSFT[[#This Row],[Adj Close]]-SMA1MSFT[[#This Row],[3-MA]])</f>
        <v>0.78656666666666197</v>
      </c>
      <c r="K730" s="14">
        <f t="shared" si="57"/>
        <v>0.61868712111110369</v>
      </c>
      <c r="L730" s="14">
        <f>ABS(SMA1MSFT[[#This Row],[Erorr 2]])</f>
        <v>0.78656666666666197</v>
      </c>
      <c r="M730" s="15">
        <f>SMA1MSFT[[#This Row],[Abs Erorr 2]]/SMA1MSFT[[#This Row],[Adj Close]]</f>
        <v>2.9910321006432625E-2</v>
      </c>
      <c r="N730" s="23">
        <f t="shared" si="59"/>
        <v>25.5046</v>
      </c>
      <c r="O730" s="26">
        <f>SMA1MSFT[[#This Row],[Adj Close]]-SMA1MSFT[[#This Row],[6-MA]]</f>
        <v>0.79289999999999949</v>
      </c>
      <c r="P730" s="14">
        <f>(SMA1MSFT[[#This Row],[Adj Close]]-N730)^2</f>
        <v>0.62869040999999914</v>
      </c>
      <c r="Q730" s="14">
        <f>ABS(SMA1MSFT[[#This Row],[Erorr 3]])</f>
        <v>0.79289999999999949</v>
      </c>
      <c r="R730" s="27">
        <f>SMA1MSFT[[#This Row],[Abs Erorr 3]]/SMA1MSFT[[#This Row],[Adj Close]]</f>
        <v>3.0151155052761652E-2</v>
      </c>
    </row>
    <row r="731" spans="2:18">
      <c r="B731" s="46">
        <v>44840.291666666664</v>
      </c>
      <c r="C731" s="7">
        <v>25.8598</v>
      </c>
      <c r="D731" s="23">
        <f t="shared" si="56"/>
        <v>26.297499999999999</v>
      </c>
      <c r="E731" s="24">
        <f>SMA1MSFT[[#This Row],[Adj Close]]-SMA1MSFT[[#This Row],[Naive Trend ]]</f>
        <v>-0.43769999999999953</v>
      </c>
      <c r="F731" s="5">
        <f t="shared" si="55"/>
        <v>0.1915812899999996</v>
      </c>
      <c r="G731" s="5">
        <f>ABS(SMA1MSFT[[#This Row],[Erorr 1]])</f>
        <v>0.43769999999999953</v>
      </c>
      <c r="H731" s="15">
        <f>SMA1MSFT[[#This Row],[Abs Erorr 1]]/SMA1MSFT[[#This Row],[Adj Close]]</f>
        <v>1.6925884964307518E-2</v>
      </c>
      <c r="I731" s="23">
        <f t="shared" si="58"/>
        <v>26.103999999999999</v>
      </c>
      <c r="J731" s="25">
        <f>(SMA1MSFT[[#This Row],[Adj Close]]-SMA1MSFT[[#This Row],[3-MA]])</f>
        <v>-0.24419999999999931</v>
      </c>
      <c r="K731" s="14">
        <f t="shared" si="57"/>
        <v>5.9633639999999662E-2</v>
      </c>
      <c r="L731" s="14">
        <f>ABS(SMA1MSFT[[#This Row],[Erorr 2]])</f>
        <v>0.24419999999999931</v>
      </c>
      <c r="M731" s="15">
        <f>SMA1MSFT[[#This Row],[Abs Erorr 2]]/SMA1MSFT[[#This Row],[Adj Close]]</f>
        <v>9.4432284859124714E-3</v>
      </c>
      <c r="N731" s="23">
        <f t="shared" si="59"/>
        <v>25.623533333333331</v>
      </c>
      <c r="O731" s="26">
        <f>SMA1MSFT[[#This Row],[Adj Close]]-SMA1MSFT[[#This Row],[6-MA]]</f>
        <v>0.23626666666666907</v>
      </c>
      <c r="P731" s="14">
        <f>(SMA1MSFT[[#This Row],[Adj Close]]-N731)^2</f>
        <v>5.5821937777778913E-2</v>
      </c>
      <c r="Q731" s="14">
        <f>ABS(SMA1MSFT[[#This Row],[Erorr 3]])</f>
        <v>0.23626666666666907</v>
      </c>
      <c r="R731" s="27">
        <f>SMA1MSFT[[#This Row],[Abs Erorr 3]]/SMA1MSFT[[#This Row],[Adj Close]]</f>
        <v>9.1364460153082801E-3</v>
      </c>
    </row>
    <row r="732" spans="2:18">
      <c r="B732" s="46">
        <v>44841.291666666664</v>
      </c>
      <c r="C732" s="7">
        <v>24.470700000000001</v>
      </c>
      <c r="D732" s="23">
        <f t="shared" si="56"/>
        <v>25.8598</v>
      </c>
      <c r="E732" s="24">
        <f>SMA1MSFT[[#This Row],[Adj Close]]-SMA1MSFT[[#This Row],[Naive Trend ]]</f>
        <v>-1.3890999999999991</v>
      </c>
      <c r="F732" s="5">
        <f t="shared" si="55"/>
        <v>1.9295988099999974</v>
      </c>
      <c r="G732" s="5">
        <f>ABS(SMA1MSFT[[#This Row],[Erorr 1]])</f>
        <v>1.3890999999999991</v>
      </c>
      <c r="H732" s="15">
        <f>SMA1MSFT[[#This Row],[Abs Erorr 1]]/SMA1MSFT[[#This Row],[Adj Close]]</f>
        <v>5.6765846502143343E-2</v>
      </c>
      <c r="I732" s="23">
        <f t="shared" si="58"/>
        <v>26.170599999999997</v>
      </c>
      <c r="J732" s="25">
        <f>(SMA1MSFT[[#This Row],[Adj Close]]-SMA1MSFT[[#This Row],[3-MA]])</f>
        <v>-1.699899999999996</v>
      </c>
      <c r="K732" s="14">
        <f t="shared" si="57"/>
        <v>2.8896600099999863</v>
      </c>
      <c r="L732" s="14">
        <f>ABS(SMA1MSFT[[#This Row],[Erorr 2]])</f>
        <v>1.699899999999996</v>
      </c>
      <c r="M732" s="15">
        <f>SMA1MSFT[[#This Row],[Abs Erorr 2]]/SMA1MSFT[[#This Row],[Adj Close]]</f>
        <v>6.9466750031670368E-2</v>
      </c>
      <c r="N732" s="23">
        <f t="shared" si="59"/>
        <v>25.631466666666668</v>
      </c>
      <c r="O732" s="26">
        <f>SMA1MSFT[[#This Row],[Adj Close]]-SMA1MSFT[[#This Row],[6-MA]]</f>
        <v>-1.1607666666666674</v>
      </c>
      <c r="P732" s="14">
        <f>(SMA1MSFT[[#This Row],[Adj Close]]-N732)^2</f>
        <v>1.3473792544444461</v>
      </c>
      <c r="Q732" s="14">
        <f>ABS(SMA1MSFT[[#This Row],[Erorr 3]])</f>
        <v>1.1607666666666674</v>
      </c>
      <c r="R732" s="27">
        <f>SMA1MSFT[[#This Row],[Abs Erorr 3]]/SMA1MSFT[[#This Row],[Adj Close]]</f>
        <v>4.7434959631995295E-2</v>
      </c>
    </row>
    <row r="733" spans="2:18">
      <c r="B733" s="46">
        <v>44844.291666666664</v>
      </c>
      <c r="C733" s="7">
        <v>23.975999999999999</v>
      </c>
      <c r="D733" s="23">
        <f t="shared" si="56"/>
        <v>24.470700000000001</v>
      </c>
      <c r="E733" s="24">
        <f>SMA1MSFT[[#This Row],[Adj Close]]-SMA1MSFT[[#This Row],[Naive Trend ]]</f>
        <v>-0.49470000000000169</v>
      </c>
      <c r="F733" s="5">
        <f t="shared" si="55"/>
        <v>0.24472809000000167</v>
      </c>
      <c r="G733" s="5">
        <f>ABS(SMA1MSFT[[#This Row],[Erorr 1]])</f>
        <v>0.49470000000000169</v>
      </c>
      <c r="H733" s="15">
        <f>SMA1MSFT[[#This Row],[Abs Erorr 1]]/SMA1MSFT[[#This Row],[Adj Close]]</f>
        <v>2.0633133133133204E-2</v>
      </c>
      <c r="I733" s="23">
        <f t="shared" si="58"/>
        <v>25.542666666666666</v>
      </c>
      <c r="J733" s="25">
        <f>(SMA1MSFT[[#This Row],[Adj Close]]-SMA1MSFT[[#This Row],[3-MA]])</f>
        <v>-1.5666666666666664</v>
      </c>
      <c r="K733" s="14">
        <f t="shared" si="57"/>
        <v>2.4544444444444435</v>
      </c>
      <c r="L733" s="14">
        <f>ABS(SMA1MSFT[[#This Row],[Erorr 2]])</f>
        <v>1.5666666666666664</v>
      </c>
      <c r="M733" s="15">
        <f>SMA1MSFT[[#This Row],[Abs Erorr 2]]/SMA1MSFT[[#This Row],[Adj Close]]</f>
        <v>6.5343120898676443E-2</v>
      </c>
      <c r="N733" s="23">
        <f t="shared" si="59"/>
        <v>25.526799999999998</v>
      </c>
      <c r="O733" s="26">
        <f>SMA1MSFT[[#This Row],[Adj Close]]-SMA1MSFT[[#This Row],[6-MA]]</f>
        <v>-1.5507999999999988</v>
      </c>
      <c r="P733" s="14">
        <f>(SMA1MSFT[[#This Row],[Adj Close]]-N733)^2</f>
        <v>2.4049806399999962</v>
      </c>
      <c r="Q733" s="14">
        <f>ABS(SMA1MSFT[[#This Row],[Erorr 3]])</f>
        <v>1.5507999999999988</v>
      </c>
      <c r="R733" s="27">
        <f>SMA1MSFT[[#This Row],[Abs Erorr 3]]/SMA1MSFT[[#This Row],[Adj Close]]</f>
        <v>6.4681348014681297E-2</v>
      </c>
    </row>
    <row r="734" spans="2:18">
      <c r="B734" s="46">
        <v>44845.291666666664</v>
      </c>
      <c r="C734" s="7">
        <v>23.823799999999999</v>
      </c>
      <c r="D734" s="23">
        <f t="shared" si="56"/>
        <v>23.975999999999999</v>
      </c>
      <c r="E734" s="24">
        <f>SMA1MSFT[[#This Row],[Adj Close]]-SMA1MSFT[[#This Row],[Naive Trend ]]</f>
        <v>-0.15220000000000056</v>
      </c>
      <c r="F734" s="5">
        <f t="shared" si="55"/>
        <v>2.3164840000000169E-2</v>
      </c>
      <c r="G734" s="5">
        <f>ABS(SMA1MSFT[[#This Row],[Erorr 1]])</f>
        <v>0.15220000000000056</v>
      </c>
      <c r="H734" s="15">
        <f>SMA1MSFT[[#This Row],[Abs Erorr 1]]/SMA1MSFT[[#This Row],[Adj Close]]</f>
        <v>6.3885694137795213E-3</v>
      </c>
      <c r="I734" s="23">
        <f t="shared" si="58"/>
        <v>24.768833333333333</v>
      </c>
      <c r="J734" s="25">
        <f>(SMA1MSFT[[#This Row],[Adj Close]]-SMA1MSFT[[#This Row],[3-MA]])</f>
        <v>-0.94503333333333472</v>
      </c>
      <c r="K734" s="14">
        <f t="shared" si="57"/>
        <v>0.89308800111111375</v>
      </c>
      <c r="L734" s="14">
        <f>ABS(SMA1MSFT[[#This Row],[Erorr 2]])</f>
        <v>0.94503333333333472</v>
      </c>
      <c r="M734" s="15">
        <f>SMA1MSFT[[#This Row],[Abs Erorr 2]]/SMA1MSFT[[#This Row],[Adj Close]]</f>
        <v>3.9667615297867456E-2</v>
      </c>
      <c r="N734" s="23">
        <f t="shared" si="59"/>
        <v>25.436416666666663</v>
      </c>
      <c r="O734" s="26">
        <f>SMA1MSFT[[#This Row],[Adj Close]]-SMA1MSFT[[#This Row],[6-MA]]</f>
        <v>-1.6126166666666641</v>
      </c>
      <c r="P734" s="14">
        <f>(SMA1MSFT[[#This Row],[Adj Close]]-N734)^2</f>
        <v>2.6005325136111028</v>
      </c>
      <c r="Q734" s="14">
        <f>ABS(SMA1MSFT[[#This Row],[Erorr 3]])</f>
        <v>1.6126166666666641</v>
      </c>
      <c r="R734" s="27">
        <f>SMA1MSFT[[#This Row],[Abs Erorr 3]]/SMA1MSFT[[#This Row],[Adj Close]]</f>
        <v>6.7689313487632713E-2</v>
      </c>
    </row>
    <row r="735" spans="2:18">
      <c r="B735" s="46">
        <v>44846.291666666664</v>
      </c>
      <c r="C735" s="7">
        <v>24.099699999999999</v>
      </c>
      <c r="D735" s="23">
        <f t="shared" si="56"/>
        <v>23.823799999999999</v>
      </c>
      <c r="E735" s="24">
        <f>SMA1MSFT[[#This Row],[Adj Close]]-SMA1MSFT[[#This Row],[Naive Trend ]]</f>
        <v>0.27590000000000003</v>
      </c>
      <c r="F735" s="5">
        <f t="shared" si="55"/>
        <v>7.6120810000000025E-2</v>
      </c>
      <c r="G735" s="5">
        <f>ABS(SMA1MSFT[[#This Row],[Erorr 1]])</f>
        <v>0.27590000000000003</v>
      </c>
      <c r="H735" s="15">
        <f>SMA1MSFT[[#This Row],[Abs Erorr 1]]/SMA1MSFT[[#This Row],[Adj Close]]</f>
        <v>1.1448275289733899E-2</v>
      </c>
      <c r="I735" s="23">
        <f t="shared" si="58"/>
        <v>24.090166666666665</v>
      </c>
      <c r="J735" s="25">
        <f>(SMA1MSFT[[#This Row],[Adj Close]]-SMA1MSFT[[#This Row],[3-MA]])</f>
        <v>9.5333333333336157E-3</v>
      </c>
      <c r="K735" s="14">
        <f t="shared" si="57"/>
        <v>9.0884444444449823E-5</v>
      </c>
      <c r="L735" s="14">
        <f>ABS(SMA1MSFT[[#This Row],[Erorr 2]])</f>
        <v>9.5333333333336157E-3</v>
      </c>
      <c r="M735" s="15">
        <f>SMA1MSFT[[#This Row],[Abs Erorr 2]]/SMA1MSFT[[#This Row],[Adj Close]]</f>
        <v>3.9557892145269924E-4</v>
      </c>
      <c r="N735" s="23">
        <f t="shared" si="59"/>
        <v>25.130383333333331</v>
      </c>
      <c r="O735" s="26">
        <f>SMA1MSFT[[#This Row],[Adj Close]]-SMA1MSFT[[#This Row],[6-MA]]</f>
        <v>-1.0306833333333323</v>
      </c>
      <c r="P735" s="14">
        <f>(SMA1MSFT[[#This Row],[Adj Close]]-N735)^2</f>
        <v>1.0623081336111089</v>
      </c>
      <c r="Q735" s="14">
        <f>ABS(SMA1MSFT[[#This Row],[Erorr 3]])</f>
        <v>1.0306833333333323</v>
      </c>
      <c r="R735" s="27">
        <f>SMA1MSFT[[#This Row],[Abs Erorr 3]]/SMA1MSFT[[#This Row],[Adj Close]]</f>
        <v>4.2767475667055292E-2</v>
      </c>
    </row>
    <row r="736" spans="2:18">
      <c r="B736" s="46">
        <v>44847.291666666664</v>
      </c>
      <c r="C736" s="7">
        <v>25.136700000000001</v>
      </c>
      <c r="D736" s="23">
        <f t="shared" si="56"/>
        <v>24.099699999999999</v>
      </c>
      <c r="E736" s="24">
        <f>SMA1MSFT[[#This Row],[Adj Close]]-SMA1MSFT[[#This Row],[Naive Trend ]]</f>
        <v>1.0370000000000026</v>
      </c>
      <c r="F736" s="5">
        <f t="shared" si="55"/>
        <v>1.0753690000000053</v>
      </c>
      <c r="G736" s="5">
        <f>ABS(SMA1MSFT[[#This Row],[Erorr 1]])</f>
        <v>1.0370000000000026</v>
      </c>
      <c r="H736" s="15">
        <f>SMA1MSFT[[#This Row],[Abs Erorr 1]]/SMA1MSFT[[#This Row],[Adj Close]]</f>
        <v>4.1254420826918513E-2</v>
      </c>
      <c r="I736" s="23">
        <f t="shared" si="58"/>
        <v>23.966499999999996</v>
      </c>
      <c r="J736" s="25">
        <f>(SMA1MSFT[[#This Row],[Adj Close]]-SMA1MSFT[[#This Row],[3-MA]])</f>
        <v>1.1702000000000048</v>
      </c>
      <c r="K736" s="14">
        <f t="shared" si="57"/>
        <v>1.3693680400000112</v>
      </c>
      <c r="L736" s="14">
        <f>ABS(SMA1MSFT[[#This Row],[Erorr 2]])</f>
        <v>1.1702000000000048</v>
      </c>
      <c r="M736" s="15">
        <f>SMA1MSFT[[#This Row],[Abs Erorr 2]]/SMA1MSFT[[#This Row],[Adj Close]]</f>
        <v>4.6553445758592209E-2</v>
      </c>
      <c r="N736" s="23">
        <f t="shared" si="59"/>
        <v>24.754583333333329</v>
      </c>
      <c r="O736" s="26">
        <f>SMA1MSFT[[#This Row],[Adj Close]]-SMA1MSFT[[#This Row],[6-MA]]</f>
        <v>0.38211666666667199</v>
      </c>
      <c r="P736" s="14">
        <f>(SMA1MSFT[[#This Row],[Adj Close]]-N736)^2</f>
        <v>0.1460131469444485</v>
      </c>
      <c r="Q736" s="14">
        <f>ABS(SMA1MSFT[[#This Row],[Erorr 3]])</f>
        <v>0.38211666666667199</v>
      </c>
      <c r="R736" s="27">
        <f>SMA1MSFT[[#This Row],[Abs Erorr 3]]/SMA1MSFT[[#This Row],[Adj Close]]</f>
        <v>1.5201544620680995E-2</v>
      </c>
    </row>
    <row r="737" spans="2:18">
      <c r="B737" s="46">
        <v>44848.291666666664</v>
      </c>
      <c r="C737" s="7">
        <v>24.651499999999999</v>
      </c>
      <c r="D737" s="23">
        <f t="shared" si="56"/>
        <v>25.136700000000001</v>
      </c>
      <c r="E737" s="24">
        <f>SMA1MSFT[[#This Row],[Adj Close]]-SMA1MSFT[[#This Row],[Naive Trend ]]</f>
        <v>-0.48520000000000252</v>
      </c>
      <c r="F737" s="5">
        <f t="shared" si="55"/>
        <v>0.23541904000000244</v>
      </c>
      <c r="G737" s="5">
        <f>ABS(SMA1MSFT[[#This Row],[Erorr 1]])</f>
        <v>0.48520000000000252</v>
      </c>
      <c r="H737" s="15">
        <f>SMA1MSFT[[#This Row],[Abs Erorr 1]]/SMA1MSFT[[#This Row],[Adj Close]]</f>
        <v>1.968237226943604E-2</v>
      </c>
      <c r="I737" s="23">
        <f t="shared" si="58"/>
        <v>24.353399999999997</v>
      </c>
      <c r="J737" s="25">
        <f>(SMA1MSFT[[#This Row],[Adj Close]]-SMA1MSFT[[#This Row],[3-MA]])</f>
        <v>0.29810000000000159</v>
      </c>
      <c r="K737" s="14">
        <f t="shared" si="57"/>
        <v>8.8863610000000939E-2</v>
      </c>
      <c r="L737" s="14">
        <f>ABS(SMA1MSFT[[#This Row],[Erorr 2]])</f>
        <v>0.29810000000000159</v>
      </c>
      <c r="M737" s="15">
        <f>SMA1MSFT[[#This Row],[Abs Erorr 2]]/SMA1MSFT[[#This Row],[Adj Close]]</f>
        <v>1.2092570431819629E-2</v>
      </c>
      <c r="N737" s="23">
        <f t="shared" si="59"/>
        <v>24.561116666666667</v>
      </c>
      <c r="O737" s="26">
        <f>SMA1MSFT[[#This Row],[Adj Close]]-SMA1MSFT[[#This Row],[6-MA]]</f>
        <v>9.0383333333331706E-2</v>
      </c>
      <c r="P737" s="14">
        <f>(SMA1MSFT[[#This Row],[Adj Close]]-N737)^2</f>
        <v>8.16914694444415E-3</v>
      </c>
      <c r="Q737" s="14">
        <f>ABS(SMA1MSFT[[#This Row],[Erorr 3]])</f>
        <v>9.0383333333331706E-2</v>
      </c>
      <c r="R737" s="27">
        <f>SMA1MSFT[[#This Row],[Abs Erorr 3]]/SMA1MSFT[[#This Row],[Adj Close]]</f>
        <v>3.6664435565110323E-3</v>
      </c>
    </row>
    <row r="738" spans="2:18">
      <c r="B738" s="46">
        <v>44851.291666666664</v>
      </c>
      <c r="C738" s="7">
        <v>25.136700000000001</v>
      </c>
      <c r="D738" s="23">
        <f t="shared" si="56"/>
        <v>24.651499999999999</v>
      </c>
      <c r="E738" s="24">
        <f>SMA1MSFT[[#This Row],[Adj Close]]-SMA1MSFT[[#This Row],[Naive Trend ]]</f>
        <v>0.48520000000000252</v>
      </c>
      <c r="F738" s="5">
        <f t="shared" si="55"/>
        <v>0.23541904000000244</v>
      </c>
      <c r="G738" s="5">
        <f>ABS(SMA1MSFT[[#This Row],[Erorr 1]])</f>
        <v>0.48520000000000252</v>
      </c>
      <c r="H738" s="15">
        <f>SMA1MSFT[[#This Row],[Abs Erorr 1]]/SMA1MSFT[[#This Row],[Adj Close]]</f>
        <v>1.9302454180540902E-2</v>
      </c>
      <c r="I738" s="23">
        <f t="shared" si="58"/>
        <v>24.629300000000001</v>
      </c>
      <c r="J738" s="25">
        <f>(SMA1MSFT[[#This Row],[Adj Close]]-SMA1MSFT[[#This Row],[3-MA]])</f>
        <v>0.50740000000000052</v>
      </c>
      <c r="K738" s="14">
        <f t="shared" si="57"/>
        <v>0.2574547600000005</v>
      </c>
      <c r="L738" s="14">
        <f>ABS(SMA1MSFT[[#This Row],[Erorr 2]])</f>
        <v>0.50740000000000052</v>
      </c>
      <c r="M738" s="15">
        <f>SMA1MSFT[[#This Row],[Abs Erorr 2]]/SMA1MSFT[[#This Row],[Adj Close]]</f>
        <v>2.0185625002486423E-2</v>
      </c>
      <c r="N738" s="23">
        <f t="shared" si="59"/>
        <v>24.359733333333335</v>
      </c>
      <c r="O738" s="26">
        <f>SMA1MSFT[[#This Row],[Adj Close]]-SMA1MSFT[[#This Row],[6-MA]]</f>
        <v>0.77696666666666658</v>
      </c>
      <c r="P738" s="14">
        <f>(SMA1MSFT[[#This Row],[Adj Close]]-N738)^2</f>
        <v>0.60367720111111101</v>
      </c>
      <c r="Q738" s="14">
        <f>ABS(SMA1MSFT[[#This Row],[Erorr 3]])</f>
        <v>0.77696666666666658</v>
      </c>
      <c r="R738" s="27">
        <f>SMA1MSFT[[#This Row],[Abs Erorr 3]]/SMA1MSFT[[#This Row],[Adj Close]]</f>
        <v>3.0909652685780813E-2</v>
      </c>
    </row>
    <row r="739" spans="2:18">
      <c r="B739" s="46">
        <v>44852.291666666664</v>
      </c>
      <c r="C739" s="7">
        <v>24.613399999999999</v>
      </c>
      <c r="D739" s="23">
        <f t="shared" si="56"/>
        <v>25.136700000000001</v>
      </c>
      <c r="E739" s="24">
        <f>SMA1MSFT[[#This Row],[Adj Close]]-SMA1MSFT[[#This Row],[Naive Trend ]]</f>
        <v>-0.52330000000000254</v>
      </c>
      <c r="F739" s="5">
        <f t="shared" si="55"/>
        <v>0.27384289000000267</v>
      </c>
      <c r="G739" s="5">
        <f>ABS(SMA1MSFT[[#This Row],[Erorr 1]])</f>
        <v>0.52330000000000254</v>
      </c>
      <c r="H739" s="15">
        <f>SMA1MSFT[[#This Row],[Abs Erorr 1]]/SMA1MSFT[[#This Row],[Adj Close]]</f>
        <v>2.1260776650117521E-2</v>
      </c>
      <c r="I739" s="23">
        <f t="shared" si="58"/>
        <v>24.974966666666671</v>
      </c>
      <c r="J739" s="25">
        <f>(SMA1MSFT[[#This Row],[Adj Close]]-SMA1MSFT[[#This Row],[3-MA]])</f>
        <v>-0.36156666666667192</v>
      </c>
      <c r="K739" s="14">
        <f t="shared" si="57"/>
        <v>0.13073045444444825</v>
      </c>
      <c r="L739" s="14">
        <f>ABS(SMA1MSFT[[#This Row],[Erorr 2]])</f>
        <v>0.36156666666667192</v>
      </c>
      <c r="M739" s="15">
        <f>SMA1MSFT[[#This Row],[Abs Erorr 2]]/SMA1MSFT[[#This Row],[Adj Close]]</f>
        <v>1.4689830200893495E-2</v>
      </c>
      <c r="N739" s="23">
        <f t="shared" si="59"/>
        <v>24.470733333333332</v>
      </c>
      <c r="O739" s="26">
        <f>SMA1MSFT[[#This Row],[Adj Close]]-SMA1MSFT[[#This Row],[6-MA]]</f>
        <v>0.14266666666666694</v>
      </c>
      <c r="P739" s="14">
        <f>(SMA1MSFT[[#This Row],[Adj Close]]-N739)^2</f>
        <v>2.0353777777777856E-2</v>
      </c>
      <c r="Q739" s="14">
        <f>ABS(SMA1MSFT[[#This Row],[Erorr 3]])</f>
        <v>0.14266666666666694</v>
      </c>
      <c r="R739" s="27">
        <f>SMA1MSFT[[#This Row],[Abs Erorr 3]]/SMA1MSFT[[#This Row],[Adj Close]]</f>
        <v>5.796300660074063E-3</v>
      </c>
    </row>
    <row r="740" spans="2:18">
      <c r="B740" s="46">
        <v>44853.291666666664</v>
      </c>
      <c r="C740" s="7">
        <v>24.737100000000002</v>
      </c>
      <c r="D740" s="23">
        <f t="shared" si="56"/>
        <v>24.613399999999999</v>
      </c>
      <c r="E740" s="24">
        <f>SMA1MSFT[[#This Row],[Adj Close]]-SMA1MSFT[[#This Row],[Naive Trend ]]</f>
        <v>0.12370000000000303</v>
      </c>
      <c r="F740" s="5">
        <f t="shared" si="55"/>
        <v>1.5301690000000749E-2</v>
      </c>
      <c r="G740" s="5">
        <f>ABS(SMA1MSFT[[#This Row],[Erorr 1]])</f>
        <v>0.12370000000000303</v>
      </c>
      <c r="H740" s="15">
        <f>SMA1MSFT[[#This Row],[Abs Erorr 1]]/SMA1MSFT[[#This Row],[Adj Close]]</f>
        <v>5.0005861641018159E-3</v>
      </c>
      <c r="I740" s="23">
        <f t="shared" si="58"/>
        <v>24.800533333333334</v>
      </c>
      <c r="J740" s="25">
        <f>(SMA1MSFT[[#This Row],[Adj Close]]-SMA1MSFT[[#This Row],[3-MA]])</f>
        <v>-6.3433333333332342E-2</v>
      </c>
      <c r="K740" s="14">
        <f t="shared" si="57"/>
        <v>4.0237877777776522E-3</v>
      </c>
      <c r="L740" s="14">
        <f>ABS(SMA1MSFT[[#This Row],[Erorr 2]])</f>
        <v>6.3433333333332342E-2</v>
      </c>
      <c r="M740" s="15">
        <f>SMA1MSFT[[#This Row],[Abs Erorr 2]]/SMA1MSFT[[#This Row],[Adj Close]]</f>
        <v>2.5642995069483625E-3</v>
      </c>
      <c r="N740" s="23">
        <f t="shared" si="59"/>
        <v>24.576966666666664</v>
      </c>
      <c r="O740" s="26">
        <f>SMA1MSFT[[#This Row],[Adj Close]]-SMA1MSFT[[#This Row],[6-MA]]</f>
        <v>0.1601333333333379</v>
      </c>
      <c r="P740" s="14">
        <f>(SMA1MSFT[[#This Row],[Adj Close]]-N740)^2</f>
        <v>2.5642684444445906E-2</v>
      </c>
      <c r="Q740" s="14">
        <f>ABS(SMA1MSFT[[#This Row],[Erorr 3]])</f>
        <v>0.1601333333333379</v>
      </c>
      <c r="R740" s="27">
        <f>SMA1MSFT[[#This Row],[Abs Erorr 3]]/SMA1MSFT[[#This Row],[Adj Close]]</f>
        <v>6.4734076885866933E-3</v>
      </c>
    </row>
    <row r="741" spans="2:18">
      <c r="B741" s="46">
        <v>44854.291666666664</v>
      </c>
      <c r="C741" s="7">
        <v>24.813199999999998</v>
      </c>
      <c r="D741" s="23">
        <f t="shared" si="56"/>
        <v>24.737100000000002</v>
      </c>
      <c r="E741" s="24">
        <f>SMA1MSFT[[#This Row],[Adj Close]]-SMA1MSFT[[#This Row],[Naive Trend ]]</f>
        <v>7.6099999999996726E-2</v>
      </c>
      <c r="F741" s="5">
        <f t="shared" si="55"/>
        <v>5.7912099999995019E-3</v>
      </c>
      <c r="G741" s="5">
        <f>ABS(SMA1MSFT[[#This Row],[Erorr 1]])</f>
        <v>7.6099999999996726E-2</v>
      </c>
      <c r="H741" s="15">
        <f>SMA1MSFT[[#This Row],[Abs Erorr 1]]/SMA1MSFT[[#This Row],[Adj Close]]</f>
        <v>3.0669159963244053E-3</v>
      </c>
      <c r="I741" s="23">
        <f t="shared" si="58"/>
        <v>24.829066666666666</v>
      </c>
      <c r="J741" s="25">
        <f>(SMA1MSFT[[#This Row],[Adj Close]]-SMA1MSFT[[#This Row],[3-MA]])</f>
        <v>-1.5866666666667584E-2</v>
      </c>
      <c r="K741" s="14">
        <f t="shared" si="57"/>
        <v>2.5175111111114024E-4</v>
      </c>
      <c r="L741" s="14">
        <f>ABS(SMA1MSFT[[#This Row],[Erorr 2]])</f>
        <v>1.5866666666667584E-2</v>
      </c>
      <c r="M741" s="15">
        <f>SMA1MSFT[[#This Row],[Abs Erorr 2]]/SMA1MSFT[[#This Row],[Adj Close]]</f>
        <v>6.3944459669319493E-4</v>
      </c>
      <c r="N741" s="23">
        <f t="shared" si="59"/>
        <v>24.729183333333335</v>
      </c>
      <c r="O741" s="26">
        <f>SMA1MSFT[[#This Row],[Adj Close]]-SMA1MSFT[[#This Row],[6-MA]]</f>
        <v>8.4016666666663298E-2</v>
      </c>
      <c r="P741" s="14">
        <f>(SMA1MSFT[[#This Row],[Adj Close]]-N741)^2</f>
        <v>7.0588002777772114E-3</v>
      </c>
      <c r="Q741" s="14">
        <f>ABS(SMA1MSFT[[#This Row],[Erorr 3]])</f>
        <v>8.4016666666663298E-2</v>
      </c>
      <c r="R741" s="27">
        <f>SMA1MSFT[[#This Row],[Abs Erorr 3]]/SMA1MSFT[[#This Row],[Adj Close]]</f>
        <v>3.3859666091702522E-3</v>
      </c>
    </row>
    <row r="742" spans="2:18">
      <c r="B742" s="46">
        <v>44855.291666666664</v>
      </c>
      <c r="C742" s="7">
        <v>25.66</v>
      </c>
      <c r="D742" s="23">
        <f t="shared" si="56"/>
        <v>24.813199999999998</v>
      </c>
      <c r="E742" s="24">
        <f>SMA1MSFT[[#This Row],[Adj Close]]-SMA1MSFT[[#This Row],[Naive Trend ]]</f>
        <v>0.84680000000000177</v>
      </c>
      <c r="F742" s="5">
        <f t="shared" si="55"/>
        <v>0.71707024000000297</v>
      </c>
      <c r="G742" s="5">
        <f>ABS(SMA1MSFT[[#This Row],[Erorr 1]])</f>
        <v>0.84680000000000177</v>
      </c>
      <c r="H742" s="15">
        <f>SMA1MSFT[[#This Row],[Abs Erorr 1]]/SMA1MSFT[[#This Row],[Adj Close]]</f>
        <v>3.3000779423226878E-2</v>
      </c>
      <c r="I742" s="23">
        <f t="shared" si="58"/>
        <v>24.721233333333331</v>
      </c>
      <c r="J742" s="25">
        <f>(SMA1MSFT[[#This Row],[Adj Close]]-SMA1MSFT[[#This Row],[3-MA]])</f>
        <v>0.93876666666666964</v>
      </c>
      <c r="K742" s="14">
        <f t="shared" si="57"/>
        <v>0.88128285444444998</v>
      </c>
      <c r="L742" s="14">
        <f>ABS(SMA1MSFT[[#This Row],[Erorr 2]])</f>
        <v>0.93876666666666964</v>
      </c>
      <c r="M742" s="15">
        <f>SMA1MSFT[[#This Row],[Abs Erorr 2]]/SMA1MSFT[[#This Row],[Adj Close]]</f>
        <v>3.6584827227851509E-2</v>
      </c>
      <c r="N742" s="23">
        <f t="shared" si="59"/>
        <v>24.848100000000002</v>
      </c>
      <c r="O742" s="26">
        <f>SMA1MSFT[[#This Row],[Adj Close]]-SMA1MSFT[[#This Row],[6-MA]]</f>
        <v>0.81189999999999785</v>
      </c>
      <c r="P742" s="14">
        <f>(SMA1MSFT[[#This Row],[Adj Close]]-N742)^2</f>
        <v>0.65918160999999653</v>
      </c>
      <c r="Q742" s="14">
        <f>ABS(SMA1MSFT[[#This Row],[Erorr 3]])</f>
        <v>0.81189999999999785</v>
      </c>
      <c r="R742" s="27">
        <f>SMA1MSFT[[#This Row],[Abs Erorr 3]]/SMA1MSFT[[#This Row],[Adj Close]]</f>
        <v>3.1640685892439513E-2</v>
      </c>
    </row>
    <row r="743" spans="2:18">
      <c r="B743" s="46">
        <v>44858.291666666664</v>
      </c>
      <c r="C743" s="7">
        <v>25.8598</v>
      </c>
      <c r="D743" s="23">
        <f t="shared" si="56"/>
        <v>25.66</v>
      </c>
      <c r="E743" s="24">
        <f>SMA1MSFT[[#This Row],[Adj Close]]-SMA1MSFT[[#This Row],[Naive Trend ]]</f>
        <v>0.19979999999999976</v>
      </c>
      <c r="F743" s="5">
        <f t="shared" si="55"/>
        <v>3.99200399999999E-2</v>
      </c>
      <c r="G743" s="5">
        <f>ABS(SMA1MSFT[[#This Row],[Erorr 1]])</f>
        <v>0.19979999999999976</v>
      </c>
      <c r="H743" s="15">
        <f>SMA1MSFT[[#This Row],[Abs Erorr 1]]/SMA1MSFT[[#This Row],[Adj Close]]</f>
        <v>7.7262778521102159E-3</v>
      </c>
      <c r="I743" s="23">
        <f t="shared" si="58"/>
        <v>25.0701</v>
      </c>
      <c r="J743" s="25">
        <f>(SMA1MSFT[[#This Row],[Adj Close]]-SMA1MSFT[[#This Row],[3-MA]])</f>
        <v>0.78969999999999985</v>
      </c>
      <c r="K743" s="14">
        <f t="shared" si="57"/>
        <v>0.6236260899999998</v>
      </c>
      <c r="L743" s="14">
        <f>ABS(SMA1MSFT[[#This Row],[Erorr 2]])</f>
        <v>0.78969999999999985</v>
      </c>
      <c r="M743" s="15">
        <f>SMA1MSFT[[#This Row],[Abs Erorr 2]]/SMA1MSFT[[#This Row],[Adj Close]]</f>
        <v>3.0537745844902119E-2</v>
      </c>
      <c r="N743" s="23">
        <f t="shared" si="59"/>
        <v>24.935316666666665</v>
      </c>
      <c r="O743" s="26">
        <f>SMA1MSFT[[#This Row],[Adj Close]]-SMA1MSFT[[#This Row],[6-MA]]</f>
        <v>0.92448333333333466</v>
      </c>
      <c r="P743" s="14">
        <f>(SMA1MSFT[[#This Row],[Adj Close]]-N743)^2</f>
        <v>0.85466943361111358</v>
      </c>
      <c r="Q743" s="14">
        <f>ABS(SMA1MSFT[[#This Row],[Erorr 3]])</f>
        <v>0.92448333333333466</v>
      </c>
      <c r="R743" s="27">
        <f>SMA1MSFT[[#This Row],[Abs Erorr 3]]/SMA1MSFT[[#This Row],[Adj Close]]</f>
        <v>3.5749825340232126E-2</v>
      </c>
    </row>
    <row r="744" spans="2:18">
      <c r="B744" s="46">
        <v>44859.291666666664</v>
      </c>
      <c r="C744" s="7">
        <v>26.078600000000002</v>
      </c>
      <c r="D744" s="23">
        <f t="shared" si="56"/>
        <v>25.8598</v>
      </c>
      <c r="E744" s="24">
        <f>SMA1MSFT[[#This Row],[Adj Close]]-SMA1MSFT[[#This Row],[Naive Trend ]]</f>
        <v>0.21880000000000166</v>
      </c>
      <c r="F744" s="5">
        <f t="shared" si="55"/>
        <v>4.7873440000000725E-2</v>
      </c>
      <c r="G744" s="5">
        <f>ABS(SMA1MSFT[[#This Row],[Erorr 1]])</f>
        <v>0.21880000000000166</v>
      </c>
      <c r="H744" s="15">
        <f>SMA1MSFT[[#This Row],[Abs Erorr 1]]/SMA1MSFT[[#This Row],[Adj Close]]</f>
        <v>8.3900209367067883E-3</v>
      </c>
      <c r="I744" s="23">
        <f t="shared" si="58"/>
        <v>25.444333333333333</v>
      </c>
      <c r="J744" s="25">
        <f>(SMA1MSFT[[#This Row],[Adj Close]]-SMA1MSFT[[#This Row],[3-MA]])</f>
        <v>0.63426666666666875</v>
      </c>
      <c r="K744" s="14">
        <f t="shared" si="57"/>
        <v>0.40229420444444708</v>
      </c>
      <c r="L744" s="14">
        <f>ABS(SMA1MSFT[[#This Row],[Erorr 2]])</f>
        <v>0.63426666666666875</v>
      </c>
      <c r="M744" s="15">
        <f>SMA1MSFT[[#This Row],[Abs Erorr 2]]/SMA1MSFT[[#This Row],[Adj Close]]</f>
        <v>2.4321346493549067E-2</v>
      </c>
      <c r="N744" s="23">
        <f t="shared" si="59"/>
        <v>25.136700000000001</v>
      </c>
      <c r="O744" s="26">
        <f>SMA1MSFT[[#This Row],[Adj Close]]-SMA1MSFT[[#This Row],[6-MA]]</f>
        <v>0.9419000000000004</v>
      </c>
      <c r="P744" s="14">
        <f>(SMA1MSFT[[#This Row],[Adj Close]]-N744)^2</f>
        <v>0.88717561000000078</v>
      </c>
      <c r="Q744" s="14">
        <f>ABS(SMA1MSFT[[#This Row],[Erorr 3]])</f>
        <v>0.9419000000000004</v>
      </c>
      <c r="R744" s="27">
        <f>SMA1MSFT[[#This Row],[Abs Erorr 3]]/SMA1MSFT[[#This Row],[Adj Close]]</f>
        <v>3.6117736381554237E-2</v>
      </c>
    </row>
    <row r="745" spans="2:18">
      <c r="B745" s="46">
        <v>44860.291666666664</v>
      </c>
      <c r="C745" s="7">
        <v>25.888300000000001</v>
      </c>
      <c r="D745" s="23">
        <f t="shared" si="56"/>
        <v>26.078600000000002</v>
      </c>
      <c r="E745" s="24">
        <f>SMA1MSFT[[#This Row],[Adj Close]]-SMA1MSFT[[#This Row],[Naive Trend ]]</f>
        <v>-0.19030000000000058</v>
      </c>
      <c r="F745" s="5">
        <f t="shared" si="55"/>
        <v>3.6214090000000219E-2</v>
      </c>
      <c r="G745" s="5">
        <f>ABS(SMA1MSFT[[#This Row],[Erorr 1]])</f>
        <v>0.19030000000000058</v>
      </c>
      <c r="H745" s="15">
        <f>SMA1MSFT[[#This Row],[Abs Erorr 1]]/SMA1MSFT[[#This Row],[Adj Close]]</f>
        <v>7.3508109841125364E-3</v>
      </c>
      <c r="I745" s="23">
        <f t="shared" si="58"/>
        <v>25.866133333333334</v>
      </c>
      <c r="J745" s="25">
        <f>(SMA1MSFT[[#This Row],[Adj Close]]-SMA1MSFT[[#This Row],[3-MA]])</f>
        <v>2.2166666666667112E-2</v>
      </c>
      <c r="K745" s="14">
        <f t="shared" si="57"/>
        <v>4.9136111111113088E-4</v>
      </c>
      <c r="L745" s="14">
        <f>ABS(SMA1MSFT[[#This Row],[Erorr 2]])</f>
        <v>2.2166666666667112E-2</v>
      </c>
      <c r="M745" s="15">
        <f>SMA1MSFT[[#This Row],[Abs Erorr 2]]/SMA1MSFT[[#This Row],[Adj Close]]</f>
        <v>8.562426527298861E-4</v>
      </c>
      <c r="N745" s="23">
        <f t="shared" si="59"/>
        <v>25.29368333333333</v>
      </c>
      <c r="O745" s="26">
        <f>SMA1MSFT[[#This Row],[Adj Close]]-SMA1MSFT[[#This Row],[6-MA]]</f>
        <v>0.59461666666667057</v>
      </c>
      <c r="P745" s="14">
        <f>(SMA1MSFT[[#This Row],[Adj Close]]-N745)^2</f>
        <v>0.35356898027778244</v>
      </c>
      <c r="Q745" s="14">
        <f>ABS(SMA1MSFT[[#This Row],[Erorr 3]])</f>
        <v>0.59461666666667057</v>
      </c>
      <c r="R745" s="27">
        <f>SMA1MSFT[[#This Row],[Abs Erorr 3]]/SMA1MSFT[[#This Row],[Adj Close]]</f>
        <v>2.2968548211611831E-2</v>
      </c>
    </row>
    <row r="746" spans="2:18">
      <c r="B746" s="46">
        <v>44861.291666666664</v>
      </c>
      <c r="C746" s="7">
        <v>24.994</v>
      </c>
      <c r="D746" s="23">
        <f t="shared" si="56"/>
        <v>25.888300000000001</v>
      </c>
      <c r="E746" s="24">
        <f>SMA1MSFT[[#This Row],[Adj Close]]-SMA1MSFT[[#This Row],[Naive Trend ]]</f>
        <v>-0.89430000000000121</v>
      </c>
      <c r="F746" s="5">
        <f t="shared" si="55"/>
        <v>0.79977249000000217</v>
      </c>
      <c r="G746" s="5">
        <f>ABS(SMA1MSFT[[#This Row],[Erorr 1]])</f>
        <v>0.89430000000000121</v>
      </c>
      <c r="H746" s="15">
        <f>SMA1MSFT[[#This Row],[Abs Erorr 1]]/SMA1MSFT[[#This Row],[Adj Close]]</f>
        <v>3.5780587340961879E-2</v>
      </c>
      <c r="I746" s="23">
        <f t="shared" si="58"/>
        <v>25.942233333333334</v>
      </c>
      <c r="J746" s="25">
        <f>(SMA1MSFT[[#This Row],[Adj Close]]-SMA1MSFT[[#This Row],[3-MA]])</f>
        <v>-0.94823333333333437</v>
      </c>
      <c r="K746" s="14">
        <f t="shared" si="57"/>
        <v>0.89914645444444641</v>
      </c>
      <c r="L746" s="14">
        <f>ABS(SMA1MSFT[[#This Row],[Erorr 2]])</f>
        <v>0.94823333333333437</v>
      </c>
      <c r="M746" s="15">
        <f>SMA1MSFT[[#This Row],[Abs Erorr 2]]/SMA1MSFT[[#This Row],[Adj Close]]</f>
        <v>3.7938438558587438E-2</v>
      </c>
      <c r="N746" s="23">
        <f t="shared" si="59"/>
        <v>25.506166666666662</v>
      </c>
      <c r="O746" s="26">
        <f>SMA1MSFT[[#This Row],[Adj Close]]-SMA1MSFT[[#This Row],[6-MA]]</f>
        <v>-0.512166666666662</v>
      </c>
      <c r="P746" s="14">
        <f>(SMA1MSFT[[#This Row],[Adj Close]]-N746)^2</f>
        <v>0.26231469444443967</v>
      </c>
      <c r="Q746" s="14">
        <f>ABS(SMA1MSFT[[#This Row],[Erorr 3]])</f>
        <v>0.512166666666662</v>
      </c>
      <c r="R746" s="27">
        <f>SMA1MSFT[[#This Row],[Abs Erorr 3]]/SMA1MSFT[[#This Row],[Adj Close]]</f>
        <v>2.0491584646981757E-2</v>
      </c>
    </row>
    <row r="747" spans="2:18">
      <c r="B747" s="46">
        <v>44862.291666666664</v>
      </c>
      <c r="C747" s="7">
        <v>27.658000000000001</v>
      </c>
      <c r="D747" s="23">
        <f t="shared" si="56"/>
        <v>24.994</v>
      </c>
      <c r="E747" s="24">
        <f>SMA1MSFT[[#This Row],[Adj Close]]-SMA1MSFT[[#This Row],[Naive Trend ]]</f>
        <v>2.6640000000000015</v>
      </c>
      <c r="F747" s="5">
        <f t="shared" si="55"/>
        <v>7.0968960000000081</v>
      </c>
      <c r="G747" s="5">
        <f>ABS(SMA1MSFT[[#This Row],[Erorr 1]])</f>
        <v>2.6640000000000015</v>
      </c>
      <c r="H747" s="15">
        <f>SMA1MSFT[[#This Row],[Abs Erorr 1]]/SMA1MSFT[[#This Row],[Adj Close]]</f>
        <v>9.6319328946416996E-2</v>
      </c>
      <c r="I747" s="23">
        <f t="shared" si="58"/>
        <v>25.653633333333335</v>
      </c>
      <c r="J747" s="25">
        <f>(SMA1MSFT[[#This Row],[Adj Close]]-SMA1MSFT[[#This Row],[3-MA]])</f>
        <v>2.004366666666666</v>
      </c>
      <c r="K747" s="14">
        <f t="shared" si="57"/>
        <v>4.0174857344444419</v>
      </c>
      <c r="L747" s="14">
        <f>ABS(SMA1MSFT[[#This Row],[Erorr 2]])</f>
        <v>2.004366666666666</v>
      </c>
      <c r="M747" s="15">
        <f>SMA1MSFT[[#This Row],[Abs Erorr 2]]/SMA1MSFT[[#This Row],[Adj Close]]</f>
        <v>7.2469689300262707E-2</v>
      </c>
      <c r="N747" s="23">
        <f t="shared" si="59"/>
        <v>25.548983333333329</v>
      </c>
      <c r="O747" s="26">
        <f>SMA1MSFT[[#This Row],[Adj Close]]-SMA1MSFT[[#This Row],[6-MA]]</f>
        <v>2.1090166666666725</v>
      </c>
      <c r="P747" s="14">
        <f>(SMA1MSFT[[#This Row],[Adj Close]]-N747)^2</f>
        <v>4.4479513002778024</v>
      </c>
      <c r="Q747" s="14">
        <f>ABS(SMA1MSFT[[#This Row],[Erorr 3]])</f>
        <v>2.1090166666666725</v>
      </c>
      <c r="R747" s="27">
        <f>SMA1MSFT[[#This Row],[Abs Erorr 3]]/SMA1MSFT[[#This Row],[Adj Close]]</f>
        <v>7.6253404680984613E-2</v>
      </c>
    </row>
    <row r="748" spans="2:18">
      <c r="B748" s="46">
        <v>44865.291666666664</v>
      </c>
      <c r="C748" s="7">
        <v>27.049099999999999</v>
      </c>
      <c r="D748" s="23">
        <f t="shared" si="56"/>
        <v>27.658000000000001</v>
      </c>
      <c r="E748" s="24">
        <f>SMA1MSFT[[#This Row],[Adj Close]]-SMA1MSFT[[#This Row],[Naive Trend ]]</f>
        <v>-0.608900000000002</v>
      </c>
      <c r="F748" s="5">
        <f t="shared" si="55"/>
        <v>0.37075921000000245</v>
      </c>
      <c r="G748" s="5">
        <f>ABS(SMA1MSFT[[#This Row],[Erorr 1]])</f>
        <v>0.608900000000002</v>
      </c>
      <c r="H748" s="15">
        <f>SMA1MSFT[[#This Row],[Abs Erorr 1]]/SMA1MSFT[[#This Row],[Adj Close]]</f>
        <v>2.2510915335445615E-2</v>
      </c>
      <c r="I748" s="23">
        <f t="shared" si="58"/>
        <v>26.180099999999999</v>
      </c>
      <c r="J748" s="25">
        <f>(SMA1MSFT[[#This Row],[Adj Close]]-SMA1MSFT[[#This Row],[3-MA]])</f>
        <v>0.86899999999999977</v>
      </c>
      <c r="K748" s="14">
        <f t="shared" si="57"/>
        <v>0.75516099999999964</v>
      </c>
      <c r="L748" s="14">
        <f>ABS(SMA1MSFT[[#This Row],[Erorr 2]])</f>
        <v>0.86899999999999977</v>
      </c>
      <c r="M748" s="15">
        <f>SMA1MSFT[[#This Row],[Abs Erorr 2]]/SMA1MSFT[[#This Row],[Adj Close]]</f>
        <v>3.2126762073414632E-2</v>
      </c>
      <c r="N748" s="23">
        <f t="shared" si="59"/>
        <v>26.02311666666667</v>
      </c>
      <c r="O748" s="26">
        <f>SMA1MSFT[[#This Row],[Adj Close]]-SMA1MSFT[[#This Row],[6-MA]]</f>
        <v>1.025983333333329</v>
      </c>
      <c r="P748" s="14">
        <f>(SMA1MSFT[[#This Row],[Adj Close]]-N748)^2</f>
        <v>1.0526418002777689</v>
      </c>
      <c r="Q748" s="14">
        <f>ABS(SMA1MSFT[[#This Row],[Erorr 3]])</f>
        <v>1.025983333333329</v>
      </c>
      <c r="R748" s="27">
        <f>SMA1MSFT[[#This Row],[Abs Erorr 3]]/SMA1MSFT[[#This Row],[Adj Close]]</f>
        <v>3.7930405571103255E-2</v>
      </c>
    </row>
    <row r="749" spans="2:18">
      <c r="B749" s="46">
        <v>44866.291666666664</v>
      </c>
      <c r="C749" s="7">
        <v>26.9254</v>
      </c>
      <c r="D749" s="23">
        <f t="shared" si="56"/>
        <v>27.049099999999999</v>
      </c>
      <c r="E749" s="24">
        <f>SMA1MSFT[[#This Row],[Adj Close]]-SMA1MSFT[[#This Row],[Naive Trend ]]</f>
        <v>-0.12369999999999948</v>
      </c>
      <c r="F749" s="5">
        <f t="shared" si="55"/>
        <v>1.5301689999999871E-2</v>
      </c>
      <c r="G749" s="5">
        <f>ABS(SMA1MSFT[[#This Row],[Erorr 1]])</f>
        <v>0.12369999999999948</v>
      </c>
      <c r="H749" s="15">
        <f>SMA1MSFT[[#This Row],[Abs Erorr 1]]/SMA1MSFT[[#This Row],[Adj Close]]</f>
        <v>4.5941750168985223E-3</v>
      </c>
      <c r="I749" s="23">
        <f t="shared" si="58"/>
        <v>26.567033333333331</v>
      </c>
      <c r="J749" s="25">
        <f>(SMA1MSFT[[#This Row],[Adj Close]]-SMA1MSFT[[#This Row],[3-MA]])</f>
        <v>0.35836666666666872</v>
      </c>
      <c r="K749" s="14">
        <f t="shared" si="57"/>
        <v>0.12842666777777925</v>
      </c>
      <c r="L749" s="14">
        <f>ABS(SMA1MSFT[[#This Row],[Erorr 2]])</f>
        <v>0.35836666666666872</v>
      </c>
      <c r="M749" s="15">
        <f>SMA1MSFT[[#This Row],[Abs Erorr 2]]/SMA1MSFT[[#This Row],[Adj Close]]</f>
        <v>1.3309613475256402E-2</v>
      </c>
      <c r="N749" s="23">
        <f t="shared" si="59"/>
        <v>26.254633333333334</v>
      </c>
      <c r="O749" s="26">
        <f>SMA1MSFT[[#This Row],[Adj Close]]-SMA1MSFT[[#This Row],[6-MA]]</f>
        <v>0.6707666666666654</v>
      </c>
      <c r="P749" s="14">
        <f>(SMA1MSFT[[#This Row],[Adj Close]]-N749)^2</f>
        <v>0.44992792111110941</v>
      </c>
      <c r="Q749" s="14">
        <f>ABS(SMA1MSFT[[#This Row],[Erorr 3]])</f>
        <v>0.6707666666666654</v>
      </c>
      <c r="R749" s="27">
        <f>SMA1MSFT[[#This Row],[Abs Erorr 3]]/SMA1MSFT[[#This Row],[Adj Close]]</f>
        <v>2.4912040922945078E-2</v>
      </c>
    </row>
    <row r="750" spans="2:18">
      <c r="B750" s="46">
        <v>44867.291666666664</v>
      </c>
      <c r="C750" s="7">
        <v>26.088200000000001</v>
      </c>
      <c r="D750" s="23">
        <f t="shared" si="56"/>
        <v>26.9254</v>
      </c>
      <c r="E750" s="24">
        <f>SMA1MSFT[[#This Row],[Adj Close]]-SMA1MSFT[[#This Row],[Naive Trend ]]</f>
        <v>-0.83719999999999928</v>
      </c>
      <c r="F750" s="5">
        <f t="shared" si="55"/>
        <v>0.70090383999999883</v>
      </c>
      <c r="G750" s="5">
        <f>ABS(SMA1MSFT[[#This Row],[Erorr 1]])</f>
        <v>0.83719999999999928</v>
      </c>
      <c r="H750" s="15">
        <f>SMA1MSFT[[#This Row],[Abs Erorr 1]]/SMA1MSFT[[#This Row],[Adj Close]]</f>
        <v>3.209113698913682E-2</v>
      </c>
      <c r="I750" s="23">
        <f t="shared" si="58"/>
        <v>27.21083333333333</v>
      </c>
      <c r="J750" s="25">
        <f>(SMA1MSFT[[#This Row],[Adj Close]]-SMA1MSFT[[#This Row],[3-MA]])</f>
        <v>-1.1226333333333294</v>
      </c>
      <c r="K750" s="14">
        <f t="shared" si="57"/>
        <v>1.2603056011111022</v>
      </c>
      <c r="L750" s="14">
        <f>ABS(SMA1MSFT[[#This Row],[Erorr 2]])</f>
        <v>1.1226333333333294</v>
      </c>
      <c r="M750" s="15">
        <f>SMA1MSFT[[#This Row],[Abs Erorr 2]]/SMA1MSFT[[#This Row],[Adj Close]]</f>
        <v>4.3032226574977551E-2</v>
      </c>
      <c r="N750" s="23">
        <f t="shared" si="59"/>
        <v>26.432233333333333</v>
      </c>
      <c r="O750" s="26">
        <f>SMA1MSFT[[#This Row],[Adj Close]]-SMA1MSFT[[#This Row],[6-MA]]</f>
        <v>-0.34403333333333208</v>
      </c>
      <c r="P750" s="14">
        <f>(SMA1MSFT[[#This Row],[Adj Close]]-N750)^2</f>
        <v>0.11835893444444358</v>
      </c>
      <c r="Q750" s="14">
        <f>ABS(SMA1MSFT[[#This Row],[Erorr 3]])</f>
        <v>0.34403333333333208</v>
      </c>
      <c r="R750" s="27">
        <f>SMA1MSFT[[#This Row],[Abs Erorr 3]]/SMA1MSFT[[#This Row],[Adj Close]]</f>
        <v>1.3187315849055591E-2</v>
      </c>
    </row>
    <row r="751" spans="2:18">
      <c r="B751" s="46">
        <v>44868.291666666664</v>
      </c>
      <c r="C751" s="7">
        <v>26.0596</v>
      </c>
      <c r="D751" s="23">
        <f t="shared" si="56"/>
        <v>26.088200000000001</v>
      </c>
      <c r="E751" s="24">
        <f>SMA1MSFT[[#This Row],[Adj Close]]-SMA1MSFT[[#This Row],[Naive Trend ]]</f>
        <v>-2.8600000000000847E-2</v>
      </c>
      <c r="F751" s="5">
        <f t="shared" si="55"/>
        <v>8.1796000000004842E-4</v>
      </c>
      <c r="G751" s="5">
        <f>ABS(SMA1MSFT[[#This Row],[Erorr 1]])</f>
        <v>2.8600000000000847E-2</v>
      </c>
      <c r="H751" s="15">
        <f>SMA1MSFT[[#This Row],[Abs Erorr 1]]/SMA1MSFT[[#This Row],[Adj Close]]</f>
        <v>1.0974842284609452E-3</v>
      </c>
      <c r="I751" s="23">
        <f t="shared" si="58"/>
        <v>26.687566666666669</v>
      </c>
      <c r="J751" s="25">
        <f>(SMA1MSFT[[#This Row],[Adj Close]]-SMA1MSFT[[#This Row],[3-MA]])</f>
        <v>-0.62796666666666923</v>
      </c>
      <c r="K751" s="14">
        <f t="shared" si="57"/>
        <v>0.39434213444444766</v>
      </c>
      <c r="L751" s="14">
        <f>ABS(SMA1MSFT[[#This Row],[Erorr 2]])</f>
        <v>0.62796666666666923</v>
      </c>
      <c r="M751" s="15">
        <f>SMA1MSFT[[#This Row],[Abs Erorr 2]]/SMA1MSFT[[#This Row],[Adj Close]]</f>
        <v>2.4097325617686734E-2</v>
      </c>
      <c r="N751" s="23">
        <f t="shared" si="59"/>
        <v>26.433833333333336</v>
      </c>
      <c r="O751" s="26">
        <f>SMA1MSFT[[#This Row],[Adj Close]]-SMA1MSFT[[#This Row],[6-MA]]</f>
        <v>-0.3742333333333363</v>
      </c>
      <c r="P751" s="14">
        <f>(SMA1MSFT[[#This Row],[Adj Close]]-N751)^2</f>
        <v>0.14005058777778001</v>
      </c>
      <c r="Q751" s="14">
        <f>ABS(SMA1MSFT[[#This Row],[Erorr 3]])</f>
        <v>0.3742333333333363</v>
      </c>
      <c r="R751" s="27">
        <f>SMA1MSFT[[#This Row],[Abs Erorr 3]]/SMA1MSFT[[#This Row],[Adj Close]]</f>
        <v>1.4360670667751475E-2</v>
      </c>
    </row>
    <row r="752" spans="2:18">
      <c r="B752" s="46">
        <v>44869.291666666664</v>
      </c>
      <c r="C752" s="7">
        <v>27.192599999999999</v>
      </c>
      <c r="D752" s="23">
        <f t="shared" si="56"/>
        <v>26.0596</v>
      </c>
      <c r="E752" s="24">
        <f>SMA1MSFT[[#This Row],[Adj Close]]-SMA1MSFT[[#This Row],[Naive Trend ]]</f>
        <v>1.1329999999999991</v>
      </c>
      <c r="F752" s="5">
        <f t="shared" si="55"/>
        <v>1.2836889999999981</v>
      </c>
      <c r="G752" s="5">
        <f>ABS(SMA1MSFT[[#This Row],[Erorr 1]])</f>
        <v>1.1329999999999991</v>
      </c>
      <c r="H752" s="15">
        <f>SMA1MSFT[[#This Row],[Abs Erorr 1]]/SMA1MSFT[[#This Row],[Adj Close]]</f>
        <v>4.1665747298897465E-2</v>
      </c>
      <c r="I752" s="23">
        <f t="shared" si="58"/>
        <v>26.357733333333332</v>
      </c>
      <c r="J752" s="25">
        <f>(SMA1MSFT[[#This Row],[Adj Close]]-SMA1MSFT[[#This Row],[3-MA]])</f>
        <v>0.83486666666666665</v>
      </c>
      <c r="K752" s="14">
        <f t="shared" si="57"/>
        <v>0.69700235111111108</v>
      </c>
      <c r="L752" s="14">
        <f>ABS(SMA1MSFT[[#This Row],[Erorr 2]])</f>
        <v>0.83486666666666665</v>
      </c>
      <c r="M752" s="15">
        <f>SMA1MSFT[[#This Row],[Abs Erorr 2]]/SMA1MSFT[[#This Row],[Adj Close]]</f>
        <v>3.0701980195592428E-2</v>
      </c>
      <c r="N752" s="23">
        <f t="shared" si="59"/>
        <v>26.462383333333332</v>
      </c>
      <c r="O752" s="26">
        <f>SMA1MSFT[[#This Row],[Adj Close]]-SMA1MSFT[[#This Row],[6-MA]]</f>
        <v>0.73021666666666718</v>
      </c>
      <c r="P752" s="14">
        <f>(SMA1MSFT[[#This Row],[Adj Close]]-N752)^2</f>
        <v>0.53321638027777851</v>
      </c>
      <c r="Q752" s="14">
        <f>ABS(SMA1MSFT[[#This Row],[Erorr 3]])</f>
        <v>0.73021666666666718</v>
      </c>
      <c r="R752" s="27">
        <f>SMA1MSFT[[#This Row],[Abs Erorr 3]]/SMA1MSFT[[#This Row],[Adj Close]]</f>
        <v>2.6853506713836382E-2</v>
      </c>
    </row>
    <row r="753" spans="2:18">
      <c r="B753" s="46">
        <v>44872.291666666664</v>
      </c>
      <c r="C753" s="7">
        <v>27.395099999999999</v>
      </c>
      <c r="D753" s="23">
        <f t="shared" si="56"/>
        <v>27.192599999999999</v>
      </c>
      <c r="E753" s="24">
        <f>SMA1MSFT[[#This Row],[Adj Close]]-SMA1MSFT[[#This Row],[Naive Trend ]]</f>
        <v>0.20250000000000057</v>
      </c>
      <c r="F753" s="5">
        <f t="shared" si="55"/>
        <v>4.100625000000023E-2</v>
      </c>
      <c r="G753" s="5">
        <f>ABS(SMA1MSFT[[#This Row],[Erorr 1]])</f>
        <v>0.20250000000000057</v>
      </c>
      <c r="H753" s="15">
        <f>SMA1MSFT[[#This Row],[Abs Erorr 1]]/SMA1MSFT[[#This Row],[Adj Close]]</f>
        <v>7.3918328460199295E-3</v>
      </c>
      <c r="I753" s="23">
        <f t="shared" si="58"/>
        <v>26.4468</v>
      </c>
      <c r="J753" s="25">
        <f>(SMA1MSFT[[#This Row],[Adj Close]]-SMA1MSFT[[#This Row],[3-MA]])</f>
        <v>0.9482999999999997</v>
      </c>
      <c r="K753" s="14">
        <f t="shared" si="57"/>
        <v>0.89927288999999944</v>
      </c>
      <c r="L753" s="14">
        <f>ABS(SMA1MSFT[[#This Row],[Erorr 2]])</f>
        <v>0.9482999999999997</v>
      </c>
      <c r="M753" s="15">
        <f>SMA1MSFT[[#This Row],[Abs Erorr 2]]/SMA1MSFT[[#This Row],[Adj Close]]</f>
        <v>3.4615679446324335E-2</v>
      </c>
      <c r="N753" s="23">
        <f t="shared" si="59"/>
        <v>26.828816666666665</v>
      </c>
      <c r="O753" s="26">
        <f>SMA1MSFT[[#This Row],[Adj Close]]-SMA1MSFT[[#This Row],[6-MA]]</f>
        <v>0.56628333333333458</v>
      </c>
      <c r="P753" s="14">
        <f>(SMA1MSFT[[#This Row],[Adj Close]]-N753)^2</f>
        <v>0.3206768136111125</v>
      </c>
      <c r="Q753" s="14">
        <f>ABS(SMA1MSFT[[#This Row],[Erorr 3]])</f>
        <v>0.56628333333333458</v>
      </c>
      <c r="R753" s="27">
        <f>SMA1MSFT[[#This Row],[Abs Erorr 3]]/SMA1MSFT[[#This Row],[Adj Close]]</f>
        <v>2.0670971572775226E-2</v>
      </c>
    </row>
    <row r="754" spans="2:18">
      <c r="B754" s="46">
        <v>44873.291666666664</v>
      </c>
      <c r="C754" s="7">
        <v>27.462599999999998</v>
      </c>
      <c r="D754" s="23">
        <f t="shared" si="56"/>
        <v>27.395099999999999</v>
      </c>
      <c r="E754" s="24">
        <f>SMA1MSFT[[#This Row],[Adj Close]]-SMA1MSFT[[#This Row],[Naive Trend ]]</f>
        <v>6.7499999999999005E-2</v>
      </c>
      <c r="F754" s="5">
        <f t="shared" si="55"/>
        <v>4.556249999999866E-3</v>
      </c>
      <c r="G754" s="5">
        <f>ABS(SMA1MSFT[[#This Row],[Erorr 1]])</f>
        <v>6.7499999999999005E-2</v>
      </c>
      <c r="H754" s="15">
        <f>SMA1MSFT[[#This Row],[Abs Erorr 1]]/SMA1MSFT[[#This Row],[Adj Close]]</f>
        <v>2.4578881824735828E-3</v>
      </c>
      <c r="I754" s="23">
        <f t="shared" si="58"/>
        <v>26.882433333333335</v>
      </c>
      <c r="J754" s="25">
        <f>(SMA1MSFT[[#This Row],[Adj Close]]-SMA1MSFT[[#This Row],[3-MA]])</f>
        <v>0.58016666666666339</v>
      </c>
      <c r="K754" s="14">
        <f t="shared" si="57"/>
        <v>0.33659336111110733</v>
      </c>
      <c r="L754" s="14">
        <f>ABS(SMA1MSFT[[#This Row],[Erorr 2]])</f>
        <v>0.58016666666666339</v>
      </c>
      <c r="M754" s="15">
        <f>SMA1MSFT[[#This Row],[Abs Erorr 2]]/SMA1MSFT[[#This Row],[Adj Close]]</f>
        <v>2.112570064985338E-2</v>
      </c>
      <c r="N754" s="23">
        <f t="shared" si="59"/>
        <v>26.785000000000007</v>
      </c>
      <c r="O754" s="26">
        <f>SMA1MSFT[[#This Row],[Adj Close]]-SMA1MSFT[[#This Row],[6-MA]]</f>
        <v>0.6775999999999911</v>
      </c>
      <c r="P754" s="14">
        <f>(SMA1MSFT[[#This Row],[Adj Close]]-N754)^2</f>
        <v>0.45914175999998796</v>
      </c>
      <c r="Q754" s="14">
        <f>ABS(SMA1MSFT[[#This Row],[Erorr 3]])</f>
        <v>0.6775999999999911</v>
      </c>
      <c r="R754" s="27">
        <f>SMA1MSFT[[#This Row],[Abs Erorr 3]]/SMA1MSFT[[#This Row],[Adj Close]]</f>
        <v>2.4673556036208921E-2</v>
      </c>
    </row>
    <row r="755" spans="2:18">
      <c r="B755" s="46">
        <v>44874.291666666664</v>
      </c>
      <c r="C755" s="7">
        <v>26.536899999999999</v>
      </c>
      <c r="D755" s="23">
        <f t="shared" si="56"/>
        <v>27.462599999999998</v>
      </c>
      <c r="E755" s="24">
        <f>SMA1MSFT[[#This Row],[Adj Close]]-SMA1MSFT[[#This Row],[Naive Trend ]]</f>
        <v>-0.92569999999999908</v>
      </c>
      <c r="F755" s="5">
        <f t="shared" si="55"/>
        <v>0.85692048999999826</v>
      </c>
      <c r="G755" s="5">
        <f>ABS(SMA1MSFT[[#This Row],[Erorr 1]])</f>
        <v>0.92569999999999908</v>
      </c>
      <c r="H755" s="15">
        <f>SMA1MSFT[[#This Row],[Abs Erorr 1]]/SMA1MSFT[[#This Row],[Adj Close]]</f>
        <v>3.4883501840832921E-2</v>
      </c>
      <c r="I755" s="23">
        <f t="shared" si="58"/>
        <v>27.350099999999998</v>
      </c>
      <c r="J755" s="25">
        <f>(SMA1MSFT[[#This Row],[Adj Close]]-SMA1MSFT[[#This Row],[3-MA]])</f>
        <v>-0.81319999999999837</v>
      </c>
      <c r="K755" s="14">
        <f t="shared" si="57"/>
        <v>0.66129423999999737</v>
      </c>
      <c r="L755" s="14">
        <f>ABS(SMA1MSFT[[#This Row],[Erorr 2]])</f>
        <v>0.81319999999999837</v>
      </c>
      <c r="M755" s="15">
        <f>SMA1MSFT[[#This Row],[Abs Erorr 2]]/SMA1MSFT[[#This Row],[Adj Close]]</f>
        <v>3.0644121958480396E-2</v>
      </c>
      <c r="N755" s="23">
        <f t="shared" si="59"/>
        <v>26.853916666666667</v>
      </c>
      <c r="O755" s="26">
        <f>SMA1MSFT[[#This Row],[Adj Close]]-SMA1MSFT[[#This Row],[6-MA]]</f>
        <v>-0.31701666666666739</v>
      </c>
      <c r="P755" s="14">
        <f>(SMA1MSFT[[#This Row],[Adj Close]]-N755)^2</f>
        <v>0.10049956694444491</v>
      </c>
      <c r="Q755" s="14">
        <f>ABS(SMA1MSFT[[#This Row],[Erorr 3]])</f>
        <v>0.31701666666666739</v>
      </c>
      <c r="R755" s="27">
        <f>SMA1MSFT[[#This Row],[Abs Erorr 3]]/SMA1MSFT[[#This Row],[Adj Close]]</f>
        <v>1.1946258480329933E-2</v>
      </c>
    </row>
    <row r="756" spans="2:18">
      <c r="B756" s="46">
        <v>44875.291666666664</v>
      </c>
      <c r="C756" s="7">
        <v>28.696899999999999</v>
      </c>
      <c r="D756" s="23">
        <f t="shared" si="56"/>
        <v>26.536899999999999</v>
      </c>
      <c r="E756" s="24">
        <f>SMA1MSFT[[#This Row],[Adj Close]]-SMA1MSFT[[#This Row],[Naive Trend ]]</f>
        <v>2.16</v>
      </c>
      <c r="F756" s="5">
        <f t="shared" si="55"/>
        <v>4.6656000000000004</v>
      </c>
      <c r="G756" s="5">
        <f>ABS(SMA1MSFT[[#This Row],[Erorr 1]])</f>
        <v>2.16</v>
      </c>
      <c r="H756" s="15">
        <f>SMA1MSFT[[#This Row],[Abs Erorr 1]]/SMA1MSFT[[#This Row],[Adj Close]]</f>
        <v>7.5269454191916205E-2</v>
      </c>
      <c r="I756" s="23">
        <f t="shared" si="58"/>
        <v>27.131533333333334</v>
      </c>
      <c r="J756" s="25">
        <f>(SMA1MSFT[[#This Row],[Adj Close]]-SMA1MSFT[[#This Row],[3-MA]])</f>
        <v>1.5653666666666659</v>
      </c>
      <c r="K756" s="14">
        <f t="shared" si="57"/>
        <v>2.4503728011111088</v>
      </c>
      <c r="L756" s="14">
        <f>ABS(SMA1MSFT[[#This Row],[Erorr 2]])</f>
        <v>1.5653666666666659</v>
      </c>
      <c r="M756" s="15">
        <f>SMA1MSFT[[#This Row],[Abs Erorr 2]]/SMA1MSFT[[#This Row],[Adj Close]]</f>
        <v>5.4548284541768133E-2</v>
      </c>
      <c r="N756" s="23">
        <f t="shared" si="59"/>
        <v>26.78916666666667</v>
      </c>
      <c r="O756" s="26">
        <f>SMA1MSFT[[#This Row],[Adj Close]]-SMA1MSFT[[#This Row],[6-MA]]</f>
        <v>1.9077333333333293</v>
      </c>
      <c r="P756" s="14">
        <f>(SMA1MSFT[[#This Row],[Adj Close]]-N756)^2</f>
        <v>3.6394464711110959</v>
      </c>
      <c r="Q756" s="14">
        <f>ABS(SMA1MSFT[[#This Row],[Erorr 3]])</f>
        <v>1.9077333333333293</v>
      </c>
      <c r="R756" s="27">
        <f>SMA1MSFT[[#This Row],[Abs Erorr 3]]/SMA1MSFT[[#This Row],[Adj Close]]</f>
        <v>6.6478725344316952E-2</v>
      </c>
    </row>
    <row r="757" spans="2:18">
      <c r="B757" s="46">
        <v>44876.291666666664</v>
      </c>
      <c r="C757" s="7">
        <v>29.343</v>
      </c>
      <c r="D757" s="23">
        <f t="shared" si="56"/>
        <v>28.696899999999999</v>
      </c>
      <c r="E757" s="24">
        <f>SMA1MSFT[[#This Row],[Adj Close]]-SMA1MSFT[[#This Row],[Naive Trend ]]</f>
        <v>0.64610000000000056</v>
      </c>
      <c r="F757" s="5">
        <f t="shared" si="55"/>
        <v>0.41744521000000073</v>
      </c>
      <c r="G757" s="5">
        <f>ABS(SMA1MSFT[[#This Row],[Erorr 1]])</f>
        <v>0.64610000000000056</v>
      </c>
      <c r="H757" s="15">
        <f>SMA1MSFT[[#This Row],[Abs Erorr 1]]/SMA1MSFT[[#This Row],[Adj Close]]</f>
        <v>2.2018880141771481E-2</v>
      </c>
      <c r="I757" s="23">
        <f t="shared" si="58"/>
        <v>27.565466666666666</v>
      </c>
      <c r="J757" s="25">
        <f>(SMA1MSFT[[#This Row],[Adj Close]]-SMA1MSFT[[#This Row],[3-MA]])</f>
        <v>1.7775333333333343</v>
      </c>
      <c r="K757" s="14">
        <f t="shared" si="57"/>
        <v>3.1596247511111146</v>
      </c>
      <c r="L757" s="14">
        <f>ABS(SMA1MSFT[[#This Row],[Erorr 2]])</f>
        <v>1.7775333333333343</v>
      </c>
      <c r="M757" s="15">
        <f>SMA1MSFT[[#This Row],[Abs Erorr 2]]/SMA1MSFT[[#This Row],[Adj Close]]</f>
        <v>6.0577764145906494E-2</v>
      </c>
      <c r="N757" s="23">
        <f t="shared" si="59"/>
        <v>27.223949999999999</v>
      </c>
      <c r="O757" s="26">
        <f>SMA1MSFT[[#This Row],[Adj Close]]-SMA1MSFT[[#This Row],[6-MA]]</f>
        <v>2.1190500000000014</v>
      </c>
      <c r="P757" s="14">
        <f>(SMA1MSFT[[#This Row],[Adj Close]]-N757)^2</f>
        <v>4.4903729025000061</v>
      </c>
      <c r="Q757" s="14">
        <f>ABS(SMA1MSFT[[#This Row],[Erorr 3]])</f>
        <v>2.1190500000000014</v>
      </c>
      <c r="R757" s="27">
        <f>SMA1MSFT[[#This Row],[Abs Erorr 3]]/SMA1MSFT[[#This Row],[Adj Close]]</f>
        <v>7.221654227584097E-2</v>
      </c>
    </row>
    <row r="758" spans="2:18">
      <c r="B758" s="46">
        <v>44879.291666666664</v>
      </c>
      <c r="C758" s="7">
        <v>29.265799999999999</v>
      </c>
      <c r="D758" s="23">
        <f t="shared" si="56"/>
        <v>29.343</v>
      </c>
      <c r="E758" s="24">
        <f>SMA1MSFT[[#This Row],[Adj Close]]-SMA1MSFT[[#This Row],[Naive Trend ]]</f>
        <v>-7.7200000000001268E-2</v>
      </c>
      <c r="F758" s="5">
        <f t="shared" si="55"/>
        <v>5.9598400000001961E-3</v>
      </c>
      <c r="G758" s="5">
        <f>ABS(SMA1MSFT[[#This Row],[Erorr 1]])</f>
        <v>7.7200000000001268E-2</v>
      </c>
      <c r="H758" s="15">
        <f>SMA1MSFT[[#This Row],[Abs Erorr 1]]/SMA1MSFT[[#This Row],[Adj Close]]</f>
        <v>2.6378913270780663E-3</v>
      </c>
      <c r="I758" s="23">
        <f t="shared" si="58"/>
        <v>28.192266666666669</v>
      </c>
      <c r="J758" s="25">
        <f>(SMA1MSFT[[#This Row],[Adj Close]]-SMA1MSFT[[#This Row],[3-MA]])</f>
        <v>1.0735333333333301</v>
      </c>
      <c r="K758" s="14">
        <f t="shared" si="57"/>
        <v>1.1524738177777709</v>
      </c>
      <c r="L758" s="14">
        <f>ABS(SMA1MSFT[[#This Row],[Erorr 2]])</f>
        <v>1.0735333333333301</v>
      </c>
      <c r="M758" s="15">
        <f>SMA1MSFT[[#This Row],[Abs Erorr 2]]/SMA1MSFT[[#This Row],[Adj Close]]</f>
        <v>3.6682179654522688E-2</v>
      </c>
      <c r="N758" s="23">
        <f t="shared" si="59"/>
        <v>27.77118333333333</v>
      </c>
      <c r="O758" s="26">
        <f>SMA1MSFT[[#This Row],[Adj Close]]-SMA1MSFT[[#This Row],[6-MA]]</f>
        <v>1.4946166666666691</v>
      </c>
      <c r="P758" s="14">
        <f>(SMA1MSFT[[#This Row],[Adj Close]]-N758)^2</f>
        <v>2.233878980277785</v>
      </c>
      <c r="Q758" s="14">
        <f>ABS(SMA1MSFT[[#This Row],[Erorr 3]])</f>
        <v>1.4946166666666691</v>
      </c>
      <c r="R758" s="27">
        <f>SMA1MSFT[[#This Row],[Abs Erorr 3]]/SMA1MSFT[[#This Row],[Adj Close]]</f>
        <v>5.1070418941791075E-2</v>
      </c>
    </row>
    <row r="759" spans="2:18">
      <c r="B759" s="46">
        <v>44880.291666666664</v>
      </c>
      <c r="C759" s="7">
        <v>29.613</v>
      </c>
      <c r="D759" s="23">
        <f t="shared" si="56"/>
        <v>29.265799999999999</v>
      </c>
      <c r="E759" s="24">
        <f>SMA1MSFT[[#This Row],[Adj Close]]-SMA1MSFT[[#This Row],[Naive Trend ]]</f>
        <v>0.34720000000000084</v>
      </c>
      <c r="F759" s="5">
        <f t="shared" si="55"/>
        <v>0.12054784000000059</v>
      </c>
      <c r="G759" s="5">
        <f>ABS(SMA1MSFT[[#This Row],[Erorr 1]])</f>
        <v>0.34720000000000084</v>
      </c>
      <c r="H759" s="15">
        <f>SMA1MSFT[[#This Row],[Abs Erorr 1]]/SMA1MSFT[[#This Row],[Adj Close]]</f>
        <v>1.1724580420761181E-2</v>
      </c>
      <c r="I759" s="23">
        <f t="shared" si="58"/>
        <v>29.101900000000001</v>
      </c>
      <c r="J759" s="25">
        <f>(SMA1MSFT[[#This Row],[Adj Close]]-SMA1MSFT[[#This Row],[3-MA]])</f>
        <v>0.511099999999999</v>
      </c>
      <c r="K759" s="14">
        <f t="shared" si="57"/>
        <v>0.26122320999999898</v>
      </c>
      <c r="L759" s="14">
        <f>ABS(SMA1MSFT[[#This Row],[Erorr 2]])</f>
        <v>0.511099999999999</v>
      </c>
      <c r="M759" s="15">
        <f>SMA1MSFT[[#This Row],[Abs Erorr 2]]/SMA1MSFT[[#This Row],[Adj Close]]</f>
        <v>1.7259311788741398E-2</v>
      </c>
      <c r="N759" s="23">
        <f t="shared" si="59"/>
        <v>28.116716666666662</v>
      </c>
      <c r="O759" s="26">
        <f>SMA1MSFT[[#This Row],[Adj Close]]-SMA1MSFT[[#This Row],[6-MA]]</f>
        <v>1.4962833333333379</v>
      </c>
      <c r="P759" s="14">
        <f>(SMA1MSFT[[#This Row],[Adj Close]]-N759)^2</f>
        <v>2.2388638136111245</v>
      </c>
      <c r="Q759" s="14">
        <f>ABS(SMA1MSFT[[#This Row],[Erorr 3]])</f>
        <v>1.4962833333333379</v>
      </c>
      <c r="R759" s="27">
        <f>SMA1MSFT[[#This Row],[Abs Erorr 3]]/SMA1MSFT[[#This Row],[Adj Close]]</f>
        <v>5.0527921295827435E-2</v>
      </c>
    </row>
    <row r="760" spans="2:18">
      <c r="B760" s="46">
        <v>44881.291666666664</v>
      </c>
      <c r="C760" s="7">
        <v>28.475100000000001</v>
      </c>
      <c r="D760" s="23">
        <f t="shared" si="56"/>
        <v>29.613</v>
      </c>
      <c r="E760" s="24">
        <f>SMA1MSFT[[#This Row],[Adj Close]]-SMA1MSFT[[#This Row],[Naive Trend ]]</f>
        <v>-1.1378999999999984</v>
      </c>
      <c r="F760" s="5">
        <f t="shared" si="55"/>
        <v>1.2948164099999964</v>
      </c>
      <c r="G760" s="5">
        <f>ABS(SMA1MSFT[[#This Row],[Erorr 1]])</f>
        <v>1.1378999999999984</v>
      </c>
      <c r="H760" s="15">
        <f>SMA1MSFT[[#This Row],[Abs Erorr 1]]/SMA1MSFT[[#This Row],[Adj Close]]</f>
        <v>3.9961229284532745E-2</v>
      </c>
      <c r="I760" s="23">
        <f t="shared" si="58"/>
        <v>29.407266666666668</v>
      </c>
      <c r="J760" s="25">
        <f>(SMA1MSFT[[#This Row],[Adj Close]]-SMA1MSFT[[#This Row],[3-MA]])</f>
        <v>-0.93216666666666725</v>
      </c>
      <c r="K760" s="14">
        <f t="shared" si="57"/>
        <v>0.86893469444444549</v>
      </c>
      <c r="L760" s="14">
        <f>ABS(SMA1MSFT[[#This Row],[Erorr 2]])</f>
        <v>0.93216666666666725</v>
      </c>
      <c r="M760" s="15">
        <f>SMA1MSFT[[#This Row],[Abs Erorr 2]]/SMA1MSFT[[#This Row],[Adj Close]]</f>
        <v>3.2736203443242247E-2</v>
      </c>
      <c r="N760" s="23">
        <f t="shared" si="59"/>
        <v>28.486366666666669</v>
      </c>
      <c r="O760" s="26">
        <f>SMA1MSFT[[#This Row],[Adj Close]]-SMA1MSFT[[#This Row],[6-MA]]</f>
        <v>-1.1266666666667646E-2</v>
      </c>
      <c r="P760" s="14">
        <f>(SMA1MSFT[[#This Row],[Adj Close]]-N760)^2</f>
        <v>1.2693777777779986E-4</v>
      </c>
      <c r="Q760" s="14">
        <f>ABS(SMA1MSFT[[#This Row],[Erorr 3]])</f>
        <v>1.1266666666667646E-2</v>
      </c>
      <c r="R760" s="27">
        <f>SMA1MSFT[[#This Row],[Abs Erorr 3]]/SMA1MSFT[[#This Row],[Adj Close]]</f>
        <v>3.9566732572203945E-4</v>
      </c>
    </row>
    <row r="761" spans="2:18">
      <c r="B761" s="46">
        <v>44882.291666666664</v>
      </c>
      <c r="C761" s="7">
        <v>28.822299999999998</v>
      </c>
      <c r="D761" s="23">
        <f t="shared" si="56"/>
        <v>28.475100000000001</v>
      </c>
      <c r="E761" s="24">
        <f>SMA1MSFT[[#This Row],[Adj Close]]-SMA1MSFT[[#This Row],[Naive Trend ]]</f>
        <v>0.34719999999999729</v>
      </c>
      <c r="F761" s="5">
        <f t="shared" si="55"/>
        <v>0.12054783999999812</v>
      </c>
      <c r="G761" s="5">
        <f>ABS(SMA1MSFT[[#This Row],[Erorr 1]])</f>
        <v>0.34719999999999729</v>
      </c>
      <c r="H761" s="15">
        <f>SMA1MSFT[[#This Row],[Abs Erorr 1]]/SMA1MSFT[[#This Row],[Adj Close]]</f>
        <v>1.204622809421862E-2</v>
      </c>
      <c r="I761" s="23">
        <f t="shared" si="58"/>
        <v>29.117966666666664</v>
      </c>
      <c r="J761" s="25">
        <f>(SMA1MSFT[[#This Row],[Adj Close]]-SMA1MSFT[[#This Row],[3-MA]])</f>
        <v>-0.29566666666666563</v>
      </c>
      <c r="K761" s="14">
        <f t="shared" si="57"/>
        <v>8.7418777777777165E-2</v>
      </c>
      <c r="L761" s="14">
        <f>ABS(SMA1MSFT[[#This Row],[Erorr 2]])</f>
        <v>0.29566666666666563</v>
      </c>
      <c r="M761" s="15">
        <f>SMA1MSFT[[#This Row],[Abs Erorr 2]]/SMA1MSFT[[#This Row],[Adj Close]]</f>
        <v>1.0258260675472313E-2</v>
      </c>
      <c r="N761" s="23">
        <f t="shared" si="59"/>
        <v>28.655116666666668</v>
      </c>
      <c r="O761" s="26">
        <f>SMA1MSFT[[#This Row],[Adj Close]]-SMA1MSFT[[#This Row],[6-MA]]</f>
        <v>0.16718333333333035</v>
      </c>
      <c r="P761" s="14">
        <f>(SMA1MSFT[[#This Row],[Adj Close]]-N761)^2</f>
        <v>2.7950266944443448E-2</v>
      </c>
      <c r="Q761" s="14">
        <f>ABS(SMA1MSFT[[#This Row],[Erorr 3]])</f>
        <v>0.16718333333333035</v>
      </c>
      <c r="R761" s="27">
        <f>SMA1MSFT[[#This Row],[Abs Erorr 3]]/SMA1MSFT[[#This Row],[Adj Close]]</f>
        <v>5.8004855037013135E-3</v>
      </c>
    </row>
    <row r="762" spans="2:18">
      <c r="B762" s="46">
        <v>44883.291666666664</v>
      </c>
      <c r="C762" s="7">
        <v>28.803000000000001</v>
      </c>
      <c r="D762" s="23">
        <f t="shared" si="56"/>
        <v>28.822299999999998</v>
      </c>
      <c r="E762" s="24">
        <f>SMA1MSFT[[#This Row],[Adj Close]]-SMA1MSFT[[#This Row],[Naive Trend ]]</f>
        <v>-1.9299999999997652E-2</v>
      </c>
      <c r="F762" s="5">
        <f t="shared" si="55"/>
        <v>3.7248999999990937E-4</v>
      </c>
      <c r="G762" s="5">
        <f>ABS(SMA1MSFT[[#This Row],[Erorr 1]])</f>
        <v>1.9299999999997652E-2</v>
      </c>
      <c r="H762" s="15">
        <f>SMA1MSFT[[#This Row],[Abs Erorr 1]]/SMA1MSFT[[#This Row],[Adj Close]]</f>
        <v>6.7006909002526309E-4</v>
      </c>
      <c r="I762" s="23">
        <f t="shared" si="58"/>
        <v>28.970133333333333</v>
      </c>
      <c r="J762" s="25">
        <f>(SMA1MSFT[[#This Row],[Adj Close]]-SMA1MSFT[[#This Row],[3-MA]])</f>
        <v>-0.16713333333333225</v>
      </c>
      <c r="K762" s="14">
        <f t="shared" si="57"/>
        <v>2.7933551111110747E-2</v>
      </c>
      <c r="L762" s="14">
        <f>ABS(SMA1MSFT[[#This Row],[Erorr 2]])</f>
        <v>0.16713333333333225</v>
      </c>
      <c r="M762" s="15">
        <f>SMA1MSFT[[#This Row],[Abs Erorr 2]]/SMA1MSFT[[#This Row],[Adj Close]]</f>
        <v>5.8026362994595092E-3</v>
      </c>
      <c r="N762" s="23">
        <f t="shared" si="59"/>
        <v>29.036016666666665</v>
      </c>
      <c r="O762" s="26">
        <f>SMA1MSFT[[#This Row],[Adj Close]]-SMA1MSFT[[#This Row],[6-MA]]</f>
        <v>-0.23301666666666421</v>
      </c>
      <c r="P762" s="14">
        <f>(SMA1MSFT[[#This Row],[Adj Close]]-N762)^2</f>
        <v>5.4296766944443298E-2</v>
      </c>
      <c r="Q762" s="14">
        <f>ABS(SMA1MSFT[[#This Row],[Erorr 3]])</f>
        <v>0.23301666666666421</v>
      </c>
      <c r="R762" s="27">
        <f>SMA1MSFT[[#This Row],[Abs Erorr 3]]/SMA1MSFT[[#This Row],[Adj Close]]</f>
        <v>8.0900137717135091E-3</v>
      </c>
    </row>
    <row r="763" spans="2:18">
      <c r="B763" s="46">
        <v>44886.291666666664</v>
      </c>
      <c r="C763" s="7">
        <v>27.906199999999998</v>
      </c>
      <c r="D763" s="23">
        <f t="shared" si="56"/>
        <v>28.803000000000001</v>
      </c>
      <c r="E763" s="24">
        <f>SMA1MSFT[[#This Row],[Adj Close]]-SMA1MSFT[[#This Row],[Naive Trend ]]</f>
        <v>-0.89680000000000248</v>
      </c>
      <c r="F763" s="5">
        <f t="shared" si="55"/>
        <v>0.80425024000000445</v>
      </c>
      <c r="G763" s="5">
        <f>ABS(SMA1MSFT[[#This Row],[Erorr 1]])</f>
        <v>0.89680000000000248</v>
      </c>
      <c r="H763" s="15">
        <f>SMA1MSFT[[#This Row],[Abs Erorr 1]]/SMA1MSFT[[#This Row],[Adj Close]]</f>
        <v>3.2136227791673626E-2</v>
      </c>
      <c r="I763" s="23">
        <f t="shared" si="58"/>
        <v>28.70013333333333</v>
      </c>
      <c r="J763" s="25">
        <f>(SMA1MSFT[[#This Row],[Adj Close]]-SMA1MSFT[[#This Row],[3-MA]])</f>
        <v>-0.7939333333333316</v>
      </c>
      <c r="K763" s="14">
        <f t="shared" si="57"/>
        <v>0.63033013777777502</v>
      </c>
      <c r="L763" s="14">
        <f>ABS(SMA1MSFT[[#This Row],[Erorr 2]])</f>
        <v>0.7939333333333316</v>
      </c>
      <c r="M763" s="15">
        <f>SMA1MSFT[[#This Row],[Abs Erorr 2]]/SMA1MSFT[[#This Row],[Adj Close]]</f>
        <v>2.8450069638049309E-2</v>
      </c>
      <c r="N763" s="23">
        <f t="shared" si="59"/>
        <v>29.053700000000003</v>
      </c>
      <c r="O763" s="26">
        <f>SMA1MSFT[[#This Row],[Adj Close]]-SMA1MSFT[[#This Row],[6-MA]]</f>
        <v>-1.1475000000000044</v>
      </c>
      <c r="P763" s="14">
        <f>(SMA1MSFT[[#This Row],[Adj Close]]-N763)^2</f>
        <v>1.3167562500000101</v>
      </c>
      <c r="Q763" s="14">
        <f>ABS(SMA1MSFT[[#This Row],[Erorr 3]])</f>
        <v>1.1475000000000044</v>
      </c>
      <c r="R763" s="27">
        <f>SMA1MSFT[[#This Row],[Abs Erorr 3]]/SMA1MSFT[[#This Row],[Adj Close]]</f>
        <v>4.1119894503730513E-2</v>
      </c>
    </row>
    <row r="764" spans="2:18">
      <c r="B764" s="46">
        <v>44887.291666666664</v>
      </c>
      <c r="C764" s="7">
        <v>28.754799999999999</v>
      </c>
      <c r="D764" s="23">
        <f t="shared" si="56"/>
        <v>27.906199999999998</v>
      </c>
      <c r="E764" s="24">
        <f>SMA1MSFT[[#This Row],[Adj Close]]-SMA1MSFT[[#This Row],[Naive Trend ]]</f>
        <v>0.84860000000000113</v>
      </c>
      <c r="F764" s="5">
        <f t="shared" si="55"/>
        <v>0.72012196000000195</v>
      </c>
      <c r="G764" s="5">
        <f>ABS(SMA1MSFT[[#This Row],[Erorr 1]])</f>
        <v>0.84860000000000113</v>
      </c>
      <c r="H764" s="15">
        <f>SMA1MSFT[[#This Row],[Abs Erorr 1]]/SMA1MSFT[[#This Row],[Adj Close]]</f>
        <v>2.9511594585947428E-2</v>
      </c>
      <c r="I764" s="23">
        <f t="shared" si="58"/>
        <v>28.510499999999997</v>
      </c>
      <c r="J764" s="25">
        <f>(SMA1MSFT[[#This Row],[Adj Close]]-SMA1MSFT[[#This Row],[3-MA]])</f>
        <v>0.24430000000000263</v>
      </c>
      <c r="K764" s="14">
        <f t="shared" si="57"/>
        <v>5.9682490000001281E-2</v>
      </c>
      <c r="L764" s="14">
        <f>ABS(SMA1MSFT[[#This Row],[Erorr 2]])</f>
        <v>0.24430000000000263</v>
      </c>
      <c r="M764" s="15">
        <f>SMA1MSFT[[#This Row],[Abs Erorr 2]]/SMA1MSFT[[#This Row],[Adj Close]]</f>
        <v>8.4959728462727143E-3</v>
      </c>
      <c r="N764" s="23">
        <f t="shared" si="59"/>
        <v>28.814233333333334</v>
      </c>
      <c r="O764" s="26">
        <f>SMA1MSFT[[#This Row],[Adj Close]]-SMA1MSFT[[#This Row],[6-MA]]</f>
        <v>-5.9433333333334559E-2</v>
      </c>
      <c r="P764" s="14">
        <f>(SMA1MSFT[[#This Row],[Adj Close]]-N764)^2</f>
        <v>3.5323211111112566E-3</v>
      </c>
      <c r="Q764" s="14">
        <f>ABS(SMA1MSFT[[#This Row],[Erorr 3]])</f>
        <v>5.9433333333334559E-2</v>
      </c>
      <c r="R764" s="27">
        <f>SMA1MSFT[[#This Row],[Abs Erorr 3]]/SMA1MSFT[[#This Row],[Adj Close]]</f>
        <v>2.0669012941607859E-3</v>
      </c>
    </row>
    <row r="765" spans="2:18">
      <c r="B765" s="46">
        <v>44888.291666666664</v>
      </c>
      <c r="C765" s="7">
        <v>28.610099999999999</v>
      </c>
      <c r="D765" s="23">
        <f t="shared" si="56"/>
        <v>28.754799999999999</v>
      </c>
      <c r="E765" s="24">
        <f>SMA1MSFT[[#This Row],[Adj Close]]-SMA1MSFT[[#This Row],[Naive Trend ]]</f>
        <v>-0.14470000000000027</v>
      </c>
      <c r="F765" s="5">
        <f t="shared" si="55"/>
        <v>2.0938090000000079E-2</v>
      </c>
      <c r="G765" s="5">
        <f>ABS(SMA1MSFT[[#This Row],[Erorr 1]])</f>
        <v>0.14470000000000027</v>
      </c>
      <c r="H765" s="15">
        <f>SMA1MSFT[[#This Row],[Abs Erorr 1]]/SMA1MSFT[[#This Row],[Adj Close]]</f>
        <v>5.0576544646820628E-3</v>
      </c>
      <c r="I765" s="23">
        <f t="shared" si="58"/>
        <v>28.488</v>
      </c>
      <c r="J765" s="25">
        <f>(SMA1MSFT[[#This Row],[Adj Close]]-SMA1MSFT[[#This Row],[3-MA]])</f>
        <v>0.12209999999999965</v>
      </c>
      <c r="K765" s="14">
        <f t="shared" si="57"/>
        <v>1.4908409999999915E-2</v>
      </c>
      <c r="L765" s="14">
        <f>ABS(SMA1MSFT[[#This Row],[Erorr 2]])</f>
        <v>0.12209999999999965</v>
      </c>
      <c r="M765" s="15">
        <f>SMA1MSFT[[#This Row],[Abs Erorr 2]]/SMA1MSFT[[#This Row],[Adj Close]]</f>
        <v>4.2677236360585827E-3</v>
      </c>
      <c r="N765" s="23">
        <f t="shared" si="59"/>
        <v>28.729066666666665</v>
      </c>
      <c r="O765" s="26">
        <f>SMA1MSFT[[#This Row],[Adj Close]]-SMA1MSFT[[#This Row],[6-MA]]</f>
        <v>-0.11896666666666533</v>
      </c>
      <c r="P765" s="14">
        <f>(SMA1MSFT[[#This Row],[Adj Close]]-N765)^2</f>
        <v>1.4153067777777461E-2</v>
      </c>
      <c r="Q765" s="14">
        <f>ABS(SMA1MSFT[[#This Row],[Erorr 3]])</f>
        <v>0.11896666666666533</v>
      </c>
      <c r="R765" s="27">
        <f>SMA1MSFT[[#This Row],[Abs Erorr 3]]/SMA1MSFT[[#This Row],[Adj Close]]</f>
        <v>4.1582052025915788E-3</v>
      </c>
    </row>
    <row r="766" spans="2:18">
      <c r="B766" s="46">
        <v>44890.291666666664</v>
      </c>
      <c r="C766" s="7">
        <v>28.291899999999998</v>
      </c>
      <c r="D766" s="23">
        <f t="shared" si="56"/>
        <v>28.610099999999999</v>
      </c>
      <c r="E766" s="24">
        <f>SMA1MSFT[[#This Row],[Adj Close]]-SMA1MSFT[[#This Row],[Naive Trend ]]</f>
        <v>-0.31820000000000093</v>
      </c>
      <c r="F766" s="5">
        <f t="shared" si="55"/>
        <v>0.10125124000000059</v>
      </c>
      <c r="G766" s="5">
        <f>ABS(SMA1MSFT[[#This Row],[Erorr 1]])</f>
        <v>0.31820000000000093</v>
      </c>
      <c r="H766" s="15">
        <f>SMA1MSFT[[#This Row],[Abs Erorr 1]]/SMA1MSFT[[#This Row],[Adj Close]]</f>
        <v>1.1247035370547788E-2</v>
      </c>
      <c r="I766" s="23">
        <f t="shared" si="58"/>
        <v>28.4237</v>
      </c>
      <c r="J766" s="25">
        <f>(SMA1MSFT[[#This Row],[Adj Close]]-SMA1MSFT[[#This Row],[3-MA]])</f>
        <v>-0.13180000000000192</v>
      </c>
      <c r="K766" s="14">
        <f t="shared" si="57"/>
        <v>1.7371240000000506E-2</v>
      </c>
      <c r="L766" s="14">
        <f>ABS(SMA1MSFT[[#This Row],[Erorr 2]])</f>
        <v>0.13180000000000192</v>
      </c>
      <c r="M766" s="15">
        <f>SMA1MSFT[[#This Row],[Abs Erorr 2]]/SMA1MSFT[[#This Row],[Adj Close]]</f>
        <v>4.6585771899378238E-3</v>
      </c>
      <c r="N766" s="23">
        <f t="shared" si="59"/>
        <v>28.561916666666662</v>
      </c>
      <c r="O766" s="26">
        <f>SMA1MSFT[[#This Row],[Adj Close]]-SMA1MSFT[[#This Row],[6-MA]]</f>
        <v>-0.27001666666666324</v>
      </c>
      <c r="P766" s="14">
        <f>(SMA1MSFT[[#This Row],[Adj Close]]-N766)^2</f>
        <v>7.2909000277775929E-2</v>
      </c>
      <c r="Q766" s="14">
        <f>ABS(SMA1MSFT[[#This Row],[Erorr 3]])</f>
        <v>0.27001666666666324</v>
      </c>
      <c r="R766" s="27">
        <f>SMA1MSFT[[#This Row],[Abs Erorr 3]]/SMA1MSFT[[#This Row],[Adj Close]]</f>
        <v>9.5439566330526842E-3</v>
      </c>
    </row>
    <row r="767" spans="2:18">
      <c r="B767" s="46">
        <v>44893.291666666664</v>
      </c>
      <c r="C767" s="7">
        <v>27.703700000000001</v>
      </c>
      <c r="D767" s="23">
        <f t="shared" si="56"/>
        <v>28.291899999999998</v>
      </c>
      <c r="E767" s="24">
        <f>SMA1MSFT[[#This Row],[Adj Close]]-SMA1MSFT[[#This Row],[Naive Trend ]]</f>
        <v>-0.58819999999999695</v>
      </c>
      <c r="F767" s="5">
        <f t="shared" si="55"/>
        <v>0.34597923999999641</v>
      </c>
      <c r="G767" s="5">
        <f>ABS(SMA1MSFT[[#This Row],[Erorr 1]])</f>
        <v>0.58819999999999695</v>
      </c>
      <c r="H767" s="15">
        <f>SMA1MSFT[[#This Row],[Abs Erorr 1]]/SMA1MSFT[[#This Row],[Adj Close]]</f>
        <v>2.1231821020296818E-2</v>
      </c>
      <c r="I767" s="23">
        <f t="shared" si="58"/>
        <v>28.552266666666668</v>
      </c>
      <c r="J767" s="25">
        <f>(SMA1MSFT[[#This Row],[Adj Close]]-SMA1MSFT[[#This Row],[3-MA]])</f>
        <v>-0.84856666666666669</v>
      </c>
      <c r="K767" s="14">
        <f t="shared" si="57"/>
        <v>0.72006538777777784</v>
      </c>
      <c r="L767" s="14">
        <f>ABS(SMA1MSFT[[#This Row],[Erorr 2]])</f>
        <v>0.84856666666666669</v>
      </c>
      <c r="M767" s="15">
        <f>SMA1MSFT[[#This Row],[Abs Erorr 2]]/SMA1MSFT[[#This Row],[Adj Close]]</f>
        <v>3.06300843088348E-2</v>
      </c>
      <c r="N767" s="23">
        <f t="shared" si="59"/>
        <v>28.531383333333334</v>
      </c>
      <c r="O767" s="26">
        <f>SMA1MSFT[[#This Row],[Adj Close]]-SMA1MSFT[[#This Row],[6-MA]]</f>
        <v>-0.82768333333333288</v>
      </c>
      <c r="P767" s="14">
        <f>(SMA1MSFT[[#This Row],[Adj Close]]-N767)^2</f>
        <v>0.68505970027777707</v>
      </c>
      <c r="Q767" s="14">
        <f>ABS(SMA1MSFT[[#This Row],[Erorr 3]])</f>
        <v>0.82768333333333288</v>
      </c>
      <c r="R767" s="27">
        <f>SMA1MSFT[[#This Row],[Abs Erorr 3]]/SMA1MSFT[[#This Row],[Adj Close]]</f>
        <v>2.9876274047630203E-2</v>
      </c>
    </row>
    <row r="768" spans="2:18">
      <c r="B768" s="46">
        <v>44894.291666666664</v>
      </c>
      <c r="C768" s="7">
        <v>27.867599999999999</v>
      </c>
      <c r="D768" s="23">
        <f t="shared" si="56"/>
        <v>27.703700000000001</v>
      </c>
      <c r="E768" s="24">
        <f>SMA1MSFT[[#This Row],[Adj Close]]-SMA1MSFT[[#This Row],[Naive Trend ]]</f>
        <v>0.16389999999999816</v>
      </c>
      <c r="F768" s="5">
        <f t="shared" si="55"/>
        <v>2.6863209999999395E-2</v>
      </c>
      <c r="G768" s="5">
        <f>ABS(SMA1MSFT[[#This Row],[Erorr 1]])</f>
        <v>0.16389999999999816</v>
      </c>
      <c r="H768" s="15">
        <f>SMA1MSFT[[#This Row],[Abs Erorr 1]]/SMA1MSFT[[#This Row],[Adj Close]]</f>
        <v>5.8813819632834606E-3</v>
      </c>
      <c r="I768" s="23">
        <f t="shared" si="58"/>
        <v>28.201899999999998</v>
      </c>
      <c r="J768" s="25">
        <f>(SMA1MSFT[[#This Row],[Adj Close]]-SMA1MSFT[[#This Row],[3-MA]])</f>
        <v>-0.33429999999999893</v>
      </c>
      <c r="K768" s="14">
        <f t="shared" si="57"/>
        <v>0.11175648999999929</v>
      </c>
      <c r="L768" s="14">
        <f>ABS(SMA1MSFT[[#This Row],[Erorr 2]])</f>
        <v>0.33429999999999893</v>
      </c>
      <c r="M768" s="15">
        <f>SMA1MSFT[[#This Row],[Abs Erorr 2]]/SMA1MSFT[[#This Row],[Adj Close]]</f>
        <v>1.1996009703024262E-2</v>
      </c>
      <c r="N768" s="23">
        <f t="shared" si="59"/>
        <v>28.344949999999997</v>
      </c>
      <c r="O768" s="26">
        <f>SMA1MSFT[[#This Row],[Adj Close]]-SMA1MSFT[[#This Row],[6-MA]]</f>
        <v>-0.47734999999999772</v>
      </c>
      <c r="P768" s="14">
        <f>(SMA1MSFT[[#This Row],[Adj Close]]-N768)^2</f>
        <v>0.22786302249999782</v>
      </c>
      <c r="Q768" s="14">
        <f>ABS(SMA1MSFT[[#This Row],[Erorr 3]])</f>
        <v>0.47734999999999772</v>
      </c>
      <c r="R768" s="27">
        <f>SMA1MSFT[[#This Row],[Abs Erorr 3]]/SMA1MSFT[[#This Row],[Adj Close]]</f>
        <v>1.7129210983364111E-2</v>
      </c>
    </row>
    <row r="769" spans="2:18">
      <c r="B769" s="46">
        <v>44895.291666666664</v>
      </c>
      <c r="C769" s="7">
        <v>28.995799999999999</v>
      </c>
      <c r="D769" s="23">
        <f t="shared" si="56"/>
        <v>27.867599999999999</v>
      </c>
      <c r="E769" s="24">
        <f>SMA1MSFT[[#This Row],[Adj Close]]-SMA1MSFT[[#This Row],[Naive Trend ]]</f>
        <v>1.1281999999999996</v>
      </c>
      <c r="F769" s="5">
        <f t="shared" si="55"/>
        <v>1.2728352399999991</v>
      </c>
      <c r="G769" s="5">
        <f>ABS(SMA1MSFT[[#This Row],[Erorr 1]])</f>
        <v>1.1281999999999996</v>
      </c>
      <c r="H769" s="15">
        <f>SMA1MSFT[[#This Row],[Abs Erorr 1]]/SMA1MSFT[[#This Row],[Adj Close]]</f>
        <v>3.8909083384490159E-2</v>
      </c>
      <c r="I769" s="23">
        <f t="shared" si="58"/>
        <v>27.954399999999996</v>
      </c>
      <c r="J769" s="25">
        <f>(SMA1MSFT[[#This Row],[Adj Close]]-SMA1MSFT[[#This Row],[3-MA]])</f>
        <v>1.041400000000003</v>
      </c>
      <c r="K769" s="14">
        <f t="shared" si="57"/>
        <v>1.0845139600000062</v>
      </c>
      <c r="L769" s="14">
        <f>ABS(SMA1MSFT[[#This Row],[Erorr 2]])</f>
        <v>1.041400000000003</v>
      </c>
      <c r="M769" s="15">
        <f>SMA1MSFT[[#This Row],[Abs Erorr 2]]/SMA1MSFT[[#This Row],[Adj Close]]</f>
        <v>3.59155463894772E-2</v>
      </c>
      <c r="N769" s="23">
        <f t="shared" si="59"/>
        <v>28.189050000000005</v>
      </c>
      <c r="O769" s="26">
        <f>SMA1MSFT[[#This Row],[Adj Close]]-SMA1MSFT[[#This Row],[6-MA]]</f>
        <v>0.80674999999999386</v>
      </c>
      <c r="P769" s="14">
        <f>(SMA1MSFT[[#This Row],[Adj Close]]-N769)^2</f>
        <v>0.65084556249999015</v>
      </c>
      <c r="Q769" s="14">
        <f>ABS(SMA1MSFT[[#This Row],[Erorr 3]])</f>
        <v>0.80674999999999386</v>
      </c>
      <c r="R769" s="27">
        <f>SMA1MSFT[[#This Row],[Abs Erorr 3]]/SMA1MSFT[[#This Row],[Adj Close]]</f>
        <v>2.7822995054455953E-2</v>
      </c>
    </row>
    <row r="770" spans="2:18">
      <c r="B770" s="46">
        <v>44896.291666666664</v>
      </c>
      <c r="C770" s="7">
        <v>28.764399999999998</v>
      </c>
      <c r="D770" s="23">
        <f t="shared" si="56"/>
        <v>28.995799999999999</v>
      </c>
      <c r="E770" s="24">
        <f>SMA1MSFT[[#This Row],[Adj Close]]-SMA1MSFT[[#This Row],[Naive Trend ]]</f>
        <v>-0.23140000000000072</v>
      </c>
      <c r="F770" s="5">
        <f t="shared" si="55"/>
        <v>5.354596000000033E-2</v>
      </c>
      <c r="G770" s="5">
        <f>ABS(SMA1MSFT[[#This Row],[Erorr 1]])</f>
        <v>0.23140000000000072</v>
      </c>
      <c r="H770" s="15">
        <f>SMA1MSFT[[#This Row],[Abs Erorr 1]]/SMA1MSFT[[#This Row],[Adj Close]]</f>
        <v>8.0446663236500935E-3</v>
      </c>
      <c r="I770" s="23">
        <f t="shared" si="58"/>
        <v>28.189033333333331</v>
      </c>
      <c r="J770" s="25">
        <f>(SMA1MSFT[[#This Row],[Adj Close]]-SMA1MSFT[[#This Row],[3-MA]])</f>
        <v>0.57536666666666747</v>
      </c>
      <c r="K770" s="14">
        <f t="shared" si="57"/>
        <v>0.33104680111111201</v>
      </c>
      <c r="L770" s="14">
        <f>ABS(SMA1MSFT[[#This Row],[Erorr 2]])</f>
        <v>0.57536666666666747</v>
      </c>
      <c r="M770" s="15">
        <f>SMA1MSFT[[#This Row],[Abs Erorr 2]]/SMA1MSFT[[#This Row],[Adj Close]]</f>
        <v>2.0002734862074909E-2</v>
      </c>
      <c r="N770" s="23">
        <f t="shared" si="59"/>
        <v>28.370650000000001</v>
      </c>
      <c r="O770" s="26">
        <f>SMA1MSFT[[#This Row],[Adj Close]]-SMA1MSFT[[#This Row],[6-MA]]</f>
        <v>0.39374999999999716</v>
      </c>
      <c r="P770" s="14">
        <f>(SMA1MSFT[[#This Row],[Adj Close]]-N770)^2</f>
        <v>0.15503906249999777</v>
      </c>
      <c r="Q770" s="14">
        <f>ABS(SMA1MSFT[[#This Row],[Erorr 3]])</f>
        <v>0.39374999999999716</v>
      </c>
      <c r="R770" s="27">
        <f>SMA1MSFT[[#This Row],[Abs Erorr 3]]/SMA1MSFT[[#This Row],[Adj Close]]</f>
        <v>1.3688795872675848E-2</v>
      </c>
    </row>
    <row r="771" spans="2:18">
      <c r="B771" s="46">
        <v>44897.291666666664</v>
      </c>
      <c r="C771" s="7">
        <v>28.359400000000001</v>
      </c>
      <c r="D771" s="23">
        <f t="shared" si="56"/>
        <v>28.764399999999998</v>
      </c>
      <c r="E771" s="24">
        <f>SMA1MSFT[[#This Row],[Adj Close]]-SMA1MSFT[[#This Row],[Naive Trend ]]</f>
        <v>-0.40499999999999758</v>
      </c>
      <c r="F771" s="5">
        <f t="shared" si="55"/>
        <v>0.16402499999999803</v>
      </c>
      <c r="G771" s="5">
        <f>ABS(SMA1MSFT[[#This Row],[Erorr 1]])</f>
        <v>0.40499999999999758</v>
      </c>
      <c r="H771" s="15">
        <f>SMA1MSFT[[#This Row],[Abs Erorr 1]]/SMA1MSFT[[#This Row],[Adj Close]]</f>
        <v>1.4280979146244193E-2</v>
      </c>
      <c r="I771" s="23">
        <f t="shared" si="58"/>
        <v>28.542599999999997</v>
      </c>
      <c r="J771" s="25">
        <f>(SMA1MSFT[[#This Row],[Adj Close]]-SMA1MSFT[[#This Row],[3-MA]])</f>
        <v>-0.18319999999999581</v>
      </c>
      <c r="K771" s="14">
        <f t="shared" si="57"/>
        <v>3.3562239999998467E-2</v>
      </c>
      <c r="L771" s="14">
        <f>ABS(SMA1MSFT[[#This Row],[Erorr 2]])</f>
        <v>0.18319999999999581</v>
      </c>
      <c r="M771" s="15">
        <f>SMA1MSFT[[#This Row],[Abs Erorr 2]]/SMA1MSFT[[#This Row],[Adj Close]]</f>
        <v>6.4599392088688689E-3</v>
      </c>
      <c r="N771" s="23">
        <f t="shared" si="59"/>
        <v>28.372249999999998</v>
      </c>
      <c r="O771" s="26">
        <f>SMA1MSFT[[#This Row],[Adj Close]]-SMA1MSFT[[#This Row],[6-MA]]</f>
        <v>-1.2849999999996697E-2</v>
      </c>
      <c r="P771" s="14">
        <f>(SMA1MSFT[[#This Row],[Adj Close]]-N771)^2</f>
        <v>1.6512249999991511E-4</v>
      </c>
      <c r="Q771" s="14">
        <f>ABS(SMA1MSFT[[#This Row],[Erorr 3]])</f>
        <v>1.2849999999996697E-2</v>
      </c>
      <c r="R771" s="27">
        <f>SMA1MSFT[[#This Row],[Abs Erorr 3]]/SMA1MSFT[[#This Row],[Adj Close]]</f>
        <v>4.5311254822022668E-4</v>
      </c>
    </row>
    <row r="772" spans="2:18">
      <c r="B772" s="46">
        <v>44900.291666666664</v>
      </c>
      <c r="C772" s="7">
        <v>28.128</v>
      </c>
      <c r="D772" s="23">
        <f t="shared" si="56"/>
        <v>28.359400000000001</v>
      </c>
      <c r="E772" s="24">
        <f>SMA1MSFT[[#This Row],[Adj Close]]-SMA1MSFT[[#This Row],[Naive Trend ]]</f>
        <v>-0.23140000000000072</v>
      </c>
      <c r="F772" s="5">
        <f t="shared" ref="F772:F835" si="60">(C772-D772)^2</f>
        <v>5.354596000000033E-2</v>
      </c>
      <c r="G772" s="5">
        <f>ABS(SMA1MSFT[[#This Row],[Erorr 1]])</f>
        <v>0.23140000000000072</v>
      </c>
      <c r="H772" s="15">
        <f>SMA1MSFT[[#This Row],[Abs Erorr 1]]/SMA1MSFT[[#This Row],[Adj Close]]</f>
        <v>8.2266780432309703E-3</v>
      </c>
      <c r="I772" s="23">
        <f t="shared" si="58"/>
        <v>28.706533333333329</v>
      </c>
      <c r="J772" s="25">
        <f>(SMA1MSFT[[#This Row],[Adj Close]]-SMA1MSFT[[#This Row],[3-MA]])</f>
        <v>-0.57853333333332913</v>
      </c>
      <c r="K772" s="14">
        <f t="shared" si="57"/>
        <v>0.33470081777777289</v>
      </c>
      <c r="L772" s="14">
        <f>ABS(SMA1MSFT[[#This Row],[Erorr 2]])</f>
        <v>0.57853333333332913</v>
      </c>
      <c r="M772" s="15">
        <f>SMA1MSFT[[#This Row],[Abs Erorr 2]]/SMA1MSFT[[#This Row],[Adj Close]]</f>
        <v>2.0567880166856126E-2</v>
      </c>
      <c r="N772" s="23">
        <f t="shared" si="59"/>
        <v>28.330466666666666</v>
      </c>
      <c r="O772" s="26">
        <f>SMA1MSFT[[#This Row],[Adj Close]]-SMA1MSFT[[#This Row],[6-MA]]</f>
        <v>-0.20246666666666613</v>
      </c>
      <c r="P772" s="14">
        <f>(SMA1MSFT[[#This Row],[Adj Close]]-N772)^2</f>
        <v>4.0992751111110892E-2</v>
      </c>
      <c r="Q772" s="14">
        <f>ABS(SMA1MSFT[[#This Row],[Erorr 3]])</f>
        <v>0.20246666666666613</v>
      </c>
      <c r="R772" s="27">
        <f>SMA1MSFT[[#This Row],[Abs Erorr 3]]/SMA1MSFT[[#This Row],[Adj Close]]</f>
        <v>7.1980470231323285E-3</v>
      </c>
    </row>
    <row r="773" spans="2:18">
      <c r="B773" s="46">
        <v>44901.291666666664</v>
      </c>
      <c r="C773" s="7">
        <v>27.578299999999999</v>
      </c>
      <c r="D773" s="23">
        <f t="shared" ref="D773:D836" si="61">C772</f>
        <v>28.128</v>
      </c>
      <c r="E773" s="24">
        <f>SMA1MSFT[[#This Row],[Adj Close]]-SMA1MSFT[[#This Row],[Naive Trend ]]</f>
        <v>-0.54970000000000141</v>
      </c>
      <c r="F773" s="5">
        <f t="shared" si="60"/>
        <v>0.30217009000000156</v>
      </c>
      <c r="G773" s="5">
        <f>ABS(SMA1MSFT[[#This Row],[Erorr 1]])</f>
        <v>0.54970000000000141</v>
      </c>
      <c r="H773" s="15">
        <f>SMA1MSFT[[#This Row],[Abs Erorr 1]]/SMA1MSFT[[#This Row],[Adj Close]]</f>
        <v>1.9932338106409802E-2</v>
      </c>
      <c r="I773" s="23">
        <f t="shared" si="58"/>
        <v>28.417266666666666</v>
      </c>
      <c r="J773" s="25">
        <f>(SMA1MSFT[[#This Row],[Adj Close]]-SMA1MSFT[[#This Row],[3-MA]])</f>
        <v>-0.83896666666666775</v>
      </c>
      <c r="K773" s="14">
        <f t="shared" si="57"/>
        <v>0.70386506777777957</v>
      </c>
      <c r="L773" s="14">
        <f>ABS(SMA1MSFT[[#This Row],[Erorr 2]])</f>
        <v>0.83896666666666775</v>
      </c>
      <c r="M773" s="15">
        <f>SMA1MSFT[[#This Row],[Abs Erorr 2]]/SMA1MSFT[[#This Row],[Adj Close]]</f>
        <v>3.0421261160646879E-2</v>
      </c>
      <c r="N773" s="23">
        <f t="shared" si="59"/>
        <v>28.303149999999999</v>
      </c>
      <c r="O773" s="26">
        <f>SMA1MSFT[[#This Row],[Adj Close]]-SMA1MSFT[[#This Row],[6-MA]]</f>
        <v>-0.72484999999999999</v>
      </c>
      <c r="P773" s="14">
        <f>(SMA1MSFT[[#This Row],[Adj Close]]-N773)^2</f>
        <v>0.5254075225</v>
      </c>
      <c r="Q773" s="14">
        <f>ABS(SMA1MSFT[[#This Row],[Erorr 3]])</f>
        <v>0.72484999999999999</v>
      </c>
      <c r="R773" s="27">
        <f>SMA1MSFT[[#This Row],[Abs Erorr 3]]/SMA1MSFT[[#This Row],[Adj Close]]</f>
        <v>2.6283345964036944E-2</v>
      </c>
    </row>
    <row r="774" spans="2:18">
      <c r="B774" s="46">
        <v>44902.291666666664</v>
      </c>
      <c r="C774" s="7">
        <v>27.318000000000001</v>
      </c>
      <c r="D774" s="23">
        <f t="shared" si="61"/>
        <v>27.578299999999999</v>
      </c>
      <c r="E774" s="24">
        <f>SMA1MSFT[[#This Row],[Adj Close]]-SMA1MSFT[[#This Row],[Naive Trend ]]</f>
        <v>-0.26029999999999731</v>
      </c>
      <c r="F774" s="5">
        <f t="shared" si="60"/>
        <v>6.7756089999998603E-2</v>
      </c>
      <c r="G774" s="5">
        <f>ABS(SMA1MSFT[[#This Row],[Erorr 1]])</f>
        <v>0.26029999999999731</v>
      </c>
      <c r="H774" s="15">
        <f>SMA1MSFT[[#This Row],[Abs Erorr 1]]/SMA1MSFT[[#This Row],[Adj Close]]</f>
        <v>9.5285159967785811E-3</v>
      </c>
      <c r="I774" s="23">
        <f t="shared" si="58"/>
        <v>28.021899999999999</v>
      </c>
      <c r="J774" s="25">
        <f>(SMA1MSFT[[#This Row],[Adj Close]]-SMA1MSFT[[#This Row],[3-MA]])</f>
        <v>-0.70389999999999731</v>
      </c>
      <c r="K774" s="14">
        <f t="shared" ref="K774:K837" si="62">(C774-I774)^2</f>
        <v>0.49547520999999622</v>
      </c>
      <c r="L774" s="14">
        <f>ABS(SMA1MSFT[[#This Row],[Erorr 2]])</f>
        <v>0.70389999999999731</v>
      </c>
      <c r="M774" s="15">
        <f>SMA1MSFT[[#This Row],[Abs Erorr 2]]/SMA1MSFT[[#This Row],[Adj Close]]</f>
        <v>2.576689362325197E-2</v>
      </c>
      <c r="N774" s="23">
        <f t="shared" si="59"/>
        <v>28.282250000000005</v>
      </c>
      <c r="O774" s="26">
        <f>SMA1MSFT[[#This Row],[Adj Close]]-SMA1MSFT[[#This Row],[6-MA]]</f>
        <v>-0.96425000000000338</v>
      </c>
      <c r="P774" s="14">
        <f>(SMA1MSFT[[#This Row],[Adj Close]]-N774)^2</f>
        <v>0.9297780625000065</v>
      </c>
      <c r="Q774" s="14">
        <f>ABS(SMA1MSFT[[#This Row],[Erorr 3]])</f>
        <v>0.96425000000000338</v>
      </c>
      <c r="R774" s="27">
        <f>SMA1MSFT[[#This Row],[Abs Erorr 3]]/SMA1MSFT[[#This Row],[Adj Close]]</f>
        <v>3.5297239915074434E-2</v>
      </c>
    </row>
    <row r="775" spans="2:18">
      <c r="B775" s="46">
        <v>44903.291666666664</v>
      </c>
      <c r="C775" s="7">
        <v>27.424099999999999</v>
      </c>
      <c r="D775" s="23">
        <f t="shared" si="61"/>
        <v>27.318000000000001</v>
      </c>
      <c r="E775" s="24">
        <f>SMA1MSFT[[#This Row],[Adj Close]]-SMA1MSFT[[#This Row],[Naive Trend ]]</f>
        <v>0.10609999999999786</v>
      </c>
      <c r="F775" s="5">
        <f t="shared" si="60"/>
        <v>1.1257209999999546E-2</v>
      </c>
      <c r="G775" s="5">
        <f>ABS(SMA1MSFT[[#This Row],[Erorr 1]])</f>
        <v>0.10609999999999786</v>
      </c>
      <c r="H775" s="15">
        <f>SMA1MSFT[[#This Row],[Abs Erorr 1]]/SMA1MSFT[[#This Row],[Adj Close]]</f>
        <v>3.8688598714268787E-3</v>
      </c>
      <c r="I775" s="23">
        <f t="shared" ref="I775:I838" si="63">AVERAGE(C772:C774)</f>
        <v>27.674766666666667</v>
      </c>
      <c r="J775" s="25">
        <f>(SMA1MSFT[[#This Row],[Adj Close]]-SMA1MSFT[[#This Row],[3-MA]])</f>
        <v>-0.25066666666666748</v>
      </c>
      <c r="K775" s="14">
        <f t="shared" si="62"/>
        <v>6.2833777777778183E-2</v>
      </c>
      <c r="L775" s="14">
        <f>ABS(SMA1MSFT[[#This Row],[Erorr 2]])</f>
        <v>0.25066666666666748</v>
      </c>
      <c r="M775" s="15">
        <f>SMA1MSFT[[#This Row],[Abs Erorr 2]]/SMA1MSFT[[#This Row],[Adj Close]]</f>
        <v>9.140378961084137E-3</v>
      </c>
      <c r="N775" s="23">
        <f t="shared" si="59"/>
        <v>28.190650000000002</v>
      </c>
      <c r="O775" s="26">
        <f>SMA1MSFT[[#This Row],[Adj Close]]-SMA1MSFT[[#This Row],[6-MA]]</f>
        <v>-0.76655000000000229</v>
      </c>
      <c r="P775" s="14">
        <f>(SMA1MSFT[[#This Row],[Adj Close]]-N775)^2</f>
        <v>0.58759890250000346</v>
      </c>
      <c r="Q775" s="14">
        <f>ABS(SMA1MSFT[[#This Row],[Erorr 3]])</f>
        <v>0.76655000000000229</v>
      </c>
      <c r="R775" s="27">
        <f>SMA1MSFT[[#This Row],[Abs Erorr 3]]/SMA1MSFT[[#This Row],[Adj Close]]</f>
        <v>2.7951692124810013E-2</v>
      </c>
    </row>
    <row r="776" spans="2:18">
      <c r="B776" s="46">
        <v>44904.291666666664</v>
      </c>
      <c r="C776" s="7">
        <v>27.231200000000001</v>
      </c>
      <c r="D776" s="23">
        <f t="shared" si="61"/>
        <v>27.424099999999999</v>
      </c>
      <c r="E776" s="24">
        <f>SMA1MSFT[[#This Row],[Adj Close]]-SMA1MSFT[[#This Row],[Naive Trend ]]</f>
        <v>-0.19289999999999807</v>
      </c>
      <c r="F776" s="5">
        <f t="shared" si="60"/>
        <v>3.7210409999999257E-2</v>
      </c>
      <c r="G776" s="5">
        <f>ABS(SMA1MSFT[[#This Row],[Erorr 1]])</f>
        <v>0.19289999999999807</v>
      </c>
      <c r="H776" s="15">
        <f>SMA1MSFT[[#This Row],[Abs Erorr 1]]/SMA1MSFT[[#This Row],[Adj Close]]</f>
        <v>7.0837862451892707E-3</v>
      </c>
      <c r="I776" s="23">
        <f t="shared" si="63"/>
        <v>27.440133333333332</v>
      </c>
      <c r="J776" s="25">
        <f>(SMA1MSFT[[#This Row],[Adj Close]]-SMA1MSFT[[#This Row],[3-MA]])</f>
        <v>-0.20893333333333075</v>
      </c>
      <c r="K776" s="14">
        <f t="shared" si="62"/>
        <v>4.3653137777776699E-2</v>
      </c>
      <c r="L776" s="14">
        <f>ABS(SMA1MSFT[[#This Row],[Erorr 2]])</f>
        <v>0.20893333333333075</v>
      </c>
      <c r="M776" s="15">
        <f>SMA1MSFT[[#This Row],[Abs Erorr 2]]/SMA1MSFT[[#This Row],[Adj Close]]</f>
        <v>7.672571658000042E-3</v>
      </c>
      <c r="N776" s="23">
        <f t="shared" si="59"/>
        <v>27.928700000000003</v>
      </c>
      <c r="O776" s="26">
        <f>SMA1MSFT[[#This Row],[Adj Close]]-SMA1MSFT[[#This Row],[6-MA]]</f>
        <v>-0.69750000000000156</v>
      </c>
      <c r="P776" s="14">
        <f>(SMA1MSFT[[#This Row],[Adj Close]]-N776)^2</f>
        <v>0.48650625000000219</v>
      </c>
      <c r="Q776" s="14">
        <f>ABS(SMA1MSFT[[#This Row],[Erorr 3]])</f>
        <v>0.69750000000000156</v>
      </c>
      <c r="R776" s="27">
        <f>SMA1MSFT[[#This Row],[Abs Erorr 3]]/SMA1MSFT[[#This Row],[Adj Close]]</f>
        <v>2.5614001586415639E-2</v>
      </c>
    </row>
    <row r="777" spans="2:18">
      <c r="B777" s="46">
        <v>44907.291666666664</v>
      </c>
      <c r="C777" s="7">
        <v>27.665099999999999</v>
      </c>
      <c r="D777" s="23">
        <f t="shared" si="61"/>
        <v>27.231200000000001</v>
      </c>
      <c r="E777" s="24">
        <f>SMA1MSFT[[#This Row],[Adj Close]]-SMA1MSFT[[#This Row],[Naive Trend ]]</f>
        <v>0.43389999999999773</v>
      </c>
      <c r="F777" s="5">
        <f t="shared" si="60"/>
        <v>0.18826920999999802</v>
      </c>
      <c r="G777" s="5">
        <f>ABS(SMA1MSFT[[#This Row],[Erorr 1]])</f>
        <v>0.43389999999999773</v>
      </c>
      <c r="H777" s="15">
        <f>SMA1MSFT[[#This Row],[Abs Erorr 1]]/SMA1MSFT[[#This Row],[Adj Close]]</f>
        <v>1.5684020661410867E-2</v>
      </c>
      <c r="I777" s="23">
        <f t="shared" si="63"/>
        <v>27.324433333333332</v>
      </c>
      <c r="J777" s="25">
        <f>(SMA1MSFT[[#This Row],[Adj Close]]-SMA1MSFT[[#This Row],[3-MA]])</f>
        <v>0.34066666666666734</v>
      </c>
      <c r="K777" s="14">
        <f t="shared" si="62"/>
        <v>0.11605377777777824</v>
      </c>
      <c r="L777" s="14">
        <f>ABS(SMA1MSFT[[#This Row],[Erorr 2]])</f>
        <v>0.34066666666666734</v>
      </c>
      <c r="M777" s="15">
        <f>SMA1MSFT[[#This Row],[Abs Erorr 2]]/SMA1MSFT[[#This Row],[Adj Close]]</f>
        <v>1.2313950308029516E-2</v>
      </c>
      <c r="N777" s="23">
        <f t="shared" si="59"/>
        <v>27.673166666666663</v>
      </c>
      <c r="O777" s="26">
        <f>SMA1MSFT[[#This Row],[Adj Close]]-SMA1MSFT[[#This Row],[6-MA]]</f>
        <v>-8.066666666664446E-3</v>
      </c>
      <c r="P777" s="14">
        <f>(SMA1MSFT[[#This Row],[Adj Close]]-N777)^2</f>
        <v>6.5071111111075284E-5</v>
      </c>
      <c r="Q777" s="14">
        <f>ABS(SMA1MSFT[[#This Row],[Erorr 3]])</f>
        <v>8.066666666664446E-3</v>
      </c>
      <c r="R777" s="27">
        <f>SMA1MSFT[[#This Row],[Abs Erorr 3]]/SMA1MSFT[[#This Row],[Adj Close]]</f>
        <v>2.9158277637400358E-4</v>
      </c>
    </row>
    <row r="778" spans="2:18">
      <c r="B778" s="46">
        <v>44908.291666666664</v>
      </c>
      <c r="C778" s="7">
        <v>27.703700000000001</v>
      </c>
      <c r="D778" s="23">
        <f t="shared" si="61"/>
        <v>27.665099999999999</v>
      </c>
      <c r="E778" s="24">
        <f>SMA1MSFT[[#This Row],[Adj Close]]-SMA1MSFT[[#This Row],[Naive Trend ]]</f>
        <v>3.860000000000241E-2</v>
      </c>
      <c r="F778" s="5">
        <f t="shared" si="60"/>
        <v>1.4899600000001861E-3</v>
      </c>
      <c r="G778" s="5">
        <f>ABS(SMA1MSFT[[#This Row],[Erorr 1]])</f>
        <v>3.860000000000241E-2</v>
      </c>
      <c r="H778" s="15">
        <f>SMA1MSFT[[#This Row],[Abs Erorr 1]]/SMA1MSFT[[#This Row],[Adj Close]]</f>
        <v>1.3933156942936289E-3</v>
      </c>
      <c r="I778" s="23">
        <f t="shared" si="63"/>
        <v>27.440133333333332</v>
      </c>
      <c r="J778" s="25">
        <f>(SMA1MSFT[[#This Row],[Adj Close]]-SMA1MSFT[[#This Row],[3-MA]])</f>
        <v>0.26356666666666939</v>
      </c>
      <c r="K778" s="14">
        <f t="shared" si="62"/>
        <v>6.9467387777779208E-2</v>
      </c>
      <c r="L778" s="14">
        <f>ABS(SMA1MSFT[[#This Row],[Erorr 2]])</f>
        <v>0.26356666666666939</v>
      </c>
      <c r="M778" s="15">
        <f>SMA1MSFT[[#This Row],[Abs Erorr 2]]/SMA1MSFT[[#This Row],[Adj Close]]</f>
        <v>9.5137713253705958E-3</v>
      </c>
      <c r="N778" s="23">
        <f t="shared" ref="N778:N841" si="64">AVERAGE(C772:C777)</f>
        <v>27.557449999999999</v>
      </c>
      <c r="O778" s="26">
        <f>SMA1MSFT[[#This Row],[Adj Close]]-SMA1MSFT[[#This Row],[6-MA]]</f>
        <v>0.14625000000000199</v>
      </c>
      <c r="P778" s="14">
        <f>(SMA1MSFT[[#This Row],[Adj Close]]-N778)^2</f>
        <v>2.1389062500000583E-2</v>
      </c>
      <c r="Q778" s="14">
        <f>ABS(SMA1MSFT[[#This Row],[Erorr 3]])</f>
        <v>0.14625000000000199</v>
      </c>
      <c r="R778" s="27">
        <f>SMA1MSFT[[#This Row],[Abs Erorr 3]]/SMA1MSFT[[#This Row],[Adj Close]]</f>
        <v>5.2790782458661473E-3</v>
      </c>
    </row>
    <row r="779" spans="2:18">
      <c r="B779" s="46">
        <v>44909.291666666664</v>
      </c>
      <c r="C779" s="7">
        <v>27.250499999999999</v>
      </c>
      <c r="D779" s="23">
        <f t="shared" si="61"/>
        <v>27.703700000000001</v>
      </c>
      <c r="E779" s="24">
        <f>SMA1MSFT[[#This Row],[Adj Close]]-SMA1MSFT[[#This Row],[Naive Trend ]]</f>
        <v>-0.45320000000000249</v>
      </c>
      <c r="F779" s="5">
        <f t="shared" si="60"/>
        <v>0.20539024000000225</v>
      </c>
      <c r="G779" s="5">
        <f>ABS(SMA1MSFT[[#This Row],[Erorr 1]])</f>
        <v>0.45320000000000249</v>
      </c>
      <c r="H779" s="15">
        <f>SMA1MSFT[[#This Row],[Abs Erorr 1]]/SMA1MSFT[[#This Row],[Adj Close]]</f>
        <v>1.6630887506651346E-2</v>
      </c>
      <c r="I779" s="23">
        <f t="shared" si="63"/>
        <v>27.533333333333331</v>
      </c>
      <c r="J779" s="25">
        <f>(SMA1MSFT[[#This Row],[Adj Close]]-SMA1MSFT[[#This Row],[3-MA]])</f>
        <v>-0.2828333333333326</v>
      </c>
      <c r="K779" s="14">
        <f t="shared" si="62"/>
        <v>7.9994694444444028E-2</v>
      </c>
      <c r="L779" s="14">
        <f>ABS(SMA1MSFT[[#This Row],[Erorr 2]])</f>
        <v>0.2828333333333326</v>
      </c>
      <c r="M779" s="15">
        <f>SMA1MSFT[[#This Row],[Abs Erorr 2]]/SMA1MSFT[[#This Row],[Adj Close]]</f>
        <v>1.0379014452334181E-2</v>
      </c>
      <c r="N779" s="23">
        <f t="shared" si="64"/>
        <v>27.486733333333333</v>
      </c>
      <c r="O779" s="26">
        <f>SMA1MSFT[[#This Row],[Adj Close]]-SMA1MSFT[[#This Row],[6-MA]]</f>
        <v>-0.23623333333333463</v>
      </c>
      <c r="P779" s="14">
        <f>(SMA1MSFT[[#This Row],[Adj Close]]-N779)^2</f>
        <v>5.580618777777839E-2</v>
      </c>
      <c r="Q779" s="14">
        <f>ABS(SMA1MSFT[[#This Row],[Erorr 3]])</f>
        <v>0.23623333333333463</v>
      </c>
      <c r="R779" s="27">
        <f>SMA1MSFT[[#This Row],[Abs Erorr 3]]/SMA1MSFT[[#This Row],[Adj Close]]</f>
        <v>8.6689540864694093E-3</v>
      </c>
    </row>
    <row r="780" spans="2:18">
      <c r="B780" s="46">
        <v>44910.291666666664</v>
      </c>
      <c r="C780" s="7">
        <v>26.180099999999999</v>
      </c>
      <c r="D780" s="23">
        <f t="shared" si="61"/>
        <v>27.250499999999999</v>
      </c>
      <c r="E780" s="24">
        <f>SMA1MSFT[[#This Row],[Adj Close]]-SMA1MSFT[[#This Row],[Naive Trend ]]</f>
        <v>-1.0703999999999994</v>
      </c>
      <c r="F780" s="5">
        <f t="shared" si="60"/>
        <v>1.1457561599999986</v>
      </c>
      <c r="G780" s="5">
        <f>ABS(SMA1MSFT[[#This Row],[Erorr 1]])</f>
        <v>1.0703999999999994</v>
      </c>
      <c r="H780" s="15">
        <f>SMA1MSFT[[#This Row],[Abs Erorr 1]]/SMA1MSFT[[#This Row],[Adj Close]]</f>
        <v>4.0886016478164686E-2</v>
      </c>
      <c r="I780" s="23">
        <f t="shared" si="63"/>
        <v>27.539766666666665</v>
      </c>
      <c r="J780" s="25">
        <f>(SMA1MSFT[[#This Row],[Adj Close]]-SMA1MSFT[[#This Row],[3-MA]])</f>
        <v>-1.3596666666666657</v>
      </c>
      <c r="K780" s="14">
        <f t="shared" si="62"/>
        <v>1.8486934444444418</v>
      </c>
      <c r="L780" s="14">
        <f>ABS(SMA1MSFT[[#This Row],[Erorr 2]])</f>
        <v>1.3596666666666657</v>
      </c>
      <c r="M780" s="15">
        <f>SMA1MSFT[[#This Row],[Abs Erorr 2]]/SMA1MSFT[[#This Row],[Adj Close]]</f>
        <v>5.1935121205292027E-2</v>
      </c>
      <c r="N780" s="23">
        <f t="shared" si="64"/>
        <v>27.432099999999995</v>
      </c>
      <c r="O780" s="26">
        <f>SMA1MSFT[[#This Row],[Adj Close]]-SMA1MSFT[[#This Row],[6-MA]]</f>
        <v>-1.2519999999999953</v>
      </c>
      <c r="P780" s="14">
        <f>(SMA1MSFT[[#This Row],[Adj Close]]-N780)^2</f>
        <v>1.5675039999999882</v>
      </c>
      <c r="Q780" s="14">
        <f>ABS(SMA1MSFT[[#This Row],[Erorr 3]])</f>
        <v>1.2519999999999953</v>
      </c>
      <c r="R780" s="27">
        <f>SMA1MSFT[[#This Row],[Abs Erorr 3]]/SMA1MSFT[[#This Row],[Adj Close]]</f>
        <v>4.7822582801440611E-2</v>
      </c>
    </row>
    <row r="781" spans="2:18">
      <c r="B781" s="46">
        <v>44911.291666666664</v>
      </c>
      <c r="C781" s="7">
        <v>25.958400000000001</v>
      </c>
      <c r="D781" s="23">
        <f t="shared" si="61"/>
        <v>26.180099999999999</v>
      </c>
      <c r="E781" s="24">
        <f>SMA1MSFT[[#This Row],[Adj Close]]-SMA1MSFT[[#This Row],[Naive Trend ]]</f>
        <v>-0.22169999999999845</v>
      </c>
      <c r="F781" s="5">
        <f t="shared" si="60"/>
        <v>4.9150889999999316E-2</v>
      </c>
      <c r="G781" s="5">
        <f>ABS(SMA1MSFT[[#This Row],[Erorr 1]])</f>
        <v>0.22169999999999845</v>
      </c>
      <c r="H781" s="15">
        <f>SMA1MSFT[[#This Row],[Abs Erorr 1]]/SMA1MSFT[[#This Row],[Adj Close]]</f>
        <v>8.5405880177514201E-3</v>
      </c>
      <c r="I781" s="23">
        <f t="shared" si="63"/>
        <v>27.044766666666664</v>
      </c>
      <c r="J781" s="25">
        <f>(SMA1MSFT[[#This Row],[Adj Close]]-SMA1MSFT[[#This Row],[3-MA]])</f>
        <v>-1.0863666666666631</v>
      </c>
      <c r="K781" s="14">
        <f t="shared" si="62"/>
        <v>1.1801925344444368</v>
      </c>
      <c r="L781" s="14">
        <f>ABS(SMA1MSFT[[#This Row],[Erorr 2]])</f>
        <v>1.0863666666666631</v>
      </c>
      <c r="M781" s="15">
        <f>SMA1MSFT[[#This Row],[Abs Erorr 2]]/SMA1MSFT[[#This Row],[Adj Close]]</f>
        <v>4.1850293803418669E-2</v>
      </c>
      <c r="N781" s="23">
        <f t="shared" si="64"/>
        <v>27.242450000000002</v>
      </c>
      <c r="O781" s="26">
        <f>SMA1MSFT[[#This Row],[Adj Close]]-SMA1MSFT[[#This Row],[6-MA]]</f>
        <v>-1.2840500000000006</v>
      </c>
      <c r="P781" s="14">
        <f>(SMA1MSFT[[#This Row],[Adj Close]]-N781)^2</f>
        <v>1.6487844025000016</v>
      </c>
      <c r="Q781" s="14">
        <f>ABS(SMA1MSFT[[#This Row],[Erorr 3]])</f>
        <v>1.2840500000000006</v>
      </c>
      <c r="R781" s="27">
        <f>SMA1MSFT[[#This Row],[Abs Erorr 3]]/SMA1MSFT[[#This Row],[Adj Close]]</f>
        <v>4.9465683555226847E-2</v>
      </c>
    </row>
    <row r="782" spans="2:18">
      <c r="B782" s="46">
        <v>44914.291666666664</v>
      </c>
      <c r="C782" s="7">
        <v>25.832999999999998</v>
      </c>
      <c r="D782" s="23">
        <f t="shared" si="61"/>
        <v>25.958400000000001</v>
      </c>
      <c r="E782" s="24">
        <f>SMA1MSFT[[#This Row],[Adj Close]]-SMA1MSFT[[#This Row],[Naive Trend ]]</f>
        <v>-0.12540000000000262</v>
      </c>
      <c r="F782" s="5">
        <f t="shared" si="60"/>
        <v>1.5725160000000658E-2</v>
      </c>
      <c r="G782" s="5">
        <f>ABS(SMA1MSFT[[#This Row],[Erorr 1]])</f>
        <v>0.12540000000000262</v>
      </c>
      <c r="H782" s="15">
        <f>SMA1MSFT[[#This Row],[Abs Erorr 1]]/SMA1MSFT[[#This Row],[Adj Close]]</f>
        <v>4.8542561839508627E-3</v>
      </c>
      <c r="I782" s="23">
        <f t="shared" si="63"/>
        <v>26.462999999999997</v>
      </c>
      <c r="J782" s="25">
        <f>(SMA1MSFT[[#This Row],[Adj Close]]-SMA1MSFT[[#This Row],[3-MA]])</f>
        <v>-0.62999999999999901</v>
      </c>
      <c r="K782" s="14">
        <f t="shared" si="62"/>
        <v>0.39689999999999875</v>
      </c>
      <c r="L782" s="14">
        <f>ABS(SMA1MSFT[[#This Row],[Erorr 2]])</f>
        <v>0.62999999999999901</v>
      </c>
      <c r="M782" s="15">
        <f>SMA1MSFT[[#This Row],[Abs Erorr 2]]/SMA1MSFT[[#This Row],[Adj Close]]</f>
        <v>2.4387411450470291E-2</v>
      </c>
      <c r="N782" s="23">
        <f t="shared" si="64"/>
        <v>26.998166666666666</v>
      </c>
      <c r="O782" s="26">
        <f>SMA1MSFT[[#This Row],[Adj Close]]-SMA1MSFT[[#This Row],[6-MA]]</f>
        <v>-1.1651666666666678</v>
      </c>
      <c r="P782" s="14">
        <f>(SMA1MSFT[[#This Row],[Adj Close]]-N782)^2</f>
        <v>1.3576133611111136</v>
      </c>
      <c r="Q782" s="14">
        <f>ABS(SMA1MSFT[[#This Row],[Erorr 3]])</f>
        <v>1.1651666666666678</v>
      </c>
      <c r="R782" s="27">
        <f>SMA1MSFT[[#This Row],[Abs Erorr 3]]/SMA1MSFT[[#This Row],[Adj Close]]</f>
        <v>4.5103807791068318E-2</v>
      </c>
    </row>
    <row r="783" spans="2:18">
      <c r="B783" s="46">
        <v>44915.291666666664</v>
      </c>
      <c r="C783" s="7">
        <v>25.4955</v>
      </c>
      <c r="D783" s="23">
        <f t="shared" si="61"/>
        <v>25.832999999999998</v>
      </c>
      <c r="E783" s="24">
        <f>SMA1MSFT[[#This Row],[Adj Close]]-SMA1MSFT[[#This Row],[Naive Trend ]]</f>
        <v>-0.33749999999999858</v>
      </c>
      <c r="F783" s="5">
        <f t="shared" si="60"/>
        <v>0.11390624999999904</v>
      </c>
      <c r="G783" s="5">
        <f>ABS(SMA1MSFT[[#This Row],[Erorr 1]])</f>
        <v>0.33749999999999858</v>
      </c>
      <c r="H783" s="15">
        <f>SMA1MSFT[[#This Row],[Abs Erorr 1]]/SMA1MSFT[[#This Row],[Adj Close]]</f>
        <v>1.323763017002995E-2</v>
      </c>
      <c r="I783" s="23">
        <f t="shared" si="63"/>
        <v>25.990499999999997</v>
      </c>
      <c r="J783" s="25">
        <f>(SMA1MSFT[[#This Row],[Adj Close]]-SMA1MSFT[[#This Row],[3-MA]])</f>
        <v>-0.49499999999999744</v>
      </c>
      <c r="K783" s="14">
        <f t="shared" si="62"/>
        <v>0.24502499999999747</v>
      </c>
      <c r="L783" s="14">
        <f>ABS(SMA1MSFT[[#This Row],[Erorr 2]])</f>
        <v>0.49499999999999744</v>
      </c>
      <c r="M783" s="15">
        <f>SMA1MSFT[[#This Row],[Abs Erorr 2]]/SMA1MSFT[[#This Row],[Adj Close]]</f>
        <v>1.9415190916043906E-2</v>
      </c>
      <c r="N783" s="23">
        <f t="shared" si="64"/>
        <v>26.765133333333335</v>
      </c>
      <c r="O783" s="26">
        <f>SMA1MSFT[[#This Row],[Adj Close]]-SMA1MSFT[[#This Row],[6-MA]]</f>
        <v>-1.2696333333333349</v>
      </c>
      <c r="P783" s="14">
        <f>(SMA1MSFT[[#This Row],[Adj Close]]-N783)^2</f>
        <v>1.6119688011111153</v>
      </c>
      <c r="Q783" s="14">
        <f>ABS(SMA1MSFT[[#This Row],[Erorr 3]])</f>
        <v>1.2696333333333349</v>
      </c>
      <c r="R783" s="27">
        <f>SMA1MSFT[[#This Row],[Abs Erorr 3]]/SMA1MSFT[[#This Row],[Adj Close]]</f>
        <v>4.9798330424323307E-2</v>
      </c>
    </row>
    <row r="784" spans="2:18">
      <c r="B784" s="46">
        <v>44916.291666666664</v>
      </c>
      <c r="C784" s="7">
        <v>25.871600000000001</v>
      </c>
      <c r="D784" s="23">
        <f t="shared" si="61"/>
        <v>25.4955</v>
      </c>
      <c r="E784" s="24">
        <f>SMA1MSFT[[#This Row],[Adj Close]]-SMA1MSFT[[#This Row],[Naive Trend ]]</f>
        <v>0.37610000000000099</v>
      </c>
      <c r="F784" s="5">
        <f t="shared" si="60"/>
        <v>0.14145121000000074</v>
      </c>
      <c r="G784" s="5">
        <f>ABS(SMA1MSFT[[#This Row],[Erorr 1]])</f>
        <v>0.37610000000000099</v>
      </c>
      <c r="H784" s="15">
        <f>SMA1MSFT[[#This Row],[Abs Erorr 1]]/SMA1MSFT[[#This Row],[Adj Close]]</f>
        <v>1.4537175899441897E-2</v>
      </c>
      <c r="I784" s="23">
        <f t="shared" si="63"/>
        <v>25.7623</v>
      </c>
      <c r="J784" s="25">
        <f>(SMA1MSFT[[#This Row],[Adj Close]]-SMA1MSFT[[#This Row],[3-MA]])</f>
        <v>0.10930000000000106</v>
      </c>
      <c r="K784" s="14">
        <f t="shared" si="62"/>
        <v>1.1946490000000233E-2</v>
      </c>
      <c r="L784" s="14">
        <f>ABS(SMA1MSFT[[#This Row],[Erorr 2]])</f>
        <v>0.10930000000000106</v>
      </c>
      <c r="M784" s="15">
        <f>SMA1MSFT[[#This Row],[Abs Erorr 2]]/SMA1MSFT[[#This Row],[Adj Close]]</f>
        <v>4.2247097203111155E-3</v>
      </c>
      <c r="N784" s="23">
        <f t="shared" si="64"/>
        <v>26.403533333333332</v>
      </c>
      <c r="O784" s="26">
        <f>SMA1MSFT[[#This Row],[Adj Close]]-SMA1MSFT[[#This Row],[6-MA]]</f>
        <v>-0.53193333333333115</v>
      </c>
      <c r="P784" s="14">
        <f>(SMA1MSFT[[#This Row],[Adj Close]]-N784)^2</f>
        <v>0.28295307111110879</v>
      </c>
      <c r="Q784" s="14">
        <f>ABS(SMA1MSFT[[#This Row],[Erorr 3]])</f>
        <v>0.53193333333333115</v>
      </c>
      <c r="R784" s="27">
        <f>SMA1MSFT[[#This Row],[Abs Erorr 3]]/SMA1MSFT[[#This Row],[Adj Close]]</f>
        <v>2.0560511654993549E-2</v>
      </c>
    </row>
    <row r="785" spans="2:18">
      <c r="B785" s="46">
        <v>44917.291666666664</v>
      </c>
      <c r="C785" s="7">
        <v>25.042300000000001</v>
      </c>
      <c r="D785" s="23">
        <f t="shared" si="61"/>
        <v>25.871600000000001</v>
      </c>
      <c r="E785" s="24">
        <f>SMA1MSFT[[#This Row],[Adj Close]]-SMA1MSFT[[#This Row],[Naive Trend ]]</f>
        <v>-0.82929999999999993</v>
      </c>
      <c r="F785" s="5">
        <f t="shared" si="60"/>
        <v>0.68773848999999987</v>
      </c>
      <c r="G785" s="5">
        <f>ABS(SMA1MSFT[[#This Row],[Erorr 1]])</f>
        <v>0.82929999999999993</v>
      </c>
      <c r="H785" s="15">
        <f>SMA1MSFT[[#This Row],[Abs Erorr 1]]/SMA1MSFT[[#This Row],[Adj Close]]</f>
        <v>3.3115967782511989E-2</v>
      </c>
      <c r="I785" s="23">
        <f t="shared" si="63"/>
        <v>25.733366666666665</v>
      </c>
      <c r="J785" s="25">
        <f>(SMA1MSFT[[#This Row],[Adj Close]]-SMA1MSFT[[#This Row],[3-MA]])</f>
        <v>-0.69106666666666428</v>
      </c>
      <c r="K785" s="14">
        <f t="shared" si="62"/>
        <v>0.47757313777777449</v>
      </c>
      <c r="L785" s="14">
        <f>ABS(SMA1MSFT[[#This Row],[Erorr 2]])</f>
        <v>0.69106666666666428</v>
      </c>
      <c r="M785" s="15">
        <f>SMA1MSFT[[#This Row],[Abs Erorr 2]]/SMA1MSFT[[#This Row],[Adj Close]]</f>
        <v>2.7595974278187878E-2</v>
      </c>
      <c r="N785" s="23">
        <f t="shared" si="64"/>
        <v>26.098183333333335</v>
      </c>
      <c r="O785" s="26">
        <f>SMA1MSFT[[#This Row],[Adj Close]]-SMA1MSFT[[#This Row],[6-MA]]</f>
        <v>-1.055883333333334</v>
      </c>
      <c r="P785" s="14">
        <f>(SMA1MSFT[[#This Row],[Adj Close]]-N785)^2</f>
        <v>1.1148896136111124</v>
      </c>
      <c r="Q785" s="14">
        <f>ABS(SMA1MSFT[[#This Row],[Erorr 3]])</f>
        <v>1.055883333333334</v>
      </c>
      <c r="R785" s="27">
        <f>SMA1MSFT[[#This Row],[Abs Erorr 3]]/SMA1MSFT[[#This Row],[Adj Close]]</f>
        <v>4.2163991859107748E-2</v>
      </c>
    </row>
    <row r="786" spans="2:18">
      <c r="B786" s="46">
        <v>44918.291666666664</v>
      </c>
      <c r="C786" s="7">
        <v>25.158000000000001</v>
      </c>
      <c r="D786" s="23">
        <f t="shared" si="61"/>
        <v>25.042300000000001</v>
      </c>
      <c r="E786" s="24">
        <f>SMA1MSFT[[#This Row],[Adj Close]]-SMA1MSFT[[#This Row],[Naive Trend ]]</f>
        <v>0.11570000000000036</v>
      </c>
      <c r="F786" s="5">
        <f t="shared" si="60"/>
        <v>1.3386490000000082E-2</v>
      </c>
      <c r="G786" s="5">
        <f>ABS(SMA1MSFT[[#This Row],[Erorr 1]])</f>
        <v>0.11570000000000036</v>
      </c>
      <c r="H786" s="15">
        <f>SMA1MSFT[[#This Row],[Abs Erorr 1]]/SMA1MSFT[[#This Row],[Adj Close]]</f>
        <v>4.598934732490673E-3</v>
      </c>
      <c r="I786" s="23">
        <f t="shared" si="63"/>
        <v>25.469800000000003</v>
      </c>
      <c r="J786" s="25">
        <f>(SMA1MSFT[[#This Row],[Adj Close]]-SMA1MSFT[[#This Row],[3-MA]])</f>
        <v>-0.31180000000000163</v>
      </c>
      <c r="K786" s="14">
        <f t="shared" si="62"/>
        <v>9.7219240000001012E-2</v>
      </c>
      <c r="L786" s="14">
        <f>ABS(SMA1MSFT[[#This Row],[Erorr 2]])</f>
        <v>0.31180000000000163</v>
      </c>
      <c r="M786" s="15">
        <f>SMA1MSFT[[#This Row],[Abs Erorr 2]]/SMA1MSFT[[#This Row],[Adj Close]]</f>
        <v>1.2393671993004278E-2</v>
      </c>
      <c r="N786" s="23">
        <f t="shared" si="64"/>
        <v>25.730149999999998</v>
      </c>
      <c r="O786" s="26">
        <f>SMA1MSFT[[#This Row],[Adj Close]]-SMA1MSFT[[#This Row],[6-MA]]</f>
        <v>-0.57214999999999705</v>
      </c>
      <c r="P786" s="14">
        <f>(SMA1MSFT[[#This Row],[Adj Close]]-N786)^2</f>
        <v>0.32735562249999661</v>
      </c>
      <c r="Q786" s="14">
        <f>ABS(SMA1MSFT[[#This Row],[Erorr 3]])</f>
        <v>0.57214999999999705</v>
      </c>
      <c r="R786" s="27">
        <f>SMA1MSFT[[#This Row],[Abs Erorr 3]]/SMA1MSFT[[#This Row],[Adj Close]]</f>
        <v>2.2742268860799626E-2</v>
      </c>
    </row>
    <row r="787" spans="2:18">
      <c r="B787" s="46">
        <v>44922.291666666664</v>
      </c>
      <c r="C787" s="7">
        <v>25.013400000000001</v>
      </c>
      <c r="D787" s="23">
        <f t="shared" si="61"/>
        <v>25.158000000000001</v>
      </c>
      <c r="E787" s="24">
        <f>SMA1MSFT[[#This Row],[Adj Close]]-SMA1MSFT[[#This Row],[Naive Trend ]]</f>
        <v>-0.14460000000000051</v>
      </c>
      <c r="F787" s="5">
        <f t="shared" si="60"/>
        <v>2.0909160000000145E-2</v>
      </c>
      <c r="G787" s="5">
        <f>ABS(SMA1MSFT[[#This Row],[Erorr 1]])</f>
        <v>0.14460000000000051</v>
      </c>
      <c r="H787" s="15">
        <f>SMA1MSFT[[#This Row],[Abs Erorr 1]]/SMA1MSFT[[#This Row],[Adj Close]]</f>
        <v>5.7809014368298793E-3</v>
      </c>
      <c r="I787" s="23">
        <f t="shared" si="63"/>
        <v>25.357299999999999</v>
      </c>
      <c r="J787" s="25">
        <f>(SMA1MSFT[[#This Row],[Adj Close]]-SMA1MSFT[[#This Row],[3-MA]])</f>
        <v>-0.34389999999999787</v>
      </c>
      <c r="K787" s="14">
        <f t="shared" si="62"/>
        <v>0.11826720999999854</v>
      </c>
      <c r="L787" s="14">
        <f>ABS(SMA1MSFT[[#This Row],[Erorr 2]])</f>
        <v>0.34389999999999787</v>
      </c>
      <c r="M787" s="15">
        <f>SMA1MSFT[[#This Row],[Abs Erorr 2]]/SMA1MSFT[[#This Row],[Adj Close]]</f>
        <v>1.374863073392653E-2</v>
      </c>
      <c r="N787" s="23">
        <f t="shared" si="64"/>
        <v>25.559800000000006</v>
      </c>
      <c r="O787" s="26">
        <f>SMA1MSFT[[#This Row],[Adj Close]]-SMA1MSFT[[#This Row],[6-MA]]</f>
        <v>-0.54640000000000555</v>
      </c>
      <c r="P787" s="14">
        <f>(SMA1MSFT[[#This Row],[Adj Close]]-N787)^2</f>
        <v>0.29855296000000608</v>
      </c>
      <c r="Q787" s="14">
        <f>ABS(SMA1MSFT[[#This Row],[Erorr 3]])</f>
        <v>0.54640000000000555</v>
      </c>
      <c r="R787" s="27">
        <f>SMA1MSFT[[#This Row],[Abs Erorr 3]]/SMA1MSFT[[#This Row],[Adj Close]]</f>
        <v>2.184429145977778E-2</v>
      </c>
    </row>
    <row r="788" spans="2:18">
      <c r="B788" s="46">
        <v>44923.291666666664</v>
      </c>
      <c r="C788" s="7">
        <v>24.627700000000001</v>
      </c>
      <c r="D788" s="23">
        <f t="shared" si="61"/>
        <v>25.013400000000001</v>
      </c>
      <c r="E788" s="24">
        <f>SMA1MSFT[[#This Row],[Adj Close]]-SMA1MSFT[[#This Row],[Naive Trend ]]</f>
        <v>-0.38569999999999993</v>
      </c>
      <c r="F788" s="5">
        <f t="shared" si="60"/>
        <v>0.14876448999999994</v>
      </c>
      <c r="G788" s="5">
        <f>ABS(SMA1MSFT[[#This Row],[Erorr 1]])</f>
        <v>0.38569999999999993</v>
      </c>
      <c r="H788" s="15">
        <f>SMA1MSFT[[#This Row],[Abs Erorr 1]]/SMA1MSFT[[#This Row],[Adj Close]]</f>
        <v>1.5661226992370377E-2</v>
      </c>
      <c r="I788" s="23">
        <f t="shared" si="63"/>
        <v>25.071233333333335</v>
      </c>
      <c r="J788" s="25">
        <f>(SMA1MSFT[[#This Row],[Adj Close]]-SMA1MSFT[[#This Row],[3-MA]])</f>
        <v>-0.44353333333333467</v>
      </c>
      <c r="K788" s="14">
        <f t="shared" si="62"/>
        <v>0.19672181777777897</v>
      </c>
      <c r="L788" s="14">
        <f>ABS(SMA1MSFT[[#This Row],[Erorr 2]])</f>
        <v>0.44353333333333467</v>
      </c>
      <c r="M788" s="15">
        <f>SMA1MSFT[[#This Row],[Abs Erorr 2]]/SMA1MSFT[[#This Row],[Adj Close]]</f>
        <v>1.800953127305167E-2</v>
      </c>
      <c r="N788" s="23">
        <f t="shared" si="64"/>
        <v>25.402299999999997</v>
      </c>
      <c r="O788" s="26">
        <f>SMA1MSFT[[#This Row],[Adj Close]]-SMA1MSFT[[#This Row],[6-MA]]</f>
        <v>-0.77459999999999596</v>
      </c>
      <c r="P788" s="14">
        <f>(SMA1MSFT[[#This Row],[Adj Close]]-N788)^2</f>
        <v>0.60000515999999371</v>
      </c>
      <c r="Q788" s="14">
        <f>ABS(SMA1MSFT[[#This Row],[Erorr 3]])</f>
        <v>0.77459999999999596</v>
      </c>
      <c r="R788" s="27">
        <f>SMA1MSFT[[#This Row],[Abs Erorr 3]]/SMA1MSFT[[#This Row],[Adj Close]]</f>
        <v>3.1452388976639961E-2</v>
      </c>
    </row>
    <row r="789" spans="2:18">
      <c r="B789" s="46">
        <v>44924.291666666664</v>
      </c>
      <c r="C789" s="7">
        <v>25.273700000000002</v>
      </c>
      <c r="D789" s="23">
        <f t="shared" si="61"/>
        <v>24.627700000000001</v>
      </c>
      <c r="E789" s="24">
        <f>SMA1MSFT[[#This Row],[Adj Close]]-SMA1MSFT[[#This Row],[Naive Trend ]]</f>
        <v>0.6460000000000008</v>
      </c>
      <c r="F789" s="5">
        <f t="shared" si="60"/>
        <v>0.41731600000000102</v>
      </c>
      <c r="G789" s="5">
        <f>ABS(SMA1MSFT[[#This Row],[Erorr 1]])</f>
        <v>0.6460000000000008</v>
      </c>
      <c r="H789" s="15">
        <f>SMA1MSFT[[#This Row],[Abs Erorr 1]]/SMA1MSFT[[#This Row],[Adj Close]]</f>
        <v>2.5560167288525254E-2</v>
      </c>
      <c r="I789" s="23">
        <f t="shared" si="63"/>
        <v>24.933033333333338</v>
      </c>
      <c r="J789" s="25">
        <f>(SMA1MSFT[[#This Row],[Adj Close]]-SMA1MSFT[[#This Row],[3-MA]])</f>
        <v>0.34066666666666379</v>
      </c>
      <c r="K789" s="14">
        <f t="shared" si="62"/>
        <v>0.11605377777777581</v>
      </c>
      <c r="L789" s="14">
        <f>ABS(SMA1MSFT[[#This Row],[Erorr 2]])</f>
        <v>0.34066666666666379</v>
      </c>
      <c r="M789" s="15">
        <f>SMA1MSFT[[#This Row],[Abs Erorr 2]]/SMA1MSFT[[#This Row],[Adj Close]]</f>
        <v>1.3479097507158182E-2</v>
      </c>
      <c r="N789" s="23">
        <f t="shared" si="64"/>
        <v>25.20141666666667</v>
      </c>
      <c r="O789" s="26">
        <f>SMA1MSFT[[#This Row],[Adj Close]]-SMA1MSFT[[#This Row],[6-MA]]</f>
        <v>7.2283333333331257E-2</v>
      </c>
      <c r="P789" s="14">
        <f>(SMA1MSFT[[#This Row],[Adj Close]]-N789)^2</f>
        <v>5.2248802777774776E-3</v>
      </c>
      <c r="Q789" s="14">
        <f>ABS(SMA1MSFT[[#This Row],[Erorr 3]])</f>
        <v>7.2283333333331257E-2</v>
      </c>
      <c r="R789" s="27">
        <f>SMA1MSFT[[#This Row],[Abs Erorr 3]]/SMA1MSFT[[#This Row],[Adj Close]]</f>
        <v>2.8600218145080165E-3</v>
      </c>
    </row>
    <row r="790" spans="2:18">
      <c r="B790" s="46">
        <v>44925.291666666664</v>
      </c>
      <c r="C790" s="7">
        <v>25.485900000000001</v>
      </c>
      <c r="D790" s="23">
        <f t="shared" si="61"/>
        <v>25.273700000000002</v>
      </c>
      <c r="E790" s="24">
        <f>SMA1MSFT[[#This Row],[Adj Close]]-SMA1MSFT[[#This Row],[Naive Trend ]]</f>
        <v>0.21219999999999928</v>
      </c>
      <c r="F790" s="5">
        <f t="shared" si="60"/>
        <v>4.5028839999999695E-2</v>
      </c>
      <c r="G790" s="5">
        <f>ABS(SMA1MSFT[[#This Row],[Erorr 1]])</f>
        <v>0.21219999999999928</v>
      </c>
      <c r="H790" s="15">
        <f>SMA1MSFT[[#This Row],[Abs Erorr 1]]/SMA1MSFT[[#This Row],[Adj Close]]</f>
        <v>8.3261725110747222E-3</v>
      </c>
      <c r="I790" s="23">
        <f t="shared" si="63"/>
        <v>24.971599999999999</v>
      </c>
      <c r="J790" s="25">
        <f>(SMA1MSFT[[#This Row],[Adj Close]]-SMA1MSFT[[#This Row],[3-MA]])</f>
        <v>0.5143000000000022</v>
      </c>
      <c r="K790" s="14">
        <f t="shared" si="62"/>
        <v>0.26450449000000226</v>
      </c>
      <c r="L790" s="14">
        <f>ABS(SMA1MSFT[[#This Row],[Erorr 2]])</f>
        <v>0.5143000000000022</v>
      </c>
      <c r="M790" s="15">
        <f>SMA1MSFT[[#This Row],[Abs Erorr 2]]/SMA1MSFT[[#This Row],[Adj Close]]</f>
        <v>2.0179785685418297E-2</v>
      </c>
      <c r="N790" s="23">
        <f t="shared" si="64"/>
        <v>25.164450000000002</v>
      </c>
      <c r="O790" s="26">
        <f>SMA1MSFT[[#This Row],[Adj Close]]-SMA1MSFT[[#This Row],[6-MA]]</f>
        <v>0.32144999999999868</v>
      </c>
      <c r="P790" s="14">
        <f>(SMA1MSFT[[#This Row],[Adj Close]]-N790)^2</f>
        <v>0.10333010249999915</v>
      </c>
      <c r="Q790" s="14">
        <f>ABS(SMA1MSFT[[#This Row],[Erorr 3]])</f>
        <v>0.32144999999999868</v>
      </c>
      <c r="R790" s="27">
        <f>SMA1MSFT[[#This Row],[Abs Erorr 3]]/SMA1MSFT[[#This Row],[Adj Close]]</f>
        <v>1.2612856520664316E-2</v>
      </c>
    </row>
    <row r="791" spans="2:18">
      <c r="B791" s="46">
        <v>44929.291666666664</v>
      </c>
      <c r="C791" s="7">
        <v>25.775099999999998</v>
      </c>
      <c r="D791" s="23">
        <f t="shared" si="61"/>
        <v>25.485900000000001</v>
      </c>
      <c r="E791" s="24">
        <f>SMA1MSFT[[#This Row],[Adj Close]]-SMA1MSFT[[#This Row],[Naive Trend ]]</f>
        <v>0.28919999999999746</v>
      </c>
      <c r="F791" s="5">
        <f t="shared" si="60"/>
        <v>8.3636639999998527E-2</v>
      </c>
      <c r="G791" s="5">
        <f>ABS(SMA1MSFT[[#This Row],[Erorr 1]])</f>
        <v>0.28919999999999746</v>
      </c>
      <c r="H791" s="15">
        <f>SMA1MSFT[[#This Row],[Abs Erorr 1]]/SMA1MSFT[[#This Row],[Adj Close]]</f>
        <v>1.1220131056717432E-2</v>
      </c>
      <c r="I791" s="23">
        <f t="shared" si="63"/>
        <v>25.129100000000005</v>
      </c>
      <c r="J791" s="25">
        <f>(SMA1MSFT[[#This Row],[Adj Close]]-SMA1MSFT[[#This Row],[3-MA]])</f>
        <v>0.64599999999999369</v>
      </c>
      <c r="K791" s="14">
        <f t="shared" si="62"/>
        <v>0.41731599999999186</v>
      </c>
      <c r="L791" s="14">
        <f>ABS(SMA1MSFT[[#This Row],[Erorr 2]])</f>
        <v>0.64599999999999369</v>
      </c>
      <c r="M791" s="15">
        <f>SMA1MSFT[[#This Row],[Abs Erorr 2]]/SMA1MSFT[[#This Row],[Adj Close]]</f>
        <v>2.5062948349375704E-2</v>
      </c>
      <c r="N791" s="23">
        <f t="shared" si="64"/>
        <v>25.100166666666667</v>
      </c>
      <c r="O791" s="26">
        <f>SMA1MSFT[[#This Row],[Adj Close]]-SMA1MSFT[[#This Row],[6-MA]]</f>
        <v>0.67493333333333183</v>
      </c>
      <c r="P791" s="14">
        <f>(SMA1MSFT[[#This Row],[Adj Close]]-N791)^2</f>
        <v>0.45553500444444239</v>
      </c>
      <c r="Q791" s="14">
        <f>ABS(SMA1MSFT[[#This Row],[Erorr 3]])</f>
        <v>0.67493333333333183</v>
      </c>
      <c r="R791" s="27">
        <f>SMA1MSFT[[#This Row],[Abs Erorr 3]]/SMA1MSFT[[#This Row],[Adj Close]]</f>
        <v>2.6185478750163214E-2</v>
      </c>
    </row>
    <row r="792" spans="2:18">
      <c r="B792" s="46">
        <v>44930.291666666664</v>
      </c>
      <c r="C792" s="7">
        <v>26.691199999999998</v>
      </c>
      <c r="D792" s="23">
        <f t="shared" si="61"/>
        <v>25.775099999999998</v>
      </c>
      <c r="E792" s="24">
        <f>SMA1MSFT[[#This Row],[Adj Close]]-SMA1MSFT[[#This Row],[Naive Trend ]]</f>
        <v>0.91610000000000014</v>
      </c>
      <c r="F792" s="5">
        <f t="shared" si="60"/>
        <v>0.83923921000000024</v>
      </c>
      <c r="G792" s="5">
        <f>ABS(SMA1MSFT[[#This Row],[Erorr 1]])</f>
        <v>0.91610000000000014</v>
      </c>
      <c r="H792" s="15">
        <f>SMA1MSFT[[#This Row],[Abs Erorr 1]]/SMA1MSFT[[#This Row],[Adj Close]]</f>
        <v>3.4322173600287741E-2</v>
      </c>
      <c r="I792" s="23">
        <f t="shared" si="63"/>
        <v>25.511566666666667</v>
      </c>
      <c r="J792" s="25">
        <f>(SMA1MSFT[[#This Row],[Adj Close]]-SMA1MSFT[[#This Row],[3-MA]])</f>
        <v>1.1796333333333315</v>
      </c>
      <c r="K792" s="14">
        <f t="shared" si="62"/>
        <v>1.3915348011111068</v>
      </c>
      <c r="L792" s="14">
        <f>ABS(SMA1MSFT[[#This Row],[Erorr 2]])</f>
        <v>1.1796333333333315</v>
      </c>
      <c r="M792" s="15">
        <f>SMA1MSFT[[#This Row],[Abs Erorr 2]]/SMA1MSFT[[#This Row],[Adj Close]]</f>
        <v>4.4195590057147356E-2</v>
      </c>
      <c r="N792" s="23">
        <f t="shared" si="64"/>
        <v>25.222300000000004</v>
      </c>
      <c r="O792" s="26">
        <f>SMA1MSFT[[#This Row],[Adj Close]]-SMA1MSFT[[#This Row],[6-MA]]</f>
        <v>1.4688999999999943</v>
      </c>
      <c r="P792" s="14">
        <f>(SMA1MSFT[[#This Row],[Adj Close]]-N792)^2</f>
        <v>2.1576672099999832</v>
      </c>
      <c r="Q792" s="14">
        <f>ABS(SMA1MSFT[[#This Row],[Erorr 3]])</f>
        <v>1.4688999999999943</v>
      </c>
      <c r="R792" s="27">
        <f>SMA1MSFT[[#This Row],[Abs Erorr 3]]/SMA1MSFT[[#This Row],[Adj Close]]</f>
        <v>5.5033119530032162E-2</v>
      </c>
    </row>
    <row r="793" spans="2:18">
      <c r="B793" s="46">
        <v>44931.291666666664</v>
      </c>
      <c r="C793" s="7">
        <v>26.575500000000002</v>
      </c>
      <c r="D793" s="23">
        <f t="shared" si="61"/>
        <v>26.691199999999998</v>
      </c>
      <c r="E793" s="24">
        <f>SMA1MSFT[[#This Row],[Adj Close]]-SMA1MSFT[[#This Row],[Naive Trend ]]</f>
        <v>-0.11569999999999681</v>
      </c>
      <c r="F793" s="5">
        <f t="shared" si="60"/>
        <v>1.338648999999926E-2</v>
      </c>
      <c r="G793" s="5">
        <f>ABS(SMA1MSFT[[#This Row],[Erorr 1]])</f>
        <v>0.11569999999999681</v>
      </c>
      <c r="H793" s="15">
        <f>SMA1MSFT[[#This Row],[Abs Erorr 1]]/SMA1MSFT[[#This Row],[Adj Close]]</f>
        <v>4.3536339861901677E-3</v>
      </c>
      <c r="I793" s="23">
        <f t="shared" si="63"/>
        <v>25.984066666666664</v>
      </c>
      <c r="J793" s="25">
        <f>(SMA1MSFT[[#This Row],[Adj Close]]-SMA1MSFT[[#This Row],[3-MA]])</f>
        <v>0.59143333333333814</v>
      </c>
      <c r="K793" s="14">
        <f t="shared" si="62"/>
        <v>0.34979338777778346</v>
      </c>
      <c r="L793" s="14">
        <f>ABS(SMA1MSFT[[#This Row],[Erorr 2]])</f>
        <v>0.59143333333333814</v>
      </c>
      <c r="M793" s="15">
        <f>SMA1MSFT[[#This Row],[Abs Erorr 2]]/SMA1MSFT[[#This Row],[Adj Close]]</f>
        <v>2.2254833712755662E-2</v>
      </c>
      <c r="N793" s="23">
        <f t="shared" si="64"/>
        <v>25.477833333333333</v>
      </c>
      <c r="O793" s="26">
        <f>SMA1MSFT[[#This Row],[Adj Close]]-SMA1MSFT[[#This Row],[6-MA]]</f>
        <v>1.0976666666666688</v>
      </c>
      <c r="P793" s="14">
        <f>(SMA1MSFT[[#This Row],[Adj Close]]-N793)^2</f>
        <v>1.2048721111111158</v>
      </c>
      <c r="Q793" s="14">
        <f>ABS(SMA1MSFT[[#This Row],[Erorr 3]])</f>
        <v>1.0976666666666688</v>
      </c>
      <c r="R793" s="27">
        <f>SMA1MSFT[[#This Row],[Abs Erorr 3]]/SMA1MSFT[[#This Row],[Adj Close]]</f>
        <v>4.1303707048472041E-2</v>
      </c>
    </row>
    <row r="794" spans="2:18">
      <c r="B794" s="46">
        <v>44932.291666666664</v>
      </c>
      <c r="C794" s="7">
        <v>27.703700000000001</v>
      </c>
      <c r="D794" s="23">
        <f t="shared" si="61"/>
        <v>26.575500000000002</v>
      </c>
      <c r="E794" s="24">
        <f>SMA1MSFT[[#This Row],[Adj Close]]-SMA1MSFT[[#This Row],[Naive Trend ]]</f>
        <v>1.1281999999999996</v>
      </c>
      <c r="F794" s="5">
        <f t="shared" si="60"/>
        <v>1.2728352399999991</v>
      </c>
      <c r="G794" s="5">
        <f>ABS(SMA1MSFT[[#This Row],[Erorr 1]])</f>
        <v>1.1281999999999996</v>
      </c>
      <c r="H794" s="15">
        <f>SMA1MSFT[[#This Row],[Abs Erorr 1]]/SMA1MSFT[[#This Row],[Adj Close]]</f>
        <v>4.0723802235802423E-2</v>
      </c>
      <c r="I794" s="23">
        <f t="shared" si="63"/>
        <v>26.347266666666666</v>
      </c>
      <c r="J794" s="25">
        <f>(SMA1MSFT[[#This Row],[Adj Close]]-SMA1MSFT[[#This Row],[3-MA]])</f>
        <v>1.3564333333333352</v>
      </c>
      <c r="K794" s="14">
        <f t="shared" si="62"/>
        <v>1.8399113877777826</v>
      </c>
      <c r="L794" s="14">
        <f>ABS(SMA1MSFT[[#This Row],[Erorr 2]])</f>
        <v>1.3564333333333352</v>
      </c>
      <c r="M794" s="15">
        <f>SMA1MSFT[[#This Row],[Abs Erorr 2]]/SMA1MSFT[[#This Row],[Adj Close]]</f>
        <v>4.8962172321146094E-2</v>
      </c>
      <c r="N794" s="23">
        <f t="shared" si="64"/>
        <v>25.738183333333335</v>
      </c>
      <c r="O794" s="26">
        <f>SMA1MSFT[[#This Row],[Adj Close]]-SMA1MSFT[[#This Row],[6-MA]]</f>
        <v>1.9655166666666659</v>
      </c>
      <c r="P794" s="14">
        <f>(SMA1MSFT[[#This Row],[Adj Close]]-N794)^2</f>
        <v>3.8632557669444414</v>
      </c>
      <c r="Q794" s="14">
        <f>ABS(SMA1MSFT[[#This Row],[Erorr 3]])</f>
        <v>1.9655166666666659</v>
      </c>
      <c r="R794" s="27">
        <f>SMA1MSFT[[#This Row],[Abs Erorr 3]]/SMA1MSFT[[#This Row],[Adj Close]]</f>
        <v>7.0947803602647505E-2</v>
      </c>
    </row>
    <row r="795" spans="2:18">
      <c r="B795" s="46">
        <v>44935.291666666664</v>
      </c>
      <c r="C795" s="7">
        <v>28.263000000000002</v>
      </c>
      <c r="D795" s="23">
        <f t="shared" si="61"/>
        <v>27.703700000000001</v>
      </c>
      <c r="E795" s="24">
        <f>SMA1MSFT[[#This Row],[Adj Close]]-SMA1MSFT[[#This Row],[Naive Trend ]]</f>
        <v>0.55930000000000035</v>
      </c>
      <c r="F795" s="5">
        <f t="shared" si="60"/>
        <v>0.31281649000000039</v>
      </c>
      <c r="G795" s="5">
        <f>ABS(SMA1MSFT[[#This Row],[Erorr 1]])</f>
        <v>0.55930000000000035</v>
      </c>
      <c r="H795" s="15">
        <f>SMA1MSFT[[#This Row],[Abs Erorr 1]]/SMA1MSFT[[#This Row],[Adj Close]]</f>
        <v>1.9789123589144829E-2</v>
      </c>
      <c r="I795" s="23">
        <f t="shared" si="63"/>
        <v>26.990133333333333</v>
      </c>
      <c r="J795" s="25">
        <f>(SMA1MSFT[[#This Row],[Adj Close]]-SMA1MSFT[[#This Row],[3-MA]])</f>
        <v>1.272866666666669</v>
      </c>
      <c r="K795" s="14">
        <f t="shared" si="62"/>
        <v>1.6201895511111171</v>
      </c>
      <c r="L795" s="14">
        <f>ABS(SMA1MSFT[[#This Row],[Erorr 2]])</f>
        <v>1.272866666666669</v>
      </c>
      <c r="M795" s="15">
        <f>SMA1MSFT[[#This Row],[Abs Erorr 2]]/SMA1MSFT[[#This Row],[Adj Close]]</f>
        <v>4.5036502376487597E-2</v>
      </c>
      <c r="N795" s="23">
        <f t="shared" si="64"/>
        <v>26.25085</v>
      </c>
      <c r="O795" s="26">
        <f>SMA1MSFT[[#This Row],[Adj Close]]-SMA1MSFT[[#This Row],[6-MA]]</f>
        <v>2.0121500000000019</v>
      </c>
      <c r="P795" s="14">
        <f>(SMA1MSFT[[#This Row],[Adj Close]]-N795)^2</f>
        <v>4.0487476225000076</v>
      </c>
      <c r="Q795" s="14">
        <f>ABS(SMA1MSFT[[#This Row],[Erorr 3]])</f>
        <v>2.0121500000000019</v>
      </c>
      <c r="R795" s="27">
        <f>SMA1MSFT[[#This Row],[Abs Erorr 3]]/SMA1MSFT[[#This Row],[Adj Close]]</f>
        <v>7.1193786929908423E-2</v>
      </c>
    </row>
    <row r="796" spans="2:18">
      <c r="B796" s="46">
        <v>44936.291666666664</v>
      </c>
      <c r="C796" s="7">
        <v>28.388300000000001</v>
      </c>
      <c r="D796" s="23">
        <f t="shared" si="61"/>
        <v>28.263000000000002</v>
      </c>
      <c r="E796" s="24">
        <f>SMA1MSFT[[#This Row],[Adj Close]]-SMA1MSFT[[#This Row],[Naive Trend ]]</f>
        <v>0.1252999999999993</v>
      </c>
      <c r="F796" s="5">
        <f t="shared" si="60"/>
        <v>1.5700089999999826E-2</v>
      </c>
      <c r="G796" s="5">
        <f>ABS(SMA1MSFT[[#This Row],[Erorr 1]])</f>
        <v>0.1252999999999993</v>
      </c>
      <c r="H796" s="15">
        <f>SMA1MSFT[[#This Row],[Abs Erorr 1]]/SMA1MSFT[[#This Row],[Adj Close]]</f>
        <v>4.4137901882113162E-3</v>
      </c>
      <c r="I796" s="23">
        <f t="shared" si="63"/>
        <v>27.514066666666668</v>
      </c>
      <c r="J796" s="25">
        <f>(SMA1MSFT[[#This Row],[Adj Close]]-SMA1MSFT[[#This Row],[3-MA]])</f>
        <v>0.87423333333333275</v>
      </c>
      <c r="K796" s="14">
        <f t="shared" si="62"/>
        <v>0.7642839211111101</v>
      </c>
      <c r="L796" s="14">
        <f>ABS(SMA1MSFT[[#This Row],[Erorr 2]])</f>
        <v>0.87423333333333275</v>
      </c>
      <c r="M796" s="15">
        <f>SMA1MSFT[[#This Row],[Abs Erorr 2]]/SMA1MSFT[[#This Row],[Adj Close]]</f>
        <v>3.0795550749193601E-2</v>
      </c>
      <c r="N796" s="23">
        <f t="shared" si="64"/>
        <v>26.749066666666668</v>
      </c>
      <c r="O796" s="26">
        <f>SMA1MSFT[[#This Row],[Adj Close]]-SMA1MSFT[[#This Row],[6-MA]]</f>
        <v>1.6392333333333333</v>
      </c>
      <c r="P796" s="14">
        <f>(SMA1MSFT[[#This Row],[Adj Close]]-N796)^2</f>
        <v>2.6870859211111111</v>
      </c>
      <c r="Q796" s="14">
        <f>ABS(SMA1MSFT[[#This Row],[Erorr 3]])</f>
        <v>1.6392333333333333</v>
      </c>
      <c r="R796" s="27">
        <f>SMA1MSFT[[#This Row],[Abs Erorr 3]]/SMA1MSFT[[#This Row],[Adj Close]]</f>
        <v>5.7743272169637962E-2</v>
      </c>
    </row>
    <row r="797" spans="2:18">
      <c r="B797" s="46">
        <v>44937.291666666664</v>
      </c>
      <c r="C797" s="7">
        <v>28.7837</v>
      </c>
      <c r="D797" s="23">
        <f t="shared" si="61"/>
        <v>28.388300000000001</v>
      </c>
      <c r="E797" s="24">
        <f>SMA1MSFT[[#This Row],[Adj Close]]-SMA1MSFT[[#This Row],[Naive Trend ]]</f>
        <v>0.39539999999999864</v>
      </c>
      <c r="F797" s="5">
        <f t="shared" si="60"/>
        <v>0.15634115999999892</v>
      </c>
      <c r="G797" s="5">
        <f>ABS(SMA1MSFT[[#This Row],[Erorr 1]])</f>
        <v>0.39539999999999864</v>
      </c>
      <c r="H797" s="15">
        <f>SMA1MSFT[[#This Row],[Abs Erorr 1]]/SMA1MSFT[[#This Row],[Adj Close]]</f>
        <v>1.3736941393913869E-2</v>
      </c>
      <c r="I797" s="23">
        <f t="shared" si="63"/>
        <v>28.118333333333336</v>
      </c>
      <c r="J797" s="25">
        <f>(SMA1MSFT[[#This Row],[Adj Close]]-SMA1MSFT[[#This Row],[3-MA]])</f>
        <v>0.66536666666666378</v>
      </c>
      <c r="K797" s="14">
        <f t="shared" si="62"/>
        <v>0.44271280111110728</v>
      </c>
      <c r="L797" s="14">
        <f>ABS(SMA1MSFT[[#This Row],[Erorr 2]])</f>
        <v>0.66536666666666378</v>
      </c>
      <c r="M797" s="15">
        <f>SMA1MSFT[[#This Row],[Abs Erorr 2]]/SMA1MSFT[[#This Row],[Adj Close]]</f>
        <v>2.3116092325401662E-2</v>
      </c>
      <c r="N797" s="23">
        <f t="shared" si="64"/>
        <v>27.232799999999997</v>
      </c>
      <c r="O797" s="26">
        <f>SMA1MSFT[[#This Row],[Adj Close]]-SMA1MSFT[[#This Row],[6-MA]]</f>
        <v>1.5509000000000022</v>
      </c>
      <c r="P797" s="14">
        <f>(SMA1MSFT[[#This Row],[Adj Close]]-N797)^2</f>
        <v>2.4052908100000066</v>
      </c>
      <c r="Q797" s="14">
        <f>ABS(SMA1MSFT[[#This Row],[Erorr 3]])</f>
        <v>1.5509000000000022</v>
      </c>
      <c r="R797" s="27">
        <f>SMA1MSFT[[#This Row],[Abs Erorr 3]]/SMA1MSFT[[#This Row],[Adj Close]]</f>
        <v>5.3881189701115641E-2</v>
      </c>
    </row>
    <row r="798" spans="2:18">
      <c r="B798" s="46">
        <v>44938.291666666664</v>
      </c>
      <c r="C798" s="7">
        <v>29.207999999999998</v>
      </c>
      <c r="D798" s="23">
        <f t="shared" si="61"/>
        <v>28.7837</v>
      </c>
      <c r="E798" s="24">
        <f>SMA1MSFT[[#This Row],[Adj Close]]-SMA1MSFT[[#This Row],[Naive Trend ]]</f>
        <v>0.42429999999999879</v>
      </c>
      <c r="F798" s="5">
        <f t="shared" si="60"/>
        <v>0.18003048999999896</v>
      </c>
      <c r="G798" s="5">
        <f>ABS(SMA1MSFT[[#This Row],[Erorr 1]])</f>
        <v>0.42429999999999879</v>
      </c>
      <c r="H798" s="15">
        <f>SMA1MSFT[[#This Row],[Abs Erorr 1]]/SMA1MSFT[[#This Row],[Adj Close]]</f>
        <v>1.4526841961106506E-2</v>
      </c>
      <c r="I798" s="23">
        <f t="shared" si="63"/>
        <v>28.478333333333335</v>
      </c>
      <c r="J798" s="25">
        <f>(SMA1MSFT[[#This Row],[Adj Close]]-SMA1MSFT[[#This Row],[3-MA]])</f>
        <v>0.72966666666666313</v>
      </c>
      <c r="K798" s="14">
        <f t="shared" si="62"/>
        <v>0.53241344444443928</v>
      </c>
      <c r="L798" s="14">
        <f>ABS(SMA1MSFT[[#This Row],[Erorr 2]])</f>
        <v>0.72966666666666313</v>
      </c>
      <c r="M798" s="15">
        <f>SMA1MSFT[[#This Row],[Abs Erorr 2]]/SMA1MSFT[[#This Row],[Adj Close]]</f>
        <v>2.4981740162512433E-2</v>
      </c>
      <c r="N798" s="23">
        <f t="shared" si="64"/>
        <v>27.734233333333336</v>
      </c>
      <c r="O798" s="26">
        <f>SMA1MSFT[[#This Row],[Adj Close]]-SMA1MSFT[[#This Row],[6-MA]]</f>
        <v>1.4737666666666627</v>
      </c>
      <c r="P798" s="14">
        <f>(SMA1MSFT[[#This Row],[Adj Close]]-N798)^2</f>
        <v>2.171988187777766</v>
      </c>
      <c r="Q798" s="14">
        <f>ABS(SMA1MSFT[[#This Row],[Erorr 3]])</f>
        <v>1.4737666666666627</v>
      </c>
      <c r="R798" s="27">
        <f>SMA1MSFT[[#This Row],[Abs Erorr 3]]/SMA1MSFT[[#This Row],[Adj Close]]</f>
        <v>5.0457637177028988E-2</v>
      </c>
    </row>
    <row r="799" spans="2:18">
      <c r="B799" s="46">
        <v>44939.291666666664</v>
      </c>
      <c r="C799" s="7">
        <v>29.034400000000002</v>
      </c>
      <c r="D799" s="23">
        <f t="shared" si="61"/>
        <v>29.207999999999998</v>
      </c>
      <c r="E799" s="24">
        <f>SMA1MSFT[[#This Row],[Adj Close]]-SMA1MSFT[[#This Row],[Naive Trend ]]</f>
        <v>-0.17359999999999687</v>
      </c>
      <c r="F799" s="5">
        <f t="shared" si="60"/>
        <v>3.0136959999998911E-2</v>
      </c>
      <c r="G799" s="5">
        <f>ABS(SMA1MSFT[[#This Row],[Erorr 1]])</f>
        <v>0.17359999999999687</v>
      </c>
      <c r="H799" s="15">
        <f>SMA1MSFT[[#This Row],[Abs Erorr 1]]/SMA1MSFT[[#This Row],[Adj Close]]</f>
        <v>5.9791144297797394E-3</v>
      </c>
      <c r="I799" s="23">
        <f t="shared" si="63"/>
        <v>28.793333333333333</v>
      </c>
      <c r="J799" s="25">
        <f>(SMA1MSFT[[#This Row],[Adj Close]]-SMA1MSFT[[#This Row],[3-MA]])</f>
        <v>0.24106666666666854</v>
      </c>
      <c r="K799" s="14">
        <f t="shared" si="62"/>
        <v>5.8113137777778677E-2</v>
      </c>
      <c r="L799" s="14">
        <f>ABS(SMA1MSFT[[#This Row],[Erorr 2]])</f>
        <v>0.24106666666666854</v>
      </c>
      <c r="M799" s="15">
        <f>SMA1MSFT[[#This Row],[Abs Erorr 2]]/SMA1MSFT[[#This Row],[Adj Close]]</f>
        <v>8.302794845654415E-3</v>
      </c>
      <c r="N799" s="23">
        <f t="shared" si="64"/>
        <v>28.153700000000001</v>
      </c>
      <c r="O799" s="26">
        <f>SMA1MSFT[[#This Row],[Adj Close]]-SMA1MSFT[[#This Row],[6-MA]]</f>
        <v>0.88070000000000093</v>
      </c>
      <c r="P799" s="14">
        <f>(SMA1MSFT[[#This Row],[Adj Close]]-N799)^2</f>
        <v>0.77563249000000167</v>
      </c>
      <c r="Q799" s="14">
        <f>ABS(SMA1MSFT[[#This Row],[Erorr 3]])</f>
        <v>0.88070000000000093</v>
      </c>
      <c r="R799" s="27">
        <f>SMA1MSFT[[#This Row],[Abs Erorr 3]]/SMA1MSFT[[#This Row],[Adj Close]]</f>
        <v>3.0332984322045602E-2</v>
      </c>
    </row>
    <row r="800" spans="2:18">
      <c r="B800" s="46">
        <v>44943.291666666664</v>
      </c>
      <c r="C800" s="7">
        <v>28.5426</v>
      </c>
      <c r="D800" s="23">
        <f t="shared" si="61"/>
        <v>29.034400000000002</v>
      </c>
      <c r="E800" s="24">
        <f>SMA1MSFT[[#This Row],[Adj Close]]-SMA1MSFT[[#This Row],[Naive Trend ]]</f>
        <v>-0.49180000000000135</v>
      </c>
      <c r="F800" s="5">
        <f t="shared" si="60"/>
        <v>0.24186724000000132</v>
      </c>
      <c r="G800" s="5">
        <f>ABS(SMA1MSFT[[#This Row],[Erorr 1]])</f>
        <v>0.49180000000000135</v>
      </c>
      <c r="H800" s="15">
        <f>SMA1MSFT[[#This Row],[Abs Erorr 1]]/SMA1MSFT[[#This Row],[Adj Close]]</f>
        <v>1.7230385458928105E-2</v>
      </c>
      <c r="I800" s="23">
        <f t="shared" si="63"/>
        <v>29.008700000000001</v>
      </c>
      <c r="J800" s="25">
        <f>(SMA1MSFT[[#This Row],[Adj Close]]-SMA1MSFT[[#This Row],[3-MA]])</f>
        <v>-0.46610000000000085</v>
      </c>
      <c r="K800" s="14">
        <f t="shared" si="62"/>
        <v>0.2172492100000008</v>
      </c>
      <c r="L800" s="14">
        <f>ABS(SMA1MSFT[[#This Row],[Erorr 2]])</f>
        <v>0.46610000000000085</v>
      </c>
      <c r="M800" s="15">
        <f>SMA1MSFT[[#This Row],[Abs Erorr 2]]/SMA1MSFT[[#This Row],[Adj Close]]</f>
        <v>1.6329976946739291E-2</v>
      </c>
      <c r="N800" s="23">
        <f t="shared" si="64"/>
        <v>28.563516666666668</v>
      </c>
      <c r="O800" s="26">
        <f>SMA1MSFT[[#This Row],[Adj Close]]-SMA1MSFT[[#This Row],[6-MA]]</f>
        <v>-2.0916666666668249E-2</v>
      </c>
      <c r="P800" s="14">
        <f>(SMA1MSFT[[#This Row],[Adj Close]]-N800)^2</f>
        <v>4.3750694444451066E-4</v>
      </c>
      <c r="Q800" s="14">
        <f>ABS(SMA1MSFT[[#This Row],[Erorr 3]])</f>
        <v>2.0916666666668249E-2</v>
      </c>
      <c r="R800" s="27">
        <f>SMA1MSFT[[#This Row],[Abs Erorr 3]]/SMA1MSFT[[#This Row],[Adj Close]]</f>
        <v>7.3282275148964173E-4</v>
      </c>
    </row>
    <row r="801" spans="2:18">
      <c r="B801" s="46">
        <v>44944.291666666664</v>
      </c>
      <c r="C801" s="7">
        <v>27.780799999999999</v>
      </c>
      <c r="D801" s="23">
        <f t="shared" si="61"/>
        <v>28.5426</v>
      </c>
      <c r="E801" s="24">
        <f>SMA1MSFT[[#This Row],[Adj Close]]-SMA1MSFT[[#This Row],[Naive Trend ]]</f>
        <v>-0.76180000000000092</v>
      </c>
      <c r="F801" s="5">
        <f t="shared" si="60"/>
        <v>0.58033924000000137</v>
      </c>
      <c r="G801" s="5">
        <f>ABS(SMA1MSFT[[#This Row],[Erorr 1]])</f>
        <v>0.76180000000000092</v>
      </c>
      <c r="H801" s="15">
        <f>SMA1MSFT[[#This Row],[Abs Erorr 1]]/SMA1MSFT[[#This Row],[Adj Close]]</f>
        <v>2.742181650636414E-2</v>
      </c>
      <c r="I801" s="23">
        <f t="shared" si="63"/>
        <v>28.928333333333331</v>
      </c>
      <c r="J801" s="25">
        <f>(SMA1MSFT[[#This Row],[Adj Close]]-SMA1MSFT[[#This Row],[3-MA]])</f>
        <v>-1.1475333333333317</v>
      </c>
      <c r="K801" s="14">
        <f t="shared" si="62"/>
        <v>1.3168327511111075</v>
      </c>
      <c r="L801" s="14">
        <f>ABS(SMA1MSFT[[#This Row],[Erorr 2]])</f>
        <v>1.1475333333333317</v>
      </c>
      <c r="M801" s="15">
        <f>SMA1MSFT[[#This Row],[Abs Erorr 2]]/SMA1MSFT[[#This Row],[Adj Close]]</f>
        <v>4.1306705830405598E-2</v>
      </c>
      <c r="N801" s="23">
        <f t="shared" si="64"/>
        <v>28.703333333333333</v>
      </c>
      <c r="O801" s="26">
        <f>SMA1MSFT[[#This Row],[Adj Close]]-SMA1MSFT[[#This Row],[6-MA]]</f>
        <v>-0.92253333333333387</v>
      </c>
      <c r="P801" s="14">
        <f>(SMA1MSFT[[#This Row],[Adj Close]]-N801)^2</f>
        <v>0.8510677511111121</v>
      </c>
      <c r="Q801" s="14">
        <f>ABS(SMA1MSFT[[#This Row],[Erorr 3]])</f>
        <v>0.92253333333333387</v>
      </c>
      <c r="R801" s="27">
        <f>SMA1MSFT[[#This Row],[Abs Erorr 3]]/SMA1MSFT[[#This Row],[Adj Close]]</f>
        <v>3.3207587014532837E-2</v>
      </c>
    </row>
    <row r="802" spans="2:18">
      <c r="B802" s="46">
        <v>44945.291666666664</v>
      </c>
      <c r="C802" s="7">
        <v>27.404800000000002</v>
      </c>
      <c r="D802" s="23">
        <f t="shared" si="61"/>
        <v>27.780799999999999</v>
      </c>
      <c r="E802" s="24">
        <f>SMA1MSFT[[#This Row],[Adj Close]]-SMA1MSFT[[#This Row],[Naive Trend ]]</f>
        <v>-0.37599999999999767</v>
      </c>
      <c r="F802" s="5">
        <f t="shared" si="60"/>
        <v>0.14137599999999825</v>
      </c>
      <c r="G802" s="5">
        <f>ABS(SMA1MSFT[[#This Row],[Erorr 1]])</f>
        <v>0.37599999999999767</v>
      </c>
      <c r="H802" s="15">
        <f>SMA1MSFT[[#This Row],[Abs Erorr 1]]/SMA1MSFT[[#This Row],[Adj Close]]</f>
        <v>1.3720224194301642E-2</v>
      </c>
      <c r="I802" s="23">
        <f t="shared" si="63"/>
        <v>28.4526</v>
      </c>
      <c r="J802" s="25">
        <f>(SMA1MSFT[[#This Row],[Adj Close]]-SMA1MSFT[[#This Row],[3-MA]])</f>
        <v>-1.0477999999999987</v>
      </c>
      <c r="K802" s="14">
        <f t="shared" si="62"/>
        <v>1.0978848399999974</v>
      </c>
      <c r="L802" s="14">
        <f>ABS(SMA1MSFT[[#This Row],[Erorr 2]])</f>
        <v>1.0477999999999987</v>
      </c>
      <c r="M802" s="15">
        <f>SMA1MSFT[[#This Row],[Abs Erorr 2]]/SMA1MSFT[[#This Row],[Adj Close]]</f>
        <v>3.8234177954226949E-2</v>
      </c>
      <c r="N802" s="23">
        <f t="shared" si="64"/>
        <v>28.622966666666667</v>
      </c>
      <c r="O802" s="26">
        <f>SMA1MSFT[[#This Row],[Adj Close]]-SMA1MSFT[[#This Row],[6-MA]]</f>
        <v>-1.2181666666666651</v>
      </c>
      <c r="P802" s="14">
        <f>(SMA1MSFT[[#This Row],[Adj Close]]-N802)^2</f>
        <v>1.4839300277777738</v>
      </c>
      <c r="Q802" s="14">
        <f>ABS(SMA1MSFT[[#This Row],[Erorr 3]])</f>
        <v>1.2181666666666651</v>
      </c>
      <c r="R802" s="27">
        <f>SMA1MSFT[[#This Row],[Abs Erorr 3]]/SMA1MSFT[[#This Row],[Adj Close]]</f>
        <v>4.4450850459286879E-2</v>
      </c>
    </row>
    <row r="803" spans="2:18">
      <c r="B803" s="46">
        <v>44946.291666666664</v>
      </c>
      <c r="C803" s="7">
        <v>28.176200000000001</v>
      </c>
      <c r="D803" s="23">
        <f t="shared" si="61"/>
        <v>27.404800000000002</v>
      </c>
      <c r="E803" s="24">
        <f>SMA1MSFT[[#This Row],[Adj Close]]-SMA1MSFT[[#This Row],[Naive Trend ]]</f>
        <v>0.77139999999999986</v>
      </c>
      <c r="F803" s="5">
        <f t="shared" si="60"/>
        <v>0.59505795999999977</v>
      </c>
      <c r="G803" s="5">
        <f>ABS(SMA1MSFT[[#This Row],[Erorr 1]])</f>
        <v>0.77139999999999986</v>
      </c>
      <c r="H803" s="15">
        <f>SMA1MSFT[[#This Row],[Abs Erorr 1]]/SMA1MSFT[[#This Row],[Adj Close]]</f>
        <v>2.7377715944662512E-2</v>
      </c>
      <c r="I803" s="23">
        <f t="shared" si="63"/>
        <v>27.909400000000002</v>
      </c>
      <c r="J803" s="25">
        <f>(SMA1MSFT[[#This Row],[Adj Close]]-SMA1MSFT[[#This Row],[3-MA]])</f>
        <v>0.26679999999999993</v>
      </c>
      <c r="K803" s="14">
        <f t="shared" si="62"/>
        <v>7.1182239999999966E-2</v>
      </c>
      <c r="L803" s="14">
        <f>ABS(SMA1MSFT[[#This Row],[Erorr 2]])</f>
        <v>0.26679999999999993</v>
      </c>
      <c r="M803" s="15">
        <f>SMA1MSFT[[#This Row],[Abs Erorr 2]]/SMA1MSFT[[#This Row],[Adj Close]]</f>
        <v>9.4689844620637238E-3</v>
      </c>
      <c r="N803" s="23">
        <f t="shared" si="64"/>
        <v>28.459050000000001</v>
      </c>
      <c r="O803" s="26">
        <f>SMA1MSFT[[#This Row],[Adj Close]]-SMA1MSFT[[#This Row],[6-MA]]</f>
        <v>-0.28284999999999982</v>
      </c>
      <c r="P803" s="14">
        <f>(SMA1MSFT[[#This Row],[Adj Close]]-N803)^2</f>
        <v>8.00041224999999E-2</v>
      </c>
      <c r="Q803" s="14">
        <f>ABS(SMA1MSFT[[#This Row],[Erorr 3]])</f>
        <v>0.28284999999999982</v>
      </c>
      <c r="R803" s="27">
        <f>SMA1MSFT[[#This Row],[Abs Erorr 3]]/SMA1MSFT[[#This Row],[Adj Close]]</f>
        <v>1.0038614149530448E-2</v>
      </c>
    </row>
    <row r="804" spans="2:18">
      <c r="B804" s="46">
        <v>44949.291666666664</v>
      </c>
      <c r="C804" s="7">
        <v>29.188700000000001</v>
      </c>
      <c r="D804" s="23">
        <f t="shared" si="61"/>
        <v>28.176200000000001</v>
      </c>
      <c r="E804" s="24">
        <f>SMA1MSFT[[#This Row],[Adj Close]]-SMA1MSFT[[#This Row],[Naive Trend ]]</f>
        <v>1.0124999999999993</v>
      </c>
      <c r="F804" s="5">
        <f t="shared" si="60"/>
        <v>1.0251562499999987</v>
      </c>
      <c r="G804" s="5">
        <f>ABS(SMA1MSFT[[#This Row],[Erorr 1]])</f>
        <v>1.0124999999999993</v>
      </c>
      <c r="H804" s="15">
        <f>SMA1MSFT[[#This Row],[Abs Erorr 1]]/SMA1MSFT[[#This Row],[Adj Close]]</f>
        <v>3.4688081346548466E-2</v>
      </c>
      <c r="I804" s="23">
        <f t="shared" si="63"/>
        <v>27.787266666666667</v>
      </c>
      <c r="J804" s="25">
        <f>(SMA1MSFT[[#This Row],[Adj Close]]-SMA1MSFT[[#This Row],[3-MA]])</f>
        <v>1.4014333333333333</v>
      </c>
      <c r="K804" s="14">
        <f t="shared" si="62"/>
        <v>1.9640153877777777</v>
      </c>
      <c r="L804" s="14">
        <f>ABS(SMA1MSFT[[#This Row],[Erorr 2]])</f>
        <v>1.4014333333333333</v>
      </c>
      <c r="M804" s="15">
        <f>SMA1MSFT[[#This Row],[Abs Erorr 2]]/SMA1MSFT[[#This Row],[Adj Close]]</f>
        <v>4.8012872561413601E-2</v>
      </c>
      <c r="N804" s="23">
        <f t="shared" si="64"/>
        <v>28.357799999999997</v>
      </c>
      <c r="O804" s="26">
        <f>SMA1MSFT[[#This Row],[Adj Close]]-SMA1MSFT[[#This Row],[6-MA]]</f>
        <v>0.8309000000000033</v>
      </c>
      <c r="P804" s="14">
        <f>(SMA1MSFT[[#This Row],[Adj Close]]-N804)^2</f>
        <v>0.69039481000000547</v>
      </c>
      <c r="Q804" s="14">
        <f>ABS(SMA1MSFT[[#This Row],[Erorr 3]])</f>
        <v>0.8309000000000033</v>
      </c>
      <c r="R804" s="27">
        <f>SMA1MSFT[[#This Row],[Abs Erorr 3]]/SMA1MSFT[[#This Row],[Adj Close]]</f>
        <v>2.8466495595898526E-2</v>
      </c>
    </row>
    <row r="805" spans="2:18">
      <c r="B805" s="46">
        <v>44950.291666666664</v>
      </c>
      <c r="C805" s="7">
        <v>28.851199999999999</v>
      </c>
      <c r="D805" s="23">
        <f t="shared" si="61"/>
        <v>29.188700000000001</v>
      </c>
      <c r="E805" s="24">
        <f>SMA1MSFT[[#This Row],[Adj Close]]-SMA1MSFT[[#This Row],[Naive Trend ]]</f>
        <v>-0.33750000000000213</v>
      </c>
      <c r="F805" s="5">
        <f t="shared" si="60"/>
        <v>0.11390625000000144</v>
      </c>
      <c r="G805" s="5">
        <f>ABS(SMA1MSFT[[#This Row],[Erorr 1]])</f>
        <v>0.33750000000000213</v>
      </c>
      <c r="H805" s="15">
        <f>SMA1MSFT[[#This Row],[Abs Erorr 1]]/SMA1MSFT[[#This Row],[Adj Close]]</f>
        <v>1.1697953637977005E-2</v>
      </c>
      <c r="I805" s="23">
        <f t="shared" si="63"/>
        <v>28.256566666666668</v>
      </c>
      <c r="J805" s="25">
        <f>(SMA1MSFT[[#This Row],[Adj Close]]-SMA1MSFT[[#This Row],[3-MA]])</f>
        <v>0.59463333333333068</v>
      </c>
      <c r="K805" s="14">
        <f t="shared" si="62"/>
        <v>0.35358880111110796</v>
      </c>
      <c r="L805" s="14">
        <f>ABS(SMA1MSFT[[#This Row],[Erorr 2]])</f>
        <v>0.59463333333333068</v>
      </c>
      <c r="M805" s="15">
        <f>SMA1MSFT[[#This Row],[Abs Erorr 2]]/SMA1MSFT[[#This Row],[Adj Close]]</f>
        <v>2.0610350118308102E-2</v>
      </c>
      <c r="N805" s="23">
        <f t="shared" si="64"/>
        <v>28.354583333333334</v>
      </c>
      <c r="O805" s="26">
        <f>SMA1MSFT[[#This Row],[Adj Close]]-SMA1MSFT[[#This Row],[6-MA]]</f>
        <v>0.49661666666666449</v>
      </c>
      <c r="P805" s="14">
        <f>(SMA1MSFT[[#This Row],[Adj Close]]-N805)^2</f>
        <v>0.24662811361110895</v>
      </c>
      <c r="Q805" s="14">
        <f>ABS(SMA1MSFT[[#This Row],[Erorr 3]])</f>
        <v>0.49661666666666449</v>
      </c>
      <c r="R805" s="27">
        <f>SMA1MSFT[[#This Row],[Abs Erorr 3]]/SMA1MSFT[[#This Row],[Adj Close]]</f>
        <v>1.7213033311150473E-2</v>
      </c>
    </row>
    <row r="806" spans="2:18">
      <c r="B806" s="46">
        <v>44951.291666666664</v>
      </c>
      <c r="C806" s="7">
        <v>28.638999999999999</v>
      </c>
      <c r="D806" s="23">
        <f t="shared" si="61"/>
        <v>28.851199999999999</v>
      </c>
      <c r="E806" s="24">
        <f>SMA1MSFT[[#This Row],[Adj Close]]-SMA1MSFT[[#This Row],[Naive Trend ]]</f>
        <v>-0.21219999999999928</v>
      </c>
      <c r="F806" s="5">
        <f t="shared" si="60"/>
        <v>4.5028839999999695E-2</v>
      </c>
      <c r="G806" s="5">
        <f>ABS(SMA1MSFT[[#This Row],[Erorr 1]])</f>
        <v>0.21219999999999928</v>
      </c>
      <c r="H806" s="15">
        <f>SMA1MSFT[[#This Row],[Abs Erorr 1]]/SMA1MSFT[[#This Row],[Adj Close]]</f>
        <v>7.4094765878696634E-3</v>
      </c>
      <c r="I806" s="23">
        <f t="shared" si="63"/>
        <v>28.738700000000005</v>
      </c>
      <c r="J806" s="25">
        <f>(SMA1MSFT[[#This Row],[Adj Close]]-SMA1MSFT[[#This Row],[3-MA]])</f>
        <v>-9.9700000000005673E-2</v>
      </c>
      <c r="K806" s="14">
        <f t="shared" si="62"/>
        <v>9.9400900000011314E-3</v>
      </c>
      <c r="L806" s="14">
        <f>ABS(SMA1MSFT[[#This Row],[Erorr 2]])</f>
        <v>9.9700000000005673E-2</v>
      </c>
      <c r="M806" s="15">
        <f>SMA1MSFT[[#This Row],[Abs Erorr 2]]/SMA1MSFT[[#This Row],[Adj Close]]</f>
        <v>3.4812668040087179E-3</v>
      </c>
      <c r="N806" s="23">
        <f t="shared" si="64"/>
        <v>28.324050000000003</v>
      </c>
      <c r="O806" s="26">
        <f>SMA1MSFT[[#This Row],[Adj Close]]-SMA1MSFT[[#This Row],[6-MA]]</f>
        <v>0.31494999999999607</v>
      </c>
      <c r="P806" s="14">
        <f>(SMA1MSFT[[#This Row],[Adj Close]]-N806)^2</f>
        <v>9.9193502499997518E-2</v>
      </c>
      <c r="Q806" s="14">
        <f>ABS(SMA1MSFT[[#This Row],[Erorr 3]])</f>
        <v>0.31494999999999607</v>
      </c>
      <c r="R806" s="27">
        <f>SMA1MSFT[[#This Row],[Abs Erorr 3]]/SMA1MSFT[[#This Row],[Adj Close]]</f>
        <v>1.0997241523796084E-2</v>
      </c>
    </row>
    <row r="807" spans="2:18">
      <c r="B807" s="46">
        <v>44952.291666666664</v>
      </c>
      <c r="C807" s="7">
        <v>29.0151</v>
      </c>
      <c r="D807" s="23">
        <f t="shared" si="61"/>
        <v>28.638999999999999</v>
      </c>
      <c r="E807" s="24">
        <f>SMA1MSFT[[#This Row],[Adj Close]]-SMA1MSFT[[#This Row],[Naive Trend ]]</f>
        <v>0.37610000000000099</v>
      </c>
      <c r="F807" s="5">
        <f t="shared" si="60"/>
        <v>0.14145121000000074</v>
      </c>
      <c r="G807" s="5">
        <f>ABS(SMA1MSFT[[#This Row],[Erorr 1]])</f>
        <v>0.37610000000000099</v>
      </c>
      <c r="H807" s="15">
        <f>SMA1MSFT[[#This Row],[Abs Erorr 1]]/SMA1MSFT[[#This Row],[Adj Close]]</f>
        <v>1.2962216225344768E-2</v>
      </c>
      <c r="I807" s="23">
        <f t="shared" si="63"/>
        <v>28.892966666666666</v>
      </c>
      <c r="J807" s="25">
        <f>(SMA1MSFT[[#This Row],[Adj Close]]-SMA1MSFT[[#This Row],[3-MA]])</f>
        <v>0.12213333333333409</v>
      </c>
      <c r="K807" s="14">
        <f t="shared" si="62"/>
        <v>1.4916551111111297E-2</v>
      </c>
      <c r="L807" s="14">
        <f>ABS(SMA1MSFT[[#This Row],[Erorr 2]])</f>
        <v>0.12213333333333409</v>
      </c>
      <c r="M807" s="15">
        <f>SMA1MSFT[[#This Row],[Abs Erorr 2]]/SMA1MSFT[[#This Row],[Adj Close]]</f>
        <v>4.2093025125997871E-3</v>
      </c>
      <c r="N807" s="23">
        <f t="shared" si="64"/>
        <v>28.34011666666667</v>
      </c>
      <c r="O807" s="26">
        <f>SMA1MSFT[[#This Row],[Adj Close]]-SMA1MSFT[[#This Row],[6-MA]]</f>
        <v>0.67498333333332994</v>
      </c>
      <c r="P807" s="14">
        <f>(SMA1MSFT[[#This Row],[Adj Close]]-N807)^2</f>
        <v>0.45560250027777321</v>
      </c>
      <c r="Q807" s="14">
        <f>ABS(SMA1MSFT[[#This Row],[Erorr 3]])</f>
        <v>0.67498333333332994</v>
      </c>
      <c r="R807" s="27">
        <f>SMA1MSFT[[#This Row],[Abs Erorr 3]]/SMA1MSFT[[#This Row],[Adj Close]]</f>
        <v>2.3263174462032871E-2</v>
      </c>
    </row>
    <row r="808" spans="2:18">
      <c r="B808" s="46">
        <v>44953.291666666664</v>
      </c>
      <c r="C808" s="7">
        <v>27.1541</v>
      </c>
      <c r="D808" s="23">
        <f t="shared" si="61"/>
        <v>29.0151</v>
      </c>
      <c r="E808" s="24">
        <f>SMA1MSFT[[#This Row],[Adj Close]]-SMA1MSFT[[#This Row],[Naive Trend ]]</f>
        <v>-1.8610000000000007</v>
      </c>
      <c r="F808" s="5">
        <f t="shared" si="60"/>
        <v>3.4633210000000023</v>
      </c>
      <c r="G808" s="5">
        <f>ABS(SMA1MSFT[[#This Row],[Erorr 1]])</f>
        <v>1.8610000000000007</v>
      </c>
      <c r="H808" s="15">
        <f>SMA1MSFT[[#This Row],[Abs Erorr 1]]/SMA1MSFT[[#This Row],[Adj Close]]</f>
        <v>6.853477007155459E-2</v>
      </c>
      <c r="I808" s="23">
        <f t="shared" si="63"/>
        <v>28.835100000000001</v>
      </c>
      <c r="J808" s="25">
        <f>(SMA1MSFT[[#This Row],[Adj Close]]-SMA1MSFT[[#This Row],[3-MA]])</f>
        <v>-1.6810000000000009</v>
      </c>
      <c r="K808" s="14">
        <f t="shared" si="62"/>
        <v>2.8257610000000031</v>
      </c>
      <c r="L808" s="14">
        <f>ABS(SMA1MSFT[[#This Row],[Erorr 2]])</f>
        <v>1.6810000000000009</v>
      </c>
      <c r="M808" s="15">
        <f>SMA1MSFT[[#This Row],[Abs Erorr 2]]/SMA1MSFT[[#This Row],[Adj Close]]</f>
        <v>6.1905936856680978E-2</v>
      </c>
      <c r="N808" s="23">
        <f t="shared" si="64"/>
        <v>28.545833333333334</v>
      </c>
      <c r="O808" s="26">
        <f>SMA1MSFT[[#This Row],[Adj Close]]-SMA1MSFT[[#This Row],[6-MA]]</f>
        <v>-1.3917333333333346</v>
      </c>
      <c r="P808" s="14">
        <f>(SMA1MSFT[[#This Row],[Adj Close]]-N808)^2</f>
        <v>1.9369216711111146</v>
      </c>
      <c r="Q808" s="14">
        <f>ABS(SMA1MSFT[[#This Row],[Erorr 3]])</f>
        <v>1.3917333333333346</v>
      </c>
      <c r="R808" s="27">
        <f>SMA1MSFT[[#This Row],[Abs Erorr 3]]/SMA1MSFT[[#This Row],[Adj Close]]</f>
        <v>5.1253156368037775E-2</v>
      </c>
    </row>
    <row r="809" spans="2:18">
      <c r="B809" s="46">
        <v>44956.291666666664</v>
      </c>
      <c r="C809" s="7">
        <v>26.951599999999999</v>
      </c>
      <c r="D809" s="23">
        <f t="shared" si="61"/>
        <v>27.1541</v>
      </c>
      <c r="E809" s="24">
        <f>SMA1MSFT[[#This Row],[Adj Close]]-SMA1MSFT[[#This Row],[Naive Trend ]]</f>
        <v>-0.20250000000000057</v>
      </c>
      <c r="F809" s="5">
        <f t="shared" si="60"/>
        <v>4.100625000000023E-2</v>
      </c>
      <c r="G809" s="5">
        <f>ABS(SMA1MSFT[[#This Row],[Erorr 1]])</f>
        <v>0.20250000000000057</v>
      </c>
      <c r="H809" s="15">
        <f>SMA1MSFT[[#This Row],[Abs Erorr 1]]/SMA1MSFT[[#This Row],[Adj Close]]</f>
        <v>7.5134685881357906E-3</v>
      </c>
      <c r="I809" s="23">
        <f t="shared" si="63"/>
        <v>28.269400000000001</v>
      </c>
      <c r="J809" s="25">
        <f>(SMA1MSFT[[#This Row],[Adj Close]]-SMA1MSFT[[#This Row],[3-MA]])</f>
        <v>-1.3178000000000019</v>
      </c>
      <c r="K809" s="14">
        <f t="shared" si="62"/>
        <v>1.7365968400000049</v>
      </c>
      <c r="L809" s="14">
        <f>ABS(SMA1MSFT[[#This Row],[Erorr 2]])</f>
        <v>1.3178000000000019</v>
      </c>
      <c r="M809" s="15">
        <f>SMA1MSFT[[#This Row],[Abs Erorr 2]]/SMA1MSFT[[#This Row],[Adj Close]]</f>
        <v>4.8895056323186817E-2</v>
      </c>
      <c r="N809" s="23">
        <f t="shared" si="64"/>
        <v>28.504050000000003</v>
      </c>
      <c r="O809" s="26">
        <f>SMA1MSFT[[#This Row],[Adj Close]]-SMA1MSFT[[#This Row],[6-MA]]</f>
        <v>-1.5524500000000039</v>
      </c>
      <c r="P809" s="14">
        <f>(SMA1MSFT[[#This Row],[Adj Close]]-N809)^2</f>
        <v>2.4101010025000122</v>
      </c>
      <c r="Q809" s="14">
        <f>ABS(SMA1MSFT[[#This Row],[Erorr 3]])</f>
        <v>1.5524500000000039</v>
      </c>
      <c r="R809" s="27">
        <f>SMA1MSFT[[#This Row],[Abs Erorr 3]]/SMA1MSFT[[#This Row],[Adj Close]]</f>
        <v>5.7601403998278539E-2</v>
      </c>
    </row>
    <row r="810" spans="2:18">
      <c r="B810" s="46">
        <v>44957.291666666664</v>
      </c>
      <c r="C810" s="7">
        <v>27.250499999999999</v>
      </c>
      <c r="D810" s="23">
        <f t="shared" si="61"/>
        <v>26.951599999999999</v>
      </c>
      <c r="E810" s="24">
        <f>SMA1MSFT[[#This Row],[Adj Close]]-SMA1MSFT[[#This Row],[Naive Trend ]]</f>
        <v>0.29889999999999972</v>
      </c>
      <c r="F810" s="5">
        <f t="shared" si="60"/>
        <v>8.9341209999999838E-2</v>
      </c>
      <c r="G810" s="5">
        <f>ABS(SMA1MSFT[[#This Row],[Erorr 1]])</f>
        <v>0.29889999999999972</v>
      </c>
      <c r="H810" s="15">
        <f>SMA1MSFT[[#This Row],[Abs Erorr 1]]/SMA1MSFT[[#This Row],[Adj Close]]</f>
        <v>1.0968606080622363E-2</v>
      </c>
      <c r="I810" s="23">
        <f t="shared" si="63"/>
        <v>27.706933333333335</v>
      </c>
      <c r="J810" s="25">
        <f>(SMA1MSFT[[#This Row],[Adj Close]]-SMA1MSFT[[#This Row],[3-MA]])</f>
        <v>-0.45643333333333658</v>
      </c>
      <c r="K810" s="14">
        <f t="shared" si="62"/>
        <v>0.20833138777778074</v>
      </c>
      <c r="L810" s="14">
        <f>ABS(SMA1MSFT[[#This Row],[Erorr 2]])</f>
        <v>0.45643333333333658</v>
      </c>
      <c r="M810" s="15">
        <f>SMA1MSFT[[#This Row],[Abs Erorr 2]]/SMA1MSFT[[#This Row],[Adj Close]]</f>
        <v>1.6749539763796503E-2</v>
      </c>
      <c r="N810" s="23">
        <f t="shared" si="64"/>
        <v>28.299949999999995</v>
      </c>
      <c r="O810" s="26">
        <f>SMA1MSFT[[#This Row],[Adj Close]]-SMA1MSFT[[#This Row],[6-MA]]</f>
        <v>-1.0494499999999967</v>
      </c>
      <c r="P810" s="14">
        <f>(SMA1MSFT[[#This Row],[Adj Close]]-N810)^2</f>
        <v>1.1013453024999931</v>
      </c>
      <c r="Q810" s="14">
        <f>ABS(SMA1MSFT[[#This Row],[Erorr 3]])</f>
        <v>1.0494499999999967</v>
      </c>
      <c r="R810" s="27">
        <f>SMA1MSFT[[#This Row],[Abs Erorr 3]]/SMA1MSFT[[#This Row],[Adj Close]]</f>
        <v>3.8511219977614967E-2</v>
      </c>
    </row>
    <row r="811" spans="2:18">
      <c r="B811" s="46">
        <v>44958.291666666664</v>
      </c>
      <c r="C811" s="7">
        <v>28.031600000000001</v>
      </c>
      <c r="D811" s="23">
        <f t="shared" si="61"/>
        <v>27.250499999999999</v>
      </c>
      <c r="E811" s="24">
        <f>SMA1MSFT[[#This Row],[Adj Close]]-SMA1MSFT[[#This Row],[Naive Trend ]]</f>
        <v>0.78110000000000213</v>
      </c>
      <c r="F811" s="5">
        <f t="shared" si="60"/>
        <v>0.6101172100000033</v>
      </c>
      <c r="G811" s="5">
        <f>ABS(SMA1MSFT[[#This Row],[Erorr 1]])</f>
        <v>0.78110000000000213</v>
      </c>
      <c r="H811" s="15">
        <f>SMA1MSFT[[#This Row],[Abs Erorr 1]]/SMA1MSFT[[#This Row],[Adj Close]]</f>
        <v>2.7864980950070711E-2</v>
      </c>
      <c r="I811" s="23">
        <f t="shared" si="63"/>
        <v>27.118733333333335</v>
      </c>
      <c r="J811" s="25">
        <f>(SMA1MSFT[[#This Row],[Adj Close]]-SMA1MSFT[[#This Row],[3-MA]])</f>
        <v>0.91286666666666605</v>
      </c>
      <c r="K811" s="14">
        <f t="shared" si="62"/>
        <v>0.83332555111110995</v>
      </c>
      <c r="L811" s="14">
        <f>ABS(SMA1MSFT[[#This Row],[Erorr 2]])</f>
        <v>0.91286666666666605</v>
      </c>
      <c r="M811" s="15">
        <f>SMA1MSFT[[#This Row],[Abs Erorr 2]]/SMA1MSFT[[#This Row],[Adj Close]]</f>
        <v>3.2565628314711471E-2</v>
      </c>
      <c r="N811" s="23">
        <f t="shared" si="64"/>
        <v>27.976916666666664</v>
      </c>
      <c r="O811" s="26">
        <f>SMA1MSFT[[#This Row],[Adj Close]]-SMA1MSFT[[#This Row],[6-MA]]</f>
        <v>5.4683333333336748E-2</v>
      </c>
      <c r="P811" s="14">
        <f>(SMA1MSFT[[#This Row],[Adj Close]]-N811)^2</f>
        <v>2.990266944444818E-3</v>
      </c>
      <c r="Q811" s="14">
        <f>ABS(SMA1MSFT[[#This Row],[Erorr 3]])</f>
        <v>5.4683333333336748E-2</v>
      </c>
      <c r="R811" s="27">
        <f>SMA1MSFT[[#This Row],[Abs Erorr 3]]/SMA1MSFT[[#This Row],[Adj Close]]</f>
        <v>1.9507746019969158E-3</v>
      </c>
    </row>
    <row r="812" spans="2:18">
      <c r="B812" s="46">
        <v>44959.291666666664</v>
      </c>
      <c r="C812" s="7">
        <v>29.111499999999999</v>
      </c>
      <c r="D812" s="23">
        <f t="shared" si="61"/>
        <v>28.031600000000001</v>
      </c>
      <c r="E812" s="24">
        <f>SMA1MSFT[[#This Row],[Adj Close]]-SMA1MSFT[[#This Row],[Naive Trend ]]</f>
        <v>1.0798999999999985</v>
      </c>
      <c r="F812" s="5">
        <f t="shared" si="60"/>
        <v>1.1661840099999967</v>
      </c>
      <c r="G812" s="5">
        <f>ABS(SMA1MSFT[[#This Row],[Erorr 1]])</f>
        <v>1.0798999999999985</v>
      </c>
      <c r="H812" s="15">
        <f>SMA1MSFT[[#This Row],[Abs Erorr 1]]/SMA1MSFT[[#This Row],[Adj Close]]</f>
        <v>3.7095305978736878E-2</v>
      </c>
      <c r="I812" s="23">
        <f t="shared" si="63"/>
        <v>27.411233333333332</v>
      </c>
      <c r="J812" s="25">
        <f>(SMA1MSFT[[#This Row],[Adj Close]]-SMA1MSFT[[#This Row],[3-MA]])</f>
        <v>1.7002666666666677</v>
      </c>
      <c r="K812" s="14">
        <f t="shared" si="62"/>
        <v>2.8909067377777813</v>
      </c>
      <c r="L812" s="14">
        <f>ABS(SMA1MSFT[[#This Row],[Erorr 2]])</f>
        <v>1.7002666666666677</v>
      </c>
      <c r="M812" s="15">
        <f>SMA1MSFT[[#This Row],[Abs Erorr 2]]/SMA1MSFT[[#This Row],[Adj Close]]</f>
        <v>5.8405326646399795E-2</v>
      </c>
      <c r="N812" s="23">
        <f t="shared" si="64"/>
        <v>27.840316666666666</v>
      </c>
      <c r="O812" s="26">
        <f>SMA1MSFT[[#This Row],[Adj Close]]-SMA1MSFT[[#This Row],[6-MA]]</f>
        <v>1.2711833333333331</v>
      </c>
      <c r="P812" s="14">
        <f>(SMA1MSFT[[#This Row],[Adj Close]]-N812)^2</f>
        <v>1.615907066944444</v>
      </c>
      <c r="Q812" s="14">
        <f>ABS(SMA1MSFT[[#This Row],[Erorr 3]])</f>
        <v>1.2711833333333331</v>
      </c>
      <c r="R812" s="27">
        <f>SMA1MSFT[[#This Row],[Abs Erorr 3]]/SMA1MSFT[[#This Row],[Adj Close]]</f>
        <v>4.3666019728744072E-2</v>
      </c>
    </row>
    <row r="813" spans="2:18">
      <c r="B813" s="46">
        <v>44960.291666666664</v>
      </c>
      <c r="C813" s="7">
        <v>29.236899999999999</v>
      </c>
      <c r="D813" s="23">
        <f t="shared" si="61"/>
        <v>29.111499999999999</v>
      </c>
      <c r="E813" s="24">
        <f>SMA1MSFT[[#This Row],[Adj Close]]-SMA1MSFT[[#This Row],[Naive Trend ]]</f>
        <v>0.12539999999999907</v>
      </c>
      <c r="F813" s="5">
        <f t="shared" si="60"/>
        <v>1.5725159999999766E-2</v>
      </c>
      <c r="G813" s="5">
        <f>ABS(SMA1MSFT[[#This Row],[Erorr 1]])</f>
        <v>0.12539999999999907</v>
      </c>
      <c r="H813" s="15">
        <f>SMA1MSFT[[#This Row],[Abs Erorr 1]]/SMA1MSFT[[#This Row],[Adj Close]]</f>
        <v>4.2891004176229038E-3</v>
      </c>
      <c r="I813" s="23">
        <f t="shared" si="63"/>
        <v>28.131199999999996</v>
      </c>
      <c r="J813" s="25">
        <f>(SMA1MSFT[[#This Row],[Adj Close]]-SMA1MSFT[[#This Row],[3-MA]])</f>
        <v>1.1057000000000023</v>
      </c>
      <c r="K813" s="14">
        <f t="shared" si="62"/>
        <v>1.2225724900000052</v>
      </c>
      <c r="L813" s="14">
        <f>ABS(SMA1MSFT[[#This Row],[Erorr 2]])</f>
        <v>1.1057000000000023</v>
      </c>
      <c r="M813" s="15">
        <f>SMA1MSFT[[#This Row],[Abs Erorr 2]]/SMA1MSFT[[#This Row],[Adj Close]]</f>
        <v>3.7818646983777432E-2</v>
      </c>
      <c r="N813" s="23">
        <f t="shared" si="64"/>
        <v>27.919066666666669</v>
      </c>
      <c r="O813" s="26">
        <f>SMA1MSFT[[#This Row],[Adj Close]]-SMA1MSFT[[#This Row],[6-MA]]</f>
        <v>1.3178333333333292</v>
      </c>
      <c r="P813" s="14">
        <f>(SMA1MSFT[[#This Row],[Adj Close]]-N813)^2</f>
        <v>1.7366846944444336</v>
      </c>
      <c r="Q813" s="14">
        <f>ABS(SMA1MSFT[[#This Row],[Erorr 3]])</f>
        <v>1.3178333333333292</v>
      </c>
      <c r="R813" s="27">
        <f>SMA1MSFT[[#This Row],[Abs Erorr 3]]/SMA1MSFT[[#This Row],[Adj Close]]</f>
        <v>4.5074318184668324E-2</v>
      </c>
    </row>
    <row r="814" spans="2:18">
      <c r="B814" s="46">
        <v>44963.291666666664</v>
      </c>
      <c r="C814" s="7">
        <v>28.002199999999998</v>
      </c>
      <c r="D814" s="23">
        <f t="shared" si="61"/>
        <v>29.236899999999999</v>
      </c>
      <c r="E814" s="24">
        <f>SMA1MSFT[[#This Row],[Adj Close]]-SMA1MSFT[[#This Row],[Naive Trend ]]</f>
        <v>-1.2347000000000001</v>
      </c>
      <c r="F814" s="5">
        <f t="shared" si="60"/>
        <v>1.5244840900000003</v>
      </c>
      <c r="G814" s="5">
        <f>ABS(SMA1MSFT[[#This Row],[Erorr 1]])</f>
        <v>1.2347000000000001</v>
      </c>
      <c r="H814" s="15">
        <f>SMA1MSFT[[#This Row],[Abs Erorr 1]]/SMA1MSFT[[#This Row],[Adj Close]]</f>
        <v>4.4092964124247389E-2</v>
      </c>
      <c r="I814" s="23">
        <f t="shared" si="63"/>
        <v>28.793333333333333</v>
      </c>
      <c r="J814" s="25">
        <f>(SMA1MSFT[[#This Row],[Adj Close]]-SMA1MSFT[[#This Row],[3-MA]])</f>
        <v>-0.79113333333333458</v>
      </c>
      <c r="K814" s="14">
        <f t="shared" si="62"/>
        <v>0.62589195111111307</v>
      </c>
      <c r="L814" s="14">
        <f>ABS(SMA1MSFT[[#This Row],[Erorr 2]])</f>
        <v>0.79113333333333458</v>
      </c>
      <c r="M814" s="15">
        <f>SMA1MSFT[[#This Row],[Abs Erorr 2]]/SMA1MSFT[[#This Row],[Adj Close]]</f>
        <v>2.825254206217135E-2</v>
      </c>
      <c r="N814" s="23">
        <f t="shared" si="64"/>
        <v>27.956033333333334</v>
      </c>
      <c r="O814" s="26">
        <f>SMA1MSFT[[#This Row],[Adj Close]]-SMA1MSFT[[#This Row],[6-MA]]</f>
        <v>4.6166666666664469E-2</v>
      </c>
      <c r="P814" s="14">
        <f>(SMA1MSFT[[#This Row],[Adj Close]]-N814)^2</f>
        <v>2.1313611111109083E-3</v>
      </c>
      <c r="Q814" s="14">
        <f>ABS(SMA1MSFT[[#This Row],[Erorr 3]])</f>
        <v>4.6166666666664469E-2</v>
      </c>
      <c r="R814" s="27">
        <f>SMA1MSFT[[#This Row],[Abs Erorr 3]]/SMA1MSFT[[#This Row],[Adj Close]]</f>
        <v>1.6486799846677929E-3</v>
      </c>
    </row>
    <row r="815" spans="2:18">
      <c r="B815" s="46">
        <v>44964.291666666664</v>
      </c>
      <c r="C815" s="7">
        <v>28.3536</v>
      </c>
      <c r="D815" s="23">
        <f t="shared" si="61"/>
        <v>28.002199999999998</v>
      </c>
      <c r="E815" s="24">
        <f>SMA1MSFT[[#This Row],[Adj Close]]-SMA1MSFT[[#This Row],[Naive Trend ]]</f>
        <v>0.35140000000000171</v>
      </c>
      <c r="F815" s="5">
        <f t="shared" si="60"/>
        <v>0.12348196000000121</v>
      </c>
      <c r="G815" s="5">
        <f>ABS(SMA1MSFT[[#This Row],[Erorr 1]])</f>
        <v>0.35140000000000171</v>
      </c>
      <c r="H815" s="15">
        <f>SMA1MSFT[[#This Row],[Abs Erorr 1]]/SMA1MSFT[[#This Row],[Adj Close]]</f>
        <v>1.2393487952147231E-2</v>
      </c>
      <c r="I815" s="23">
        <f t="shared" si="63"/>
        <v>28.783533333333335</v>
      </c>
      <c r="J815" s="25">
        <f>(SMA1MSFT[[#This Row],[Adj Close]]-SMA1MSFT[[#This Row],[3-MA]])</f>
        <v>-0.42993333333333439</v>
      </c>
      <c r="K815" s="14">
        <f t="shared" si="62"/>
        <v>0.18484267111111202</v>
      </c>
      <c r="L815" s="14">
        <f>ABS(SMA1MSFT[[#This Row],[Erorr 2]])</f>
        <v>0.42993333333333439</v>
      </c>
      <c r="M815" s="15">
        <f>SMA1MSFT[[#This Row],[Abs Erorr 2]]/SMA1MSFT[[#This Row],[Adj Close]]</f>
        <v>1.5163271448187686E-2</v>
      </c>
      <c r="N815" s="23">
        <f t="shared" si="64"/>
        <v>28.09738333333333</v>
      </c>
      <c r="O815" s="26">
        <f>SMA1MSFT[[#This Row],[Adj Close]]-SMA1MSFT[[#This Row],[6-MA]]</f>
        <v>0.25621666666667053</v>
      </c>
      <c r="P815" s="14">
        <f>(SMA1MSFT[[#This Row],[Adj Close]]-N815)^2</f>
        <v>6.5646980277779765E-2</v>
      </c>
      <c r="Q815" s="14">
        <f>ABS(SMA1MSFT[[#This Row],[Erorr 3]])</f>
        <v>0.25621666666667053</v>
      </c>
      <c r="R815" s="27">
        <f>SMA1MSFT[[#This Row],[Abs Erorr 3]]/SMA1MSFT[[#This Row],[Adj Close]]</f>
        <v>9.0364774373155633E-3</v>
      </c>
    </row>
    <row r="816" spans="2:18">
      <c r="B816" s="46">
        <v>44965.291666666664</v>
      </c>
      <c r="C816" s="7">
        <v>27.562999999999999</v>
      </c>
      <c r="D816" s="23">
        <f t="shared" si="61"/>
        <v>28.3536</v>
      </c>
      <c r="E816" s="24">
        <f>SMA1MSFT[[#This Row],[Adj Close]]-SMA1MSFT[[#This Row],[Naive Trend ]]</f>
        <v>-0.7906000000000013</v>
      </c>
      <c r="F816" s="5">
        <f t="shared" si="60"/>
        <v>0.62504836000000208</v>
      </c>
      <c r="G816" s="5">
        <f>ABS(SMA1MSFT[[#This Row],[Erorr 1]])</f>
        <v>0.7906000000000013</v>
      </c>
      <c r="H816" s="15">
        <f>SMA1MSFT[[#This Row],[Abs Erorr 1]]/SMA1MSFT[[#This Row],[Adj Close]]</f>
        <v>2.8683379893335317E-2</v>
      </c>
      <c r="I816" s="23">
        <f t="shared" si="63"/>
        <v>28.530899999999999</v>
      </c>
      <c r="J816" s="25">
        <f>(SMA1MSFT[[#This Row],[Adj Close]]-SMA1MSFT[[#This Row],[3-MA]])</f>
        <v>-0.9679000000000002</v>
      </c>
      <c r="K816" s="14">
        <f t="shared" si="62"/>
        <v>0.93683041000000045</v>
      </c>
      <c r="L816" s="14">
        <f>ABS(SMA1MSFT[[#This Row],[Erorr 2]])</f>
        <v>0.9679000000000002</v>
      </c>
      <c r="M816" s="15">
        <f>SMA1MSFT[[#This Row],[Abs Erorr 2]]/SMA1MSFT[[#This Row],[Adj Close]]</f>
        <v>3.5115916264557567E-2</v>
      </c>
      <c r="N816" s="23">
        <f t="shared" si="64"/>
        <v>28.331049999999994</v>
      </c>
      <c r="O816" s="26">
        <f>SMA1MSFT[[#This Row],[Adj Close]]-SMA1MSFT[[#This Row],[6-MA]]</f>
        <v>-0.76804999999999524</v>
      </c>
      <c r="P816" s="14">
        <f>(SMA1MSFT[[#This Row],[Adj Close]]-N816)^2</f>
        <v>0.58990080249999266</v>
      </c>
      <c r="Q816" s="14">
        <f>ABS(SMA1MSFT[[#This Row],[Erorr 3]])</f>
        <v>0.76804999999999524</v>
      </c>
      <c r="R816" s="27">
        <f>SMA1MSFT[[#This Row],[Abs Erorr 3]]/SMA1MSFT[[#This Row],[Adj Close]]</f>
        <v>2.786525414504935E-2</v>
      </c>
    </row>
    <row r="817" spans="2:18">
      <c r="B817" s="46">
        <v>44966.291666666664</v>
      </c>
      <c r="C817" s="7">
        <v>27.065200000000001</v>
      </c>
      <c r="D817" s="23">
        <f t="shared" si="61"/>
        <v>27.562999999999999</v>
      </c>
      <c r="E817" s="24">
        <f>SMA1MSFT[[#This Row],[Adj Close]]-SMA1MSFT[[#This Row],[Naive Trend ]]</f>
        <v>-0.49779999999999802</v>
      </c>
      <c r="F817" s="5">
        <f t="shared" si="60"/>
        <v>0.24780483999999803</v>
      </c>
      <c r="G817" s="5">
        <f>ABS(SMA1MSFT[[#This Row],[Erorr 1]])</f>
        <v>0.49779999999999802</v>
      </c>
      <c r="H817" s="15">
        <f>SMA1MSFT[[#This Row],[Abs Erorr 1]]/SMA1MSFT[[#This Row],[Adj Close]]</f>
        <v>1.8392622260319451E-2</v>
      </c>
      <c r="I817" s="23">
        <f t="shared" si="63"/>
        <v>27.972933333333334</v>
      </c>
      <c r="J817" s="25">
        <f>(SMA1MSFT[[#This Row],[Adj Close]]-SMA1MSFT[[#This Row],[3-MA]])</f>
        <v>-0.90773333333333284</v>
      </c>
      <c r="K817" s="14">
        <f t="shared" si="62"/>
        <v>0.82397980444444352</v>
      </c>
      <c r="L817" s="14">
        <f>ABS(SMA1MSFT[[#This Row],[Erorr 2]])</f>
        <v>0.90773333333333284</v>
      </c>
      <c r="M817" s="15">
        <f>SMA1MSFT[[#This Row],[Abs Erorr 2]]/SMA1MSFT[[#This Row],[Adj Close]]</f>
        <v>3.353876318421193E-2</v>
      </c>
      <c r="N817" s="23">
        <f t="shared" si="64"/>
        <v>28.38313333333333</v>
      </c>
      <c r="O817" s="26">
        <f>SMA1MSFT[[#This Row],[Adj Close]]-SMA1MSFT[[#This Row],[6-MA]]</f>
        <v>-1.317933333333329</v>
      </c>
      <c r="P817" s="14">
        <f>(SMA1MSFT[[#This Row],[Adj Close]]-N817)^2</f>
        <v>1.7369482711110995</v>
      </c>
      <c r="Q817" s="14">
        <f>ABS(SMA1MSFT[[#This Row],[Erorr 3]])</f>
        <v>1.317933333333329</v>
      </c>
      <c r="R817" s="27">
        <f>SMA1MSFT[[#This Row],[Abs Erorr 3]]/SMA1MSFT[[#This Row],[Adj Close]]</f>
        <v>4.8694756858745879E-2</v>
      </c>
    </row>
    <row r="818" spans="2:18">
      <c r="B818" s="46">
        <v>44967.291666666664</v>
      </c>
      <c r="C818" s="7">
        <v>27.133600000000001</v>
      </c>
      <c r="D818" s="23">
        <f t="shared" si="61"/>
        <v>27.065200000000001</v>
      </c>
      <c r="E818" s="24">
        <f>SMA1MSFT[[#This Row],[Adj Close]]-SMA1MSFT[[#This Row],[Naive Trend ]]</f>
        <v>6.840000000000046E-2</v>
      </c>
      <c r="F818" s="5">
        <f t="shared" si="60"/>
        <v>4.6785600000000633E-3</v>
      </c>
      <c r="G818" s="5">
        <f>ABS(SMA1MSFT[[#This Row],[Erorr 1]])</f>
        <v>6.840000000000046E-2</v>
      </c>
      <c r="H818" s="15">
        <f>SMA1MSFT[[#This Row],[Abs Erorr 1]]/SMA1MSFT[[#This Row],[Adj Close]]</f>
        <v>2.5208597458501805E-3</v>
      </c>
      <c r="I818" s="23">
        <f t="shared" si="63"/>
        <v>27.660600000000002</v>
      </c>
      <c r="J818" s="25">
        <f>(SMA1MSFT[[#This Row],[Adj Close]]-SMA1MSFT[[#This Row],[3-MA]])</f>
        <v>-0.52700000000000102</v>
      </c>
      <c r="K818" s="14">
        <f t="shared" si="62"/>
        <v>0.27772900000000106</v>
      </c>
      <c r="L818" s="14">
        <f>ABS(SMA1MSFT[[#This Row],[Erorr 2]])</f>
        <v>0.52700000000000102</v>
      </c>
      <c r="M818" s="15">
        <f>SMA1MSFT[[#This Row],[Abs Erorr 2]]/SMA1MSFT[[#This Row],[Adj Close]]</f>
        <v>1.9422413538933314E-2</v>
      </c>
      <c r="N818" s="23">
        <f t="shared" si="64"/>
        <v>28.222066666666667</v>
      </c>
      <c r="O818" s="26">
        <f>SMA1MSFT[[#This Row],[Adj Close]]-SMA1MSFT[[#This Row],[6-MA]]</f>
        <v>-1.0884666666666654</v>
      </c>
      <c r="P818" s="14">
        <f>(SMA1MSFT[[#This Row],[Adj Close]]-N818)^2</f>
        <v>1.1847596844444417</v>
      </c>
      <c r="Q818" s="14">
        <f>ABS(SMA1MSFT[[#This Row],[Erorr 3]])</f>
        <v>1.0884666666666654</v>
      </c>
      <c r="R818" s="27">
        <f>SMA1MSFT[[#This Row],[Abs Erorr 3]]/SMA1MSFT[[#This Row],[Adj Close]]</f>
        <v>4.0115084864030773E-2</v>
      </c>
    </row>
    <row r="819" spans="2:18">
      <c r="B819" s="46">
        <v>44970.291666666664</v>
      </c>
      <c r="C819" s="7">
        <v>27.865600000000001</v>
      </c>
      <c r="D819" s="23">
        <f t="shared" si="61"/>
        <v>27.133600000000001</v>
      </c>
      <c r="E819" s="24">
        <f>SMA1MSFT[[#This Row],[Adj Close]]-SMA1MSFT[[#This Row],[Naive Trend ]]</f>
        <v>0.73199999999999932</v>
      </c>
      <c r="F819" s="5">
        <f t="shared" si="60"/>
        <v>0.53582399999999897</v>
      </c>
      <c r="G819" s="5">
        <f>ABS(SMA1MSFT[[#This Row],[Erorr 1]])</f>
        <v>0.73199999999999932</v>
      </c>
      <c r="H819" s="15">
        <f>SMA1MSFT[[#This Row],[Abs Erorr 1]]/SMA1MSFT[[#This Row],[Adj Close]]</f>
        <v>2.6268948093706911E-2</v>
      </c>
      <c r="I819" s="23">
        <f t="shared" si="63"/>
        <v>27.253933333333332</v>
      </c>
      <c r="J819" s="25">
        <f>(SMA1MSFT[[#This Row],[Adj Close]]-SMA1MSFT[[#This Row],[3-MA]])</f>
        <v>0.61166666666666814</v>
      </c>
      <c r="K819" s="14">
        <f t="shared" si="62"/>
        <v>0.37413611111111289</v>
      </c>
      <c r="L819" s="14">
        <f>ABS(SMA1MSFT[[#This Row],[Erorr 2]])</f>
        <v>0.61166666666666814</v>
      </c>
      <c r="M819" s="15">
        <f>SMA1MSFT[[#This Row],[Abs Erorr 2]]/SMA1MSFT[[#This Row],[Adj Close]]</f>
        <v>2.1950600979941868E-2</v>
      </c>
      <c r="N819" s="23">
        <f t="shared" si="64"/>
        <v>27.892416666666666</v>
      </c>
      <c r="O819" s="26">
        <f>SMA1MSFT[[#This Row],[Adj Close]]-SMA1MSFT[[#This Row],[6-MA]]</f>
        <v>-2.6816666666665157E-2</v>
      </c>
      <c r="P819" s="14">
        <f>(SMA1MSFT[[#This Row],[Adj Close]]-N819)^2</f>
        <v>7.1913361111103011E-4</v>
      </c>
      <c r="Q819" s="14">
        <f>ABS(SMA1MSFT[[#This Row],[Erorr 3]])</f>
        <v>2.6816666666665157E-2</v>
      </c>
      <c r="R819" s="27">
        <f>SMA1MSFT[[#This Row],[Abs Erorr 3]]/SMA1MSFT[[#This Row],[Adj Close]]</f>
        <v>9.6235741080992899E-4</v>
      </c>
    </row>
    <row r="820" spans="2:18">
      <c r="B820" s="46">
        <v>44971.291666666664</v>
      </c>
      <c r="C820" s="7">
        <v>27.953399999999998</v>
      </c>
      <c r="D820" s="23">
        <f t="shared" si="61"/>
        <v>27.865600000000001</v>
      </c>
      <c r="E820" s="24">
        <f>SMA1MSFT[[#This Row],[Adj Close]]-SMA1MSFT[[#This Row],[Naive Trend ]]</f>
        <v>8.779999999999788E-2</v>
      </c>
      <c r="F820" s="5">
        <f t="shared" si="60"/>
        <v>7.7088399999996277E-3</v>
      </c>
      <c r="G820" s="5">
        <f>ABS(SMA1MSFT[[#This Row],[Erorr 1]])</f>
        <v>8.779999999999788E-2</v>
      </c>
      <c r="H820" s="15">
        <f>SMA1MSFT[[#This Row],[Abs Erorr 1]]/SMA1MSFT[[#This Row],[Adj Close]]</f>
        <v>3.1409417101317867E-3</v>
      </c>
      <c r="I820" s="23">
        <f t="shared" si="63"/>
        <v>27.354800000000001</v>
      </c>
      <c r="J820" s="25">
        <f>(SMA1MSFT[[#This Row],[Adj Close]]-SMA1MSFT[[#This Row],[3-MA]])</f>
        <v>0.59859999999999758</v>
      </c>
      <c r="K820" s="14">
        <f t="shared" si="62"/>
        <v>0.35832195999999711</v>
      </c>
      <c r="L820" s="14">
        <f>ABS(SMA1MSFT[[#This Row],[Erorr 2]])</f>
        <v>0.59859999999999758</v>
      </c>
      <c r="M820" s="15">
        <f>SMA1MSFT[[#This Row],[Abs Erorr 2]]/SMA1MSFT[[#This Row],[Adj Close]]</f>
        <v>2.1414210793677963E-2</v>
      </c>
      <c r="N820" s="23">
        <f t="shared" si="64"/>
        <v>27.663866666666667</v>
      </c>
      <c r="O820" s="26">
        <f>SMA1MSFT[[#This Row],[Adj Close]]-SMA1MSFT[[#This Row],[6-MA]]</f>
        <v>0.2895333333333312</v>
      </c>
      <c r="P820" s="14">
        <f>(SMA1MSFT[[#This Row],[Adj Close]]-N820)^2</f>
        <v>8.3829551111109873E-2</v>
      </c>
      <c r="Q820" s="14">
        <f>ABS(SMA1MSFT[[#This Row],[Erorr 3]])</f>
        <v>0.2895333333333312</v>
      </c>
      <c r="R820" s="27">
        <f>SMA1MSFT[[#This Row],[Abs Erorr 3]]/SMA1MSFT[[#This Row],[Adj Close]]</f>
        <v>1.0357714386562323E-2</v>
      </c>
    </row>
    <row r="821" spans="2:18">
      <c r="B821" s="46">
        <v>44972.291666666664</v>
      </c>
      <c r="C821" s="7">
        <v>28.1584</v>
      </c>
      <c r="D821" s="23">
        <f t="shared" si="61"/>
        <v>27.953399999999998</v>
      </c>
      <c r="E821" s="24">
        <f>SMA1MSFT[[#This Row],[Adj Close]]-SMA1MSFT[[#This Row],[Naive Trend ]]</f>
        <v>0.20500000000000185</v>
      </c>
      <c r="F821" s="5">
        <f t="shared" si="60"/>
        <v>4.2025000000000756E-2</v>
      </c>
      <c r="G821" s="5">
        <f>ABS(SMA1MSFT[[#This Row],[Erorr 1]])</f>
        <v>0.20500000000000185</v>
      </c>
      <c r="H821" s="15">
        <f>SMA1MSFT[[#This Row],[Abs Erorr 1]]/SMA1MSFT[[#This Row],[Adj Close]]</f>
        <v>7.2802431956361813E-3</v>
      </c>
      <c r="I821" s="23">
        <f t="shared" si="63"/>
        <v>27.650866666666669</v>
      </c>
      <c r="J821" s="25">
        <f>(SMA1MSFT[[#This Row],[Adj Close]]-SMA1MSFT[[#This Row],[3-MA]])</f>
        <v>0.50753333333333117</v>
      </c>
      <c r="K821" s="14">
        <f t="shared" si="62"/>
        <v>0.25759008444444226</v>
      </c>
      <c r="L821" s="14">
        <f>ABS(SMA1MSFT[[#This Row],[Erorr 2]])</f>
        <v>0.50753333333333117</v>
      </c>
      <c r="M821" s="15">
        <f>SMA1MSFT[[#This Row],[Abs Erorr 2]]/SMA1MSFT[[#This Row],[Adj Close]]</f>
        <v>1.8024224861260981E-2</v>
      </c>
      <c r="N821" s="23">
        <f t="shared" si="64"/>
        <v>27.65573333333333</v>
      </c>
      <c r="O821" s="26">
        <f>SMA1MSFT[[#This Row],[Adj Close]]-SMA1MSFT[[#This Row],[6-MA]]</f>
        <v>0.50266666666666993</v>
      </c>
      <c r="P821" s="14">
        <f>(SMA1MSFT[[#This Row],[Adj Close]]-N821)^2</f>
        <v>0.25267377777778105</v>
      </c>
      <c r="Q821" s="14">
        <f>ABS(SMA1MSFT[[#This Row],[Erorr 3]])</f>
        <v>0.50266666666666993</v>
      </c>
      <c r="R821" s="27">
        <f>SMA1MSFT[[#This Row],[Abs Erorr 3]]/SMA1MSFT[[#This Row],[Adj Close]]</f>
        <v>1.7851393071576151E-2</v>
      </c>
    </row>
    <row r="822" spans="2:18">
      <c r="B822" s="46">
        <v>44973.291666666664</v>
      </c>
      <c r="C822" s="7">
        <v>27.524000000000001</v>
      </c>
      <c r="D822" s="23">
        <f t="shared" si="61"/>
        <v>28.1584</v>
      </c>
      <c r="E822" s="24">
        <f>SMA1MSFT[[#This Row],[Adj Close]]-SMA1MSFT[[#This Row],[Naive Trend ]]</f>
        <v>-0.63439999999999941</v>
      </c>
      <c r="F822" s="5">
        <f t="shared" si="60"/>
        <v>0.40246335999999927</v>
      </c>
      <c r="G822" s="5">
        <f>ABS(SMA1MSFT[[#This Row],[Erorr 1]])</f>
        <v>0.63439999999999941</v>
      </c>
      <c r="H822" s="15">
        <f>SMA1MSFT[[#This Row],[Abs Erorr 1]]/SMA1MSFT[[#This Row],[Adj Close]]</f>
        <v>2.3048975439616311E-2</v>
      </c>
      <c r="I822" s="23">
        <f t="shared" si="63"/>
        <v>27.992466666666669</v>
      </c>
      <c r="J822" s="25">
        <f>(SMA1MSFT[[#This Row],[Adj Close]]-SMA1MSFT[[#This Row],[3-MA]])</f>
        <v>-0.46846666666666792</v>
      </c>
      <c r="K822" s="14">
        <f t="shared" si="62"/>
        <v>0.21946101777777896</v>
      </c>
      <c r="L822" s="14">
        <f>ABS(SMA1MSFT[[#This Row],[Erorr 2]])</f>
        <v>0.46846666666666792</v>
      </c>
      <c r="M822" s="15">
        <f>SMA1MSFT[[#This Row],[Abs Erorr 2]]/SMA1MSFT[[#This Row],[Adj Close]]</f>
        <v>1.7020297437388022E-2</v>
      </c>
      <c r="N822" s="23">
        <f t="shared" si="64"/>
        <v>27.623199999999997</v>
      </c>
      <c r="O822" s="26">
        <f>SMA1MSFT[[#This Row],[Adj Close]]-SMA1MSFT[[#This Row],[6-MA]]</f>
        <v>-9.919999999999618E-2</v>
      </c>
      <c r="P822" s="14">
        <f>(SMA1MSFT[[#This Row],[Adj Close]]-N822)^2</f>
        <v>9.8406399999992414E-3</v>
      </c>
      <c r="Q822" s="14">
        <f>ABS(SMA1MSFT[[#This Row],[Erorr 3]])</f>
        <v>9.919999999999618E-2</v>
      </c>
      <c r="R822" s="27">
        <f>SMA1MSFT[[#This Row],[Abs Erorr 3]]/SMA1MSFT[[#This Row],[Adj Close]]</f>
        <v>3.604127307077321E-3</v>
      </c>
    </row>
    <row r="823" spans="2:18">
      <c r="B823" s="46">
        <v>44974.291666666664</v>
      </c>
      <c r="C823" s="7">
        <v>26.9481</v>
      </c>
      <c r="D823" s="23">
        <f t="shared" si="61"/>
        <v>27.524000000000001</v>
      </c>
      <c r="E823" s="24">
        <f>SMA1MSFT[[#This Row],[Adj Close]]-SMA1MSFT[[#This Row],[Naive Trend ]]</f>
        <v>-0.57590000000000074</v>
      </c>
      <c r="F823" s="5">
        <f t="shared" si="60"/>
        <v>0.33166081000000086</v>
      </c>
      <c r="G823" s="5">
        <f>ABS(SMA1MSFT[[#This Row],[Erorr 1]])</f>
        <v>0.57590000000000074</v>
      </c>
      <c r="H823" s="15">
        <f>SMA1MSFT[[#This Row],[Abs Erorr 1]]/SMA1MSFT[[#This Row],[Adj Close]]</f>
        <v>2.1370708881145638E-2</v>
      </c>
      <c r="I823" s="23">
        <f t="shared" si="63"/>
        <v>27.878600000000002</v>
      </c>
      <c r="J823" s="25">
        <f>(SMA1MSFT[[#This Row],[Adj Close]]-SMA1MSFT[[#This Row],[3-MA]])</f>
        <v>-0.9305000000000021</v>
      </c>
      <c r="K823" s="14">
        <f t="shared" si="62"/>
        <v>0.86583025000000391</v>
      </c>
      <c r="L823" s="14">
        <f>ABS(SMA1MSFT[[#This Row],[Erorr 2]])</f>
        <v>0.9305000000000021</v>
      </c>
      <c r="M823" s="15">
        <f>SMA1MSFT[[#This Row],[Abs Erorr 2]]/SMA1MSFT[[#This Row],[Adj Close]]</f>
        <v>3.452933601997922E-2</v>
      </c>
      <c r="N823" s="23">
        <f t="shared" si="64"/>
        <v>27.616699999999998</v>
      </c>
      <c r="O823" s="26">
        <f>SMA1MSFT[[#This Row],[Adj Close]]-SMA1MSFT[[#This Row],[6-MA]]</f>
        <v>-0.66859999999999786</v>
      </c>
      <c r="P823" s="14">
        <f>(SMA1MSFT[[#This Row],[Adj Close]]-N823)^2</f>
        <v>0.44702595999999717</v>
      </c>
      <c r="Q823" s="14">
        <f>ABS(SMA1MSFT[[#This Row],[Erorr 3]])</f>
        <v>0.66859999999999786</v>
      </c>
      <c r="R823" s="27">
        <f>SMA1MSFT[[#This Row],[Abs Erorr 3]]/SMA1MSFT[[#This Row],[Adj Close]]</f>
        <v>2.4810654554495413E-2</v>
      </c>
    </row>
    <row r="824" spans="2:18">
      <c r="B824" s="46">
        <v>44978.291666666664</v>
      </c>
      <c r="C824" s="7">
        <v>25.435300000000002</v>
      </c>
      <c r="D824" s="23">
        <f t="shared" si="61"/>
        <v>26.9481</v>
      </c>
      <c r="E824" s="24">
        <f>SMA1MSFT[[#This Row],[Adj Close]]-SMA1MSFT[[#This Row],[Naive Trend ]]</f>
        <v>-1.5127999999999986</v>
      </c>
      <c r="F824" s="5">
        <f t="shared" si="60"/>
        <v>2.2885638399999957</v>
      </c>
      <c r="G824" s="5">
        <f>ABS(SMA1MSFT[[#This Row],[Erorr 1]])</f>
        <v>1.5127999999999986</v>
      </c>
      <c r="H824" s="15">
        <f>SMA1MSFT[[#This Row],[Abs Erorr 1]]/SMA1MSFT[[#This Row],[Adj Close]]</f>
        <v>5.9476396975856327E-2</v>
      </c>
      <c r="I824" s="23">
        <f t="shared" si="63"/>
        <v>27.543499999999998</v>
      </c>
      <c r="J824" s="25">
        <f>(SMA1MSFT[[#This Row],[Adj Close]]-SMA1MSFT[[#This Row],[3-MA]])</f>
        <v>-2.1081999999999965</v>
      </c>
      <c r="K824" s="14">
        <f t="shared" si="62"/>
        <v>4.444507239999985</v>
      </c>
      <c r="L824" s="14">
        <f>ABS(SMA1MSFT[[#This Row],[Erorr 2]])</f>
        <v>2.1081999999999965</v>
      </c>
      <c r="M824" s="15">
        <f>SMA1MSFT[[#This Row],[Abs Erorr 2]]/SMA1MSFT[[#This Row],[Adj Close]]</f>
        <v>8.2884809693614642E-2</v>
      </c>
      <c r="N824" s="23">
        <f t="shared" si="64"/>
        <v>27.597183333333334</v>
      </c>
      <c r="O824" s="26">
        <f>SMA1MSFT[[#This Row],[Adj Close]]-SMA1MSFT[[#This Row],[6-MA]]</f>
        <v>-2.161883333333332</v>
      </c>
      <c r="P824" s="14">
        <f>(SMA1MSFT[[#This Row],[Adj Close]]-N824)^2</f>
        <v>4.6737395469444385</v>
      </c>
      <c r="Q824" s="14">
        <f>ABS(SMA1MSFT[[#This Row],[Erorr 3]])</f>
        <v>2.161883333333332</v>
      </c>
      <c r="R824" s="27">
        <f>SMA1MSFT[[#This Row],[Abs Erorr 3]]/SMA1MSFT[[#This Row],[Adj Close]]</f>
        <v>8.499539354099743E-2</v>
      </c>
    </row>
    <row r="825" spans="2:18">
      <c r="B825" s="46">
        <v>44979.291666666664</v>
      </c>
      <c r="C825" s="7">
        <v>24.859400000000001</v>
      </c>
      <c r="D825" s="23">
        <f t="shared" si="61"/>
        <v>25.435300000000002</v>
      </c>
      <c r="E825" s="24">
        <f>SMA1MSFT[[#This Row],[Adj Close]]-SMA1MSFT[[#This Row],[Naive Trend ]]</f>
        <v>-0.57590000000000074</v>
      </c>
      <c r="F825" s="5">
        <f t="shared" si="60"/>
        <v>0.33166081000000086</v>
      </c>
      <c r="G825" s="5">
        <f>ABS(SMA1MSFT[[#This Row],[Erorr 1]])</f>
        <v>0.57590000000000074</v>
      </c>
      <c r="H825" s="15">
        <f>SMA1MSFT[[#This Row],[Abs Erorr 1]]/SMA1MSFT[[#This Row],[Adj Close]]</f>
        <v>2.3166287199208376E-2</v>
      </c>
      <c r="I825" s="23">
        <f t="shared" si="63"/>
        <v>26.6358</v>
      </c>
      <c r="J825" s="25">
        <f>(SMA1MSFT[[#This Row],[Adj Close]]-SMA1MSFT[[#This Row],[3-MA]])</f>
        <v>-1.7763999999999989</v>
      </c>
      <c r="K825" s="14">
        <f t="shared" si="62"/>
        <v>3.155596959999996</v>
      </c>
      <c r="L825" s="14">
        <f>ABS(SMA1MSFT[[#This Row],[Erorr 2]])</f>
        <v>1.7763999999999989</v>
      </c>
      <c r="M825" s="15">
        <f>SMA1MSFT[[#This Row],[Abs Erorr 2]]/SMA1MSFT[[#This Row],[Adj Close]]</f>
        <v>7.1457879112126546E-2</v>
      </c>
      <c r="N825" s="23">
        <f t="shared" si="64"/>
        <v>27.314133333333334</v>
      </c>
      <c r="O825" s="26">
        <f>SMA1MSFT[[#This Row],[Adj Close]]-SMA1MSFT[[#This Row],[6-MA]]</f>
        <v>-2.4547333333333334</v>
      </c>
      <c r="P825" s="14">
        <f>(SMA1MSFT[[#This Row],[Adj Close]]-N825)^2</f>
        <v>6.0257157377777784</v>
      </c>
      <c r="Q825" s="14">
        <f>ABS(SMA1MSFT[[#This Row],[Erorr 3]])</f>
        <v>2.4547333333333334</v>
      </c>
      <c r="R825" s="27">
        <f>SMA1MSFT[[#This Row],[Abs Erorr 3]]/SMA1MSFT[[#This Row],[Adj Close]]</f>
        <v>9.874467337640222E-2</v>
      </c>
    </row>
    <row r="826" spans="2:18">
      <c r="B826" s="46">
        <v>44980.291666666664</v>
      </c>
      <c r="C826" s="7">
        <v>24.996099999999998</v>
      </c>
      <c r="D826" s="23">
        <f t="shared" si="61"/>
        <v>24.859400000000001</v>
      </c>
      <c r="E826" s="24">
        <f>SMA1MSFT[[#This Row],[Adj Close]]-SMA1MSFT[[#This Row],[Naive Trend ]]</f>
        <v>0.1366999999999976</v>
      </c>
      <c r="F826" s="5">
        <f t="shared" si="60"/>
        <v>1.8686889999999345E-2</v>
      </c>
      <c r="G826" s="5">
        <f>ABS(SMA1MSFT[[#This Row],[Erorr 1]])</f>
        <v>0.1366999999999976</v>
      </c>
      <c r="H826" s="15">
        <f>SMA1MSFT[[#This Row],[Abs Erorr 1]]/SMA1MSFT[[#This Row],[Adj Close]]</f>
        <v>5.4688531410899141E-3</v>
      </c>
      <c r="I826" s="23">
        <f t="shared" si="63"/>
        <v>25.747600000000002</v>
      </c>
      <c r="J826" s="25">
        <f>(SMA1MSFT[[#This Row],[Adj Close]]-SMA1MSFT[[#This Row],[3-MA]])</f>
        <v>-0.75150000000000361</v>
      </c>
      <c r="K826" s="14">
        <f t="shared" si="62"/>
        <v>0.5647522500000054</v>
      </c>
      <c r="L826" s="14">
        <f>ABS(SMA1MSFT[[#This Row],[Erorr 2]])</f>
        <v>0.75150000000000361</v>
      </c>
      <c r="M826" s="15">
        <f>SMA1MSFT[[#This Row],[Abs Erorr 2]]/SMA1MSFT[[#This Row],[Adj Close]]</f>
        <v>3.0064690091654446E-2</v>
      </c>
      <c r="N826" s="23">
        <f t="shared" si="64"/>
        <v>26.813100000000002</v>
      </c>
      <c r="O826" s="26">
        <f>SMA1MSFT[[#This Row],[Adj Close]]-SMA1MSFT[[#This Row],[6-MA]]</f>
        <v>-1.8170000000000037</v>
      </c>
      <c r="P826" s="14">
        <f>(SMA1MSFT[[#This Row],[Adj Close]]-N826)^2</f>
        <v>3.3014890000000134</v>
      </c>
      <c r="Q826" s="14">
        <f>ABS(SMA1MSFT[[#This Row],[Erorr 3]])</f>
        <v>1.8170000000000037</v>
      </c>
      <c r="R826" s="27">
        <f>SMA1MSFT[[#This Row],[Abs Erorr 3]]/SMA1MSFT[[#This Row],[Adj Close]]</f>
        <v>7.2691339849016601E-2</v>
      </c>
    </row>
    <row r="827" spans="2:18">
      <c r="B827" s="46">
        <v>44981.291666666664</v>
      </c>
      <c r="C827" s="7">
        <v>24.537299999999998</v>
      </c>
      <c r="D827" s="23">
        <f t="shared" si="61"/>
        <v>24.996099999999998</v>
      </c>
      <c r="E827" s="24">
        <f>SMA1MSFT[[#This Row],[Adj Close]]-SMA1MSFT[[#This Row],[Naive Trend ]]</f>
        <v>-0.4588000000000001</v>
      </c>
      <c r="F827" s="5">
        <f t="shared" si="60"/>
        <v>0.21049744000000009</v>
      </c>
      <c r="G827" s="5">
        <f>ABS(SMA1MSFT[[#This Row],[Erorr 1]])</f>
        <v>0.4588000000000001</v>
      </c>
      <c r="H827" s="15">
        <f>SMA1MSFT[[#This Row],[Abs Erorr 1]]/SMA1MSFT[[#This Row],[Adj Close]]</f>
        <v>1.8698063764146833E-2</v>
      </c>
      <c r="I827" s="23">
        <f t="shared" si="63"/>
        <v>25.096933333333336</v>
      </c>
      <c r="J827" s="25">
        <f>(SMA1MSFT[[#This Row],[Adj Close]]-SMA1MSFT[[#This Row],[3-MA]])</f>
        <v>-0.55963333333333765</v>
      </c>
      <c r="K827" s="14">
        <f t="shared" si="62"/>
        <v>0.31318946777778262</v>
      </c>
      <c r="L827" s="14">
        <f>ABS(SMA1MSFT[[#This Row],[Erorr 2]])</f>
        <v>0.55963333333333765</v>
      </c>
      <c r="M827" s="15">
        <f>SMA1MSFT[[#This Row],[Abs Erorr 2]]/SMA1MSFT[[#This Row],[Adj Close]]</f>
        <v>2.28074536861569E-2</v>
      </c>
      <c r="N827" s="23">
        <f t="shared" si="64"/>
        <v>26.320216666666663</v>
      </c>
      <c r="O827" s="26">
        <f>SMA1MSFT[[#This Row],[Adj Close]]-SMA1MSFT[[#This Row],[6-MA]]</f>
        <v>-1.7829166666666652</v>
      </c>
      <c r="P827" s="14">
        <f>(SMA1MSFT[[#This Row],[Adj Close]]-N827)^2</f>
        <v>3.1787918402777722</v>
      </c>
      <c r="Q827" s="14">
        <f>ABS(SMA1MSFT[[#This Row],[Erorr 3]])</f>
        <v>1.7829166666666652</v>
      </c>
      <c r="R827" s="27">
        <f>SMA1MSFT[[#This Row],[Abs Erorr 3]]/SMA1MSFT[[#This Row],[Adj Close]]</f>
        <v>7.2661485439174861E-2</v>
      </c>
    </row>
    <row r="828" spans="2:18">
      <c r="B828" s="46">
        <v>44984.291666666664</v>
      </c>
      <c r="C828" s="7">
        <v>24.303100000000001</v>
      </c>
      <c r="D828" s="23">
        <f t="shared" si="61"/>
        <v>24.537299999999998</v>
      </c>
      <c r="E828" s="24">
        <f>SMA1MSFT[[#This Row],[Adj Close]]-SMA1MSFT[[#This Row],[Naive Trend ]]</f>
        <v>-0.23419999999999774</v>
      </c>
      <c r="F828" s="5">
        <f t="shared" si="60"/>
        <v>5.4849639999998943E-2</v>
      </c>
      <c r="G828" s="5">
        <f>ABS(SMA1MSFT[[#This Row],[Erorr 1]])</f>
        <v>0.23419999999999774</v>
      </c>
      <c r="H828" s="15">
        <f>SMA1MSFT[[#This Row],[Abs Erorr 1]]/SMA1MSFT[[#This Row],[Adj Close]]</f>
        <v>9.6366307178918625E-3</v>
      </c>
      <c r="I828" s="23">
        <f t="shared" si="63"/>
        <v>24.797599999999999</v>
      </c>
      <c r="J828" s="25">
        <f>(SMA1MSFT[[#This Row],[Adj Close]]-SMA1MSFT[[#This Row],[3-MA]])</f>
        <v>-0.49449999999999861</v>
      </c>
      <c r="K828" s="14">
        <f t="shared" si="62"/>
        <v>0.24453024999999862</v>
      </c>
      <c r="L828" s="14">
        <f>ABS(SMA1MSFT[[#This Row],[Erorr 2]])</f>
        <v>0.49449999999999861</v>
      </c>
      <c r="M828" s="15">
        <f>SMA1MSFT[[#This Row],[Abs Erorr 2]]/SMA1MSFT[[#This Row],[Adj Close]]</f>
        <v>2.0347198505540388E-2</v>
      </c>
      <c r="N828" s="23">
        <f t="shared" si="64"/>
        <v>25.716699999999999</v>
      </c>
      <c r="O828" s="26">
        <f>SMA1MSFT[[#This Row],[Adj Close]]-SMA1MSFT[[#This Row],[6-MA]]</f>
        <v>-1.4135999999999989</v>
      </c>
      <c r="P828" s="14">
        <f>(SMA1MSFT[[#This Row],[Adj Close]]-N828)^2</f>
        <v>1.9982649599999969</v>
      </c>
      <c r="Q828" s="14">
        <f>ABS(SMA1MSFT[[#This Row],[Erorr 3]])</f>
        <v>1.4135999999999989</v>
      </c>
      <c r="R828" s="27">
        <f>SMA1MSFT[[#This Row],[Abs Erorr 3]]/SMA1MSFT[[#This Row],[Adj Close]]</f>
        <v>5.8165419226353793E-2</v>
      </c>
    </row>
    <row r="829" spans="2:18">
      <c r="B829" s="46">
        <v>44985.291666666664</v>
      </c>
      <c r="C829" s="7">
        <v>24.3324</v>
      </c>
      <c r="D829" s="23">
        <f t="shared" si="61"/>
        <v>24.303100000000001</v>
      </c>
      <c r="E829" s="24">
        <f>SMA1MSFT[[#This Row],[Adj Close]]-SMA1MSFT[[#This Row],[Naive Trend ]]</f>
        <v>2.9299999999999216E-2</v>
      </c>
      <c r="F829" s="5">
        <f t="shared" si="60"/>
        <v>8.5848999999995409E-4</v>
      </c>
      <c r="G829" s="5">
        <f>ABS(SMA1MSFT[[#This Row],[Erorr 1]])</f>
        <v>2.9299999999999216E-2</v>
      </c>
      <c r="H829" s="15">
        <f>SMA1MSFT[[#This Row],[Abs Erorr 1]]/SMA1MSFT[[#This Row],[Adj Close]]</f>
        <v>1.204155775837945E-3</v>
      </c>
      <c r="I829" s="23">
        <f t="shared" si="63"/>
        <v>24.612166666666667</v>
      </c>
      <c r="J829" s="25">
        <f>(SMA1MSFT[[#This Row],[Adj Close]]-SMA1MSFT[[#This Row],[3-MA]])</f>
        <v>-0.27976666666666716</v>
      </c>
      <c r="K829" s="14">
        <f t="shared" si="62"/>
        <v>7.826938777777806E-2</v>
      </c>
      <c r="L829" s="14">
        <f>ABS(SMA1MSFT[[#This Row],[Erorr 2]])</f>
        <v>0.27976666666666716</v>
      </c>
      <c r="M829" s="15">
        <f>SMA1MSFT[[#This Row],[Abs Erorr 2]]/SMA1MSFT[[#This Row],[Adj Close]]</f>
        <v>1.1497701281693017E-2</v>
      </c>
      <c r="N829" s="23">
        <f t="shared" si="64"/>
        <v>25.179883333333333</v>
      </c>
      <c r="O829" s="26">
        <f>SMA1MSFT[[#This Row],[Adj Close]]-SMA1MSFT[[#This Row],[6-MA]]</f>
        <v>-0.84748333333333292</v>
      </c>
      <c r="P829" s="14">
        <f>(SMA1MSFT[[#This Row],[Adj Close]]-N829)^2</f>
        <v>0.71822800027777711</v>
      </c>
      <c r="Q829" s="14">
        <f>ABS(SMA1MSFT[[#This Row],[Erorr 3]])</f>
        <v>0.84748333333333292</v>
      </c>
      <c r="R829" s="27">
        <f>SMA1MSFT[[#This Row],[Abs Erorr 3]]/SMA1MSFT[[#This Row],[Adj Close]]</f>
        <v>3.4829418114667395E-2</v>
      </c>
    </row>
    <row r="830" spans="2:18">
      <c r="B830" s="46">
        <v>44986.291666666664</v>
      </c>
      <c r="C830" s="7">
        <v>24.722799999999999</v>
      </c>
      <c r="D830" s="23">
        <f t="shared" si="61"/>
        <v>24.3324</v>
      </c>
      <c r="E830" s="24">
        <f>SMA1MSFT[[#This Row],[Adj Close]]-SMA1MSFT[[#This Row],[Naive Trend ]]</f>
        <v>0.39039999999999964</v>
      </c>
      <c r="F830" s="5">
        <f t="shared" si="60"/>
        <v>0.15241215999999971</v>
      </c>
      <c r="G830" s="5">
        <f>ABS(SMA1MSFT[[#This Row],[Erorr 1]])</f>
        <v>0.39039999999999964</v>
      </c>
      <c r="H830" s="15">
        <f>SMA1MSFT[[#This Row],[Abs Erorr 1]]/SMA1MSFT[[#This Row],[Adj Close]]</f>
        <v>1.5791091623926078E-2</v>
      </c>
      <c r="I830" s="23">
        <f t="shared" si="63"/>
        <v>24.390933333333333</v>
      </c>
      <c r="J830" s="25">
        <f>(SMA1MSFT[[#This Row],[Adj Close]]-SMA1MSFT[[#This Row],[3-MA]])</f>
        <v>0.33186666666666653</v>
      </c>
      <c r="K830" s="14">
        <f t="shared" si="62"/>
        <v>0.11013548444444436</v>
      </c>
      <c r="L830" s="14">
        <f>ABS(SMA1MSFT[[#This Row],[Erorr 2]])</f>
        <v>0.33186666666666653</v>
      </c>
      <c r="M830" s="15">
        <f>SMA1MSFT[[#This Row],[Abs Erorr 2]]/SMA1MSFT[[#This Row],[Adj Close]]</f>
        <v>1.3423506506814217E-2</v>
      </c>
      <c r="N830" s="23">
        <f t="shared" si="64"/>
        <v>24.743933333333334</v>
      </c>
      <c r="O830" s="26">
        <f>SMA1MSFT[[#This Row],[Adj Close]]-SMA1MSFT[[#This Row],[6-MA]]</f>
        <v>-2.1133333333335003E-2</v>
      </c>
      <c r="P830" s="14">
        <f>(SMA1MSFT[[#This Row],[Adj Close]]-N830)^2</f>
        <v>4.4661777777784832E-4</v>
      </c>
      <c r="Q830" s="14">
        <f>ABS(SMA1MSFT[[#This Row],[Erorr 3]])</f>
        <v>2.1133333333335003E-2</v>
      </c>
      <c r="R830" s="27">
        <f>SMA1MSFT[[#This Row],[Abs Erorr 3]]/SMA1MSFT[[#This Row],[Adj Close]]</f>
        <v>8.5481148305754213E-4</v>
      </c>
    </row>
    <row r="831" spans="2:18">
      <c r="B831" s="46">
        <v>44987.291666666664</v>
      </c>
      <c r="C831" s="7">
        <v>25.571899999999999</v>
      </c>
      <c r="D831" s="23">
        <f t="shared" si="61"/>
        <v>24.722799999999999</v>
      </c>
      <c r="E831" s="24">
        <f>SMA1MSFT[[#This Row],[Adj Close]]-SMA1MSFT[[#This Row],[Naive Trend ]]</f>
        <v>0.84909999999999997</v>
      </c>
      <c r="F831" s="5">
        <f t="shared" si="60"/>
        <v>0.72097080999999996</v>
      </c>
      <c r="G831" s="5">
        <f>ABS(SMA1MSFT[[#This Row],[Erorr 1]])</f>
        <v>0.84909999999999997</v>
      </c>
      <c r="H831" s="15">
        <f>SMA1MSFT[[#This Row],[Abs Erorr 1]]/SMA1MSFT[[#This Row],[Adj Close]]</f>
        <v>3.3204415784513469E-2</v>
      </c>
      <c r="I831" s="23">
        <f t="shared" si="63"/>
        <v>24.452766666666665</v>
      </c>
      <c r="J831" s="25">
        <f>(SMA1MSFT[[#This Row],[Adj Close]]-SMA1MSFT[[#This Row],[3-MA]])</f>
        <v>1.119133333333334</v>
      </c>
      <c r="K831" s="14">
        <f t="shared" si="62"/>
        <v>1.2524594177777792</v>
      </c>
      <c r="L831" s="14">
        <f>ABS(SMA1MSFT[[#This Row],[Erorr 2]])</f>
        <v>1.119133333333334</v>
      </c>
      <c r="M831" s="15">
        <f>SMA1MSFT[[#This Row],[Abs Erorr 2]]/SMA1MSFT[[#This Row],[Adj Close]]</f>
        <v>4.3764183863277031E-2</v>
      </c>
      <c r="N831" s="23">
        <f t="shared" si="64"/>
        <v>24.625183333333336</v>
      </c>
      <c r="O831" s="26">
        <f>SMA1MSFT[[#This Row],[Adj Close]]-SMA1MSFT[[#This Row],[6-MA]]</f>
        <v>0.94671666666666354</v>
      </c>
      <c r="P831" s="14">
        <f>(SMA1MSFT[[#This Row],[Adj Close]]-N831)^2</f>
        <v>0.89627244694443853</v>
      </c>
      <c r="Q831" s="14">
        <f>ABS(SMA1MSFT[[#This Row],[Erorr 3]])</f>
        <v>0.94671666666666354</v>
      </c>
      <c r="R831" s="27">
        <f>SMA1MSFT[[#This Row],[Abs Erorr 3]]/SMA1MSFT[[#This Row],[Adj Close]]</f>
        <v>3.7021756954573715E-2</v>
      </c>
    </row>
    <row r="832" spans="2:18">
      <c r="B832" s="46">
        <v>44988.291666666664</v>
      </c>
      <c r="C832" s="7">
        <v>25.767099999999999</v>
      </c>
      <c r="D832" s="23">
        <f t="shared" si="61"/>
        <v>25.571899999999999</v>
      </c>
      <c r="E832" s="24">
        <f>SMA1MSFT[[#This Row],[Adj Close]]-SMA1MSFT[[#This Row],[Naive Trend ]]</f>
        <v>0.19519999999999982</v>
      </c>
      <c r="F832" s="5">
        <f t="shared" si="60"/>
        <v>3.8103039999999928E-2</v>
      </c>
      <c r="G832" s="5">
        <f>ABS(SMA1MSFT[[#This Row],[Erorr 1]])</f>
        <v>0.19519999999999982</v>
      </c>
      <c r="H832" s="15">
        <f>SMA1MSFT[[#This Row],[Abs Erorr 1]]/SMA1MSFT[[#This Row],[Adj Close]]</f>
        <v>7.5755517695045163E-3</v>
      </c>
      <c r="I832" s="23">
        <f t="shared" si="63"/>
        <v>24.875699999999998</v>
      </c>
      <c r="J832" s="25">
        <f>(SMA1MSFT[[#This Row],[Adj Close]]-SMA1MSFT[[#This Row],[3-MA]])</f>
        <v>0.89140000000000086</v>
      </c>
      <c r="K832" s="14">
        <f t="shared" si="62"/>
        <v>0.79459396000000149</v>
      </c>
      <c r="L832" s="14">
        <f>ABS(SMA1MSFT[[#This Row],[Erorr 2]])</f>
        <v>0.89140000000000086</v>
      </c>
      <c r="M832" s="15">
        <f>SMA1MSFT[[#This Row],[Abs Erorr 2]]/SMA1MSFT[[#This Row],[Adj Close]]</f>
        <v>3.459450229168206E-2</v>
      </c>
      <c r="N832" s="23">
        <f t="shared" si="64"/>
        <v>24.743933333333334</v>
      </c>
      <c r="O832" s="26">
        <f>SMA1MSFT[[#This Row],[Adj Close]]-SMA1MSFT[[#This Row],[6-MA]]</f>
        <v>1.0231666666666648</v>
      </c>
      <c r="P832" s="14">
        <f>(SMA1MSFT[[#This Row],[Adj Close]]-N832)^2</f>
        <v>1.0468700277777738</v>
      </c>
      <c r="Q832" s="14">
        <f>ABS(SMA1MSFT[[#This Row],[Erorr 3]])</f>
        <v>1.0231666666666648</v>
      </c>
      <c r="R832" s="27">
        <f>SMA1MSFT[[#This Row],[Abs Erorr 3]]/SMA1MSFT[[#This Row],[Adj Close]]</f>
        <v>3.9708258463958493E-2</v>
      </c>
    </row>
    <row r="833" spans="2:18">
      <c r="B833" s="46">
        <v>44991.291666666664</v>
      </c>
      <c r="C833" s="7">
        <v>25.367000000000001</v>
      </c>
      <c r="D833" s="23">
        <f t="shared" si="61"/>
        <v>25.767099999999999</v>
      </c>
      <c r="E833" s="24">
        <f>SMA1MSFT[[#This Row],[Adj Close]]-SMA1MSFT[[#This Row],[Naive Trend ]]</f>
        <v>-0.40009999999999835</v>
      </c>
      <c r="F833" s="5">
        <f t="shared" si="60"/>
        <v>0.16008000999999866</v>
      </c>
      <c r="G833" s="5">
        <f>ABS(SMA1MSFT[[#This Row],[Erorr 1]])</f>
        <v>0.40009999999999835</v>
      </c>
      <c r="H833" s="15">
        <f>SMA1MSFT[[#This Row],[Abs Erorr 1]]/SMA1MSFT[[#This Row],[Adj Close]]</f>
        <v>1.5772460283044836E-2</v>
      </c>
      <c r="I833" s="23">
        <f t="shared" si="63"/>
        <v>25.353933333333334</v>
      </c>
      <c r="J833" s="25">
        <f>(SMA1MSFT[[#This Row],[Adj Close]]-SMA1MSFT[[#This Row],[3-MA]])</f>
        <v>1.3066666666667004E-2</v>
      </c>
      <c r="K833" s="14">
        <f t="shared" si="62"/>
        <v>1.7073777777778658E-4</v>
      </c>
      <c r="L833" s="14">
        <f>ABS(SMA1MSFT[[#This Row],[Erorr 2]])</f>
        <v>1.3066666666667004E-2</v>
      </c>
      <c r="M833" s="15">
        <f>SMA1MSFT[[#This Row],[Abs Erorr 2]]/SMA1MSFT[[#This Row],[Adj Close]]</f>
        <v>5.1510492634789309E-4</v>
      </c>
      <c r="N833" s="23">
        <f t="shared" si="64"/>
        <v>24.872433333333333</v>
      </c>
      <c r="O833" s="26">
        <f>SMA1MSFT[[#This Row],[Adj Close]]-SMA1MSFT[[#This Row],[6-MA]]</f>
        <v>0.49456666666666749</v>
      </c>
      <c r="P833" s="14">
        <f>(SMA1MSFT[[#This Row],[Adj Close]]-N833)^2</f>
        <v>0.24459618777777858</v>
      </c>
      <c r="Q833" s="14">
        <f>ABS(SMA1MSFT[[#This Row],[Erorr 3]])</f>
        <v>0.49456666666666749</v>
      </c>
      <c r="R833" s="27">
        <f>SMA1MSFT[[#This Row],[Abs Erorr 3]]/SMA1MSFT[[#This Row],[Adj Close]]</f>
        <v>1.949645865363139E-2</v>
      </c>
    </row>
    <row r="834" spans="2:18">
      <c r="B834" s="46">
        <v>44992.291666666664</v>
      </c>
      <c r="C834" s="7">
        <v>24.917999999999999</v>
      </c>
      <c r="D834" s="23">
        <f t="shared" si="61"/>
        <v>25.367000000000001</v>
      </c>
      <c r="E834" s="24">
        <f>SMA1MSFT[[#This Row],[Adj Close]]-SMA1MSFT[[#This Row],[Naive Trend ]]</f>
        <v>-0.44900000000000162</v>
      </c>
      <c r="F834" s="5">
        <f t="shared" si="60"/>
        <v>0.20160100000000145</v>
      </c>
      <c r="G834" s="5">
        <f>ABS(SMA1MSFT[[#This Row],[Erorr 1]])</f>
        <v>0.44900000000000162</v>
      </c>
      <c r="H834" s="15">
        <f>SMA1MSFT[[#This Row],[Abs Erorr 1]]/SMA1MSFT[[#This Row],[Adj Close]]</f>
        <v>1.8019102656714088E-2</v>
      </c>
      <c r="I834" s="23">
        <f t="shared" si="63"/>
        <v>25.568666666666669</v>
      </c>
      <c r="J834" s="25">
        <f>(SMA1MSFT[[#This Row],[Adj Close]]-SMA1MSFT[[#This Row],[3-MA]])</f>
        <v>-0.65066666666666961</v>
      </c>
      <c r="K834" s="14">
        <f t="shared" si="62"/>
        <v>0.42336711111111497</v>
      </c>
      <c r="L834" s="14">
        <f>ABS(SMA1MSFT[[#This Row],[Erorr 2]])</f>
        <v>0.65066666666666961</v>
      </c>
      <c r="M834" s="15">
        <f>SMA1MSFT[[#This Row],[Abs Erorr 2]]/SMA1MSFT[[#This Row],[Adj Close]]</f>
        <v>2.6112315060063795E-2</v>
      </c>
      <c r="N834" s="23">
        <f t="shared" si="64"/>
        <v>25.010716666666667</v>
      </c>
      <c r="O834" s="26">
        <f>SMA1MSFT[[#This Row],[Adj Close]]-SMA1MSFT[[#This Row],[6-MA]]</f>
        <v>-9.2716666666667891E-2</v>
      </c>
      <c r="P834" s="14">
        <f>(SMA1MSFT[[#This Row],[Adj Close]]-N834)^2</f>
        <v>8.5963802777780044E-3</v>
      </c>
      <c r="Q834" s="14">
        <f>ABS(SMA1MSFT[[#This Row],[Erorr 3]])</f>
        <v>9.2716666666667891E-2</v>
      </c>
      <c r="R834" s="27">
        <f>SMA1MSFT[[#This Row],[Abs Erorr 3]]/SMA1MSFT[[#This Row],[Adj Close]]</f>
        <v>3.7208711239532827E-3</v>
      </c>
    </row>
    <row r="835" spans="2:18">
      <c r="B835" s="46">
        <v>44993.291666666664</v>
      </c>
      <c r="C835" s="7">
        <v>25.357199999999999</v>
      </c>
      <c r="D835" s="23">
        <f t="shared" si="61"/>
        <v>24.917999999999999</v>
      </c>
      <c r="E835" s="24">
        <f>SMA1MSFT[[#This Row],[Adj Close]]-SMA1MSFT[[#This Row],[Naive Trend ]]</f>
        <v>0.43919999999999959</v>
      </c>
      <c r="F835" s="5">
        <f t="shared" si="60"/>
        <v>0.19289663999999965</v>
      </c>
      <c r="G835" s="5">
        <f>ABS(SMA1MSFT[[#This Row],[Erorr 1]])</f>
        <v>0.43919999999999959</v>
      </c>
      <c r="H835" s="15">
        <f>SMA1MSFT[[#This Row],[Abs Erorr 1]]/SMA1MSFT[[#This Row],[Adj Close]]</f>
        <v>1.7320524348114128E-2</v>
      </c>
      <c r="I835" s="23">
        <f t="shared" si="63"/>
        <v>25.3507</v>
      </c>
      <c r="J835" s="25">
        <f>(SMA1MSFT[[#This Row],[Adj Close]]-SMA1MSFT[[#This Row],[3-MA]])</f>
        <v>6.4999999999990621E-3</v>
      </c>
      <c r="K835" s="14">
        <f t="shared" si="62"/>
        <v>4.2249999999987806E-5</v>
      </c>
      <c r="L835" s="14">
        <f>ABS(SMA1MSFT[[#This Row],[Erorr 2]])</f>
        <v>6.4999999999990621E-3</v>
      </c>
      <c r="M835" s="15">
        <f>SMA1MSFT[[#This Row],[Abs Erorr 2]]/SMA1MSFT[[#This Row],[Adj Close]]</f>
        <v>2.5633745050711684E-4</v>
      </c>
      <c r="N835" s="23">
        <f t="shared" si="64"/>
        <v>25.113200000000003</v>
      </c>
      <c r="O835" s="26">
        <f>SMA1MSFT[[#This Row],[Adj Close]]-SMA1MSFT[[#This Row],[6-MA]]</f>
        <v>0.24399999999999622</v>
      </c>
      <c r="P835" s="14">
        <f>(SMA1MSFT[[#This Row],[Adj Close]]-N835)^2</f>
        <v>5.9535999999998153E-2</v>
      </c>
      <c r="Q835" s="14">
        <f>ABS(SMA1MSFT[[#This Row],[Erorr 3]])</f>
        <v>0.24399999999999622</v>
      </c>
      <c r="R835" s="27">
        <f>SMA1MSFT[[#This Row],[Abs Erorr 3]]/SMA1MSFT[[#This Row],[Adj Close]]</f>
        <v>9.6225135267299314E-3</v>
      </c>
    </row>
    <row r="836" spans="2:18">
      <c r="B836" s="46">
        <v>44994.291666666664</v>
      </c>
      <c r="C836" s="7">
        <v>25.8062</v>
      </c>
      <c r="D836" s="23">
        <f t="shared" si="61"/>
        <v>25.357199999999999</v>
      </c>
      <c r="E836" s="24">
        <f>SMA1MSFT[[#This Row],[Adj Close]]-SMA1MSFT[[#This Row],[Naive Trend ]]</f>
        <v>0.44900000000000162</v>
      </c>
      <c r="F836" s="5">
        <f t="shared" ref="F836:F899" si="65">(C836-D836)^2</f>
        <v>0.20160100000000145</v>
      </c>
      <c r="G836" s="5">
        <f>ABS(SMA1MSFT[[#This Row],[Erorr 1]])</f>
        <v>0.44900000000000162</v>
      </c>
      <c r="H836" s="15">
        <f>SMA1MSFT[[#This Row],[Abs Erorr 1]]/SMA1MSFT[[#This Row],[Adj Close]]</f>
        <v>1.7398919639466548E-2</v>
      </c>
      <c r="I836" s="23">
        <f t="shared" si="63"/>
        <v>25.214066666666668</v>
      </c>
      <c r="J836" s="25">
        <f>(SMA1MSFT[[#This Row],[Adj Close]]-SMA1MSFT[[#This Row],[3-MA]])</f>
        <v>0.59213333333333296</v>
      </c>
      <c r="K836" s="14">
        <f t="shared" si="62"/>
        <v>0.35062188444444398</v>
      </c>
      <c r="L836" s="14">
        <f>ABS(SMA1MSFT[[#This Row],[Erorr 2]])</f>
        <v>0.59213333333333296</v>
      </c>
      <c r="M836" s="15">
        <f>SMA1MSFT[[#This Row],[Abs Erorr 2]]/SMA1MSFT[[#This Row],[Adj Close]]</f>
        <v>2.2945390384222896E-2</v>
      </c>
      <c r="N836" s="23">
        <f t="shared" si="64"/>
        <v>25.284000000000002</v>
      </c>
      <c r="O836" s="26">
        <f>SMA1MSFT[[#This Row],[Adj Close]]-SMA1MSFT[[#This Row],[6-MA]]</f>
        <v>0.522199999999998</v>
      </c>
      <c r="P836" s="14">
        <f>(SMA1MSFT[[#This Row],[Adj Close]]-N836)^2</f>
        <v>0.27269283999999794</v>
      </c>
      <c r="Q836" s="14">
        <f>ABS(SMA1MSFT[[#This Row],[Erorr 3]])</f>
        <v>0.522199999999998</v>
      </c>
      <c r="R836" s="27">
        <f>SMA1MSFT[[#This Row],[Abs Erorr 3]]/SMA1MSFT[[#This Row],[Adj Close]]</f>
        <v>2.0235447295611053E-2</v>
      </c>
    </row>
    <row r="837" spans="2:18">
      <c r="B837" s="46">
        <v>44995.291666666664</v>
      </c>
      <c r="C837" s="7">
        <v>26.567499999999999</v>
      </c>
      <c r="D837" s="23">
        <f t="shared" ref="D837:D900" si="66">C836</f>
        <v>25.8062</v>
      </c>
      <c r="E837" s="24">
        <f>SMA1MSFT[[#This Row],[Adj Close]]-SMA1MSFT[[#This Row],[Naive Trend ]]</f>
        <v>0.76129999999999853</v>
      </c>
      <c r="F837" s="5">
        <f t="shared" si="65"/>
        <v>0.57957768999999781</v>
      </c>
      <c r="G837" s="5">
        <f>ABS(SMA1MSFT[[#This Row],[Erorr 1]])</f>
        <v>0.76129999999999853</v>
      </c>
      <c r="H837" s="15">
        <f>SMA1MSFT[[#This Row],[Abs Erorr 1]]/SMA1MSFT[[#This Row],[Adj Close]]</f>
        <v>2.8655311941281587E-2</v>
      </c>
      <c r="I837" s="23">
        <f t="shared" si="63"/>
        <v>25.360466666666667</v>
      </c>
      <c r="J837" s="25">
        <f>(SMA1MSFT[[#This Row],[Adj Close]]-SMA1MSFT[[#This Row],[3-MA]])</f>
        <v>1.2070333333333316</v>
      </c>
      <c r="K837" s="14">
        <f t="shared" si="62"/>
        <v>1.4569294677777735</v>
      </c>
      <c r="L837" s="14">
        <f>ABS(SMA1MSFT[[#This Row],[Erorr 2]])</f>
        <v>1.2070333333333316</v>
      </c>
      <c r="M837" s="15">
        <f>SMA1MSFT[[#This Row],[Abs Erorr 2]]/SMA1MSFT[[#This Row],[Adj Close]]</f>
        <v>4.5432702863774599E-2</v>
      </c>
      <c r="N837" s="23">
        <f t="shared" si="64"/>
        <v>25.464566666666666</v>
      </c>
      <c r="O837" s="26">
        <f>SMA1MSFT[[#This Row],[Adj Close]]-SMA1MSFT[[#This Row],[6-MA]]</f>
        <v>1.1029333333333327</v>
      </c>
      <c r="P837" s="14">
        <f>(SMA1MSFT[[#This Row],[Adj Close]]-N837)^2</f>
        <v>1.2164619377777763</v>
      </c>
      <c r="Q837" s="14">
        <f>ABS(SMA1MSFT[[#This Row],[Erorr 3]])</f>
        <v>1.1029333333333327</v>
      </c>
      <c r="R837" s="27">
        <f>SMA1MSFT[[#This Row],[Abs Erorr 3]]/SMA1MSFT[[#This Row],[Adj Close]]</f>
        <v>4.1514381606599517E-2</v>
      </c>
    </row>
    <row r="838" spans="2:18">
      <c r="B838" s="46">
        <v>44998.291666666664</v>
      </c>
      <c r="C838" s="7">
        <v>26.303899999999999</v>
      </c>
      <c r="D838" s="23">
        <f t="shared" si="66"/>
        <v>26.567499999999999</v>
      </c>
      <c r="E838" s="24">
        <f>SMA1MSFT[[#This Row],[Adj Close]]-SMA1MSFT[[#This Row],[Naive Trend ]]</f>
        <v>-0.26360000000000028</v>
      </c>
      <c r="F838" s="5">
        <f t="shared" si="65"/>
        <v>6.9484960000000151E-2</v>
      </c>
      <c r="G838" s="5">
        <f>ABS(SMA1MSFT[[#This Row],[Erorr 1]])</f>
        <v>0.26360000000000028</v>
      </c>
      <c r="H838" s="15">
        <f>SMA1MSFT[[#This Row],[Abs Erorr 1]]/SMA1MSFT[[#This Row],[Adj Close]]</f>
        <v>1.0021327635825876E-2</v>
      </c>
      <c r="I838" s="23">
        <f t="shared" si="63"/>
        <v>25.910299999999996</v>
      </c>
      <c r="J838" s="25">
        <f>(SMA1MSFT[[#This Row],[Adj Close]]-SMA1MSFT[[#This Row],[3-MA]])</f>
        <v>0.39360000000000284</v>
      </c>
      <c r="K838" s="14">
        <f t="shared" ref="K838:K901" si="67">(C838-I838)^2</f>
        <v>0.15492096000000224</v>
      </c>
      <c r="L838" s="14">
        <f>ABS(SMA1MSFT[[#This Row],[Erorr 2]])</f>
        <v>0.39360000000000284</v>
      </c>
      <c r="M838" s="15">
        <f>SMA1MSFT[[#This Row],[Abs Erorr 2]]/SMA1MSFT[[#This Row],[Adj Close]]</f>
        <v>1.4963560536650567E-2</v>
      </c>
      <c r="N838" s="23">
        <f t="shared" si="64"/>
        <v>25.630500000000001</v>
      </c>
      <c r="O838" s="26">
        <f>SMA1MSFT[[#This Row],[Adj Close]]-SMA1MSFT[[#This Row],[6-MA]]</f>
        <v>0.67339999999999733</v>
      </c>
      <c r="P838" s="14">
        <f>(SMA1MSFT[[#This Row],[Adj Close]]-N838)^2</f>
        <v>0.45346755999999638</v>
      </c>
      <c r="Q838" s="14">
        <f>ABS(SMA1MSFT[[#This Row],[Erorr 3]])</f>
        <v>0.67339999999999733</v>
      </c>
      <c r="R838" s="27">
        <f>SMA1MSFT[[#This Row],[Abs Erorr 3]]/SMA1MSFT[[#This Row],[Adj Close]]</f>
        <v>2.560076642627129E-2</v>
      </c>
    </row>
    <row r="839" spans="2:18">
      <c r="B839" s="46">
        <v>44999.291666666664</v>
      </c>
      <c r="C839" s="7">
        <v>27.3385</v>
      </c>
      <c r="D839" s="23">
        <f t="shared" si="66"/>
        <v>26.303899999999999</v>
      </c>
      <c r="E839" s="24">
        <f>SMA1MSFT[[#This Row],[Adj Close]]-SMA1MSFT[[#This Row],[Naive Trend ]]</f>
        <v>1.0346000000000011</v>
      </c>
      <c r="F839" s="5">
        <f t="shared" si="65"/>
        <v>1.0703971600000022</v>
      </c>
      <c r="G839" s="5">
        <f>ABS(SMA1MSFT[[#This Row],[Erorr 1]])</f>
        <v>1.0346000000000011</v>
      </c>
      <c r="H839" s="15">
        <f>SMA1MSFT[[#This Row],[Abs Erorr 1]]/SMA1MSFT[[#This Row],[Adj Close]]</f>
        <v>3.784406606068369E-2</v>
      </c>
      <c r="I839" s="23">
        <f t="shared" ref="I839:I902" si="68">AVERAGE(C836:C838)</f>
        <v>26.225866666666665</v>
      </c>
      <c r="J839" s="25">
        <f>(SMA1MSFT[[#This Row],[Adj Close]]-SMA1MSFT[[#This Row],[3-MA]])</f>
        <v>1.1126333333333349</v>
      </c>
      <c r="K839" s="14">
        <f t="shared" si="67"/>
        <v>1.237952934444448</v>
      </c>
      <c r="L839" s="14">
        <f>ABS(SMA1MSFT[[#This Row],[Erorr 2]])</f>
        <v>1.1126333333333349</v>
      </c>
      <c r="M839" s="15">
        <f>SMA1MSFT[[#This Row],[Abs Erorr 2]]/SMA1MSFT[[#This Row],[Adj Close]]</f>
        <v>4.0698404569867952E-2</v>
      </c>
      <c r="N839" s="23">
        <f t="shared" si="64"/>
        <v>25.719966666666668</v>
      </c>
      <c r="O839" s="26">
        <f>SMA1MSFT[[#This Row],[Adj Close]]-SMA1MSFT[[#This Row],[6-MA]]</f>
        <v>1.6185333333333318</v>
      </c>
      <c r="P839" s="14">
        <f>(SMA1MSFT[[#This Row],[Adj Close]]-N839)^2</f>
        <v>2.6196501511111063</v>
      </c>
      <c r="Q839" s="14">
        <f>ABS(SMA1MSFT[[#This Row],[Erorr 3]])</f>
        <v>1.6185333333333318</v>
      </c>
      <c r="R839" s="27">
        <f>SMA1MSFT[[#This Row],[Abs Erorr 3]]/SMA1MSFT[[#This Row],[Adj Close]]</f>
        <v>5.9203443251580438E-2</v>
      </c>
    </row>
    <row r="840" spans="2:18">
      <c r="B840" s="46">
        <v>45000.291666666664</v>
      </c>
      <c r="C840" s="7">
        <v>27.728899999999999</v>
      </c>
      <c r="D840" s="23">
        <f t="shared" si="66"/>
        <v>27.3385</v>
      </c>
      <c r="E840" s="24">
        <f>SMA1MSFT[[#This Row],[Adj Close]]-SMA1MSFT[[#This Row],[Naive Trend ]]</f>
        <v>0.39039999999999964</v>
      </c>
      <c r="F840" s="5">
        <f t="shared" si="65"/>
        <v>0.15241215999999971</v>
      </c>
      <c r="G840" s="5">
        <f>ABS(SMA1MSFT[[#This Row],[Erorr 1]])</f>
        <v>0.39039999999999964</v>
      </c>
      <c r="H840" s="15">
        <f>SMA1MSFT[[#This Row],[Abs Erorr 1]]/SMA1MSFT[[#This Row],[Adj Close]]</f>
        <v>1.4079173714067261E-2</v>
      </c>
      <c r="I840" s="23">
        <f t="shared" si="68"/>
        <v>26.73663333333333</v>
      </c>
      <c r="J840" s="25">
        <f>(SMA1MSFT[[#This Row],[Adj Close]]-SMA1MSFT[[#This Row],[3-MA]])</f>
        <v>0.99226666666666929</v>
      </c>
      <c r="K840" s="14">
        <f t="shared" si="67"/>
        <v>0.98459313777778301</v>
      </c>
      <c r="L840" s="14">
        <f>ABS(SMA1MSFT[[#This Row],[Erorr 2]])</f>
        <v>0.99226666666666929</v>
      </c>
      <c r="M840" s="15">
        <f>SMA1MSFT[[#This Row],[Abs Erorr 2]]/SMA1MSFT[[#This Row],[Adj Close]]</f>
        <v>3.5784566523254416E-2</v>
      </c>
      <c r="N840" s="23">
        <f t="shared" si="64"/>
        <v>26.048550000000002</v>
      </c>
      <c r="O840" s="26">
        <f>SMA1MSFT[[#This Row],[Adj Close]]-SMA1MSFT[[#This Row],[6-MA]]</f>
        <v>1.6803499999999971</v>
      </c>
      <c r="P840" s="14">
        <f>(SMA1MSFT[[#This Row],[Adj Close]]-N840)^2</f>
        <v>2.8235761224999902</v>
      </c>
      <c r="Q840" s="14">
        <f>ABS(SMA1MSFT[[#This Row],[Erorr 3]])</f>
        <v>1.6803499999999971</v>
      </c>
      <c r="R840" s="27">
        <f>SMA1MSFT[[#This Row],[Abs Erorr 3]]/SMA1MSFT[[#This Row],[Adj Close]]</f>
        <v>6.0599230405821984E-2</v>
      </c>
    </row>
    <row r="841" spans="2:18">
      <c r="B841" s="46">
        <v>45001.291666666664</v>
      </c>
      <c r="C841" s="7">
        <v>29.456499999999998</v>
      </c>
      <c r="D841" s="23">
        <f t="shared" si="66"/>
        <v>27.728899999999999</v>
      </c>
      <c r="E841" s="24">
        <f>SMA1MSFT[[#This Row],[Adj Close]]-SMA1MSFT[[#This Row],[Naive Trend ]]</f>
        <v>1.7275999999999989</v>
      </c>
      <c r="F841" s="5">
        <f t="shared" si="65"/>
        <v>2.9846017599999963</v>
      </c>
      <c r="G841" s="5">
        <f>ABS(SMA1MSFT[[#This Row],[Erorr 1]])</f>
        <v>1.7275999999999989</v>
      </c>
      <c r="H841" s="15">
        <f>SMA1MSFT[[#This Row],[Abs Erorr 1]]/SMA1MSFT[[#This Row],[Adj Close]]</f>
        <v>5.8649194575051314E-2</v>
      </c>
      <c r="I841" s="23">
        <f t="shared" si="68"/>
        <v>27.123766666666665</v>
      </c>
      <c r="J841" s="25">
        <f>(SMA1MSFT[[#This Row],[Adj Close]]-SMA1MSFT[[#This Row],[3-MA]])</f>
        <v>2.3327333333333335</v>
      </c>
      <c r="K841" s="14">
        <f t="shared" si="67"/>
        <v>5.4416448044444454</v>
      </c>
      <c r="L841" s="14">
        <f>ABS(SMA1MSFT[[#This Row],[Erorr 2]])</f>
        <v>2.3327333333333335</v>
      </c>
      <c r="M841" s="15">
        <f>SMA1MSFT[[#This Row],[Abs Erorr 2]]/SMA1MSFT[[#This Row],[Adj Close]]</f>
        <v>7.9192481568867101E-2</v>
      </c>
      <c r="N841" s="23">
        <f t="shared" si="64"/>
        <v>26.517033333333334</v>
      </c>
      <c r="O841" s="26">
        <f>SMA1MSFT[[#This Row],[Adj Close]]-SMA1MSFT[[#This Row],[6-MA]]</f>
        <v>2.9394666666666645</v>
      </c>
      <c r="P841" s="14">
        <f>(SMA1MSFT[[#This Row],[Adj Close]]-N841)^2</f>
        <v>8.6404642844444322</v>
      </c>
      <c r="Q841" s="14">
        <f>ABS(SMA1MSFT[[#This Row],[Erorr 3]])</f>
        <v>2.9394666666666645</v>
      </c>
      <c r="R841" s="27">
        <f>SMA1MSFT[[#This Row],[Abs Erorr 3]]/SMA1MSFT[[#This Row],[Adj Close]]</f>
        <v>9.9790085945942825E-2</v>
      </c>
    </row>
    <row r="842" spans="2:18">
      <c r="B842" s="46">
        <v>45002.291666666664</v>
      </c>
      <c r="C842" s="7">
        <v>29.095400000000001</v>
      </c>
      <c r="D842" s="23">
        <f t="shared" si="66"/>
        <v>29.456499999999998</v>
      </c>
      <c r="E842" s="24">
        <f>SMA1MSFT[[#This Row],[Adj Close]]-SMA1MSFT[[#This Row],[Naive Trend ]]</f>
        <v>-0.36109999999999687</v>
      </c>
      <c r="F842" s="5">
        <f t="shared" si="65"/>
        <v>0.13039320999999773</v>
      </c>
      <c r="G842" s="5">
        <f>ABS(SMA1MSFT[[#This Row],[Erorr 1]])</f>
        <v>0.36109999999999687</v>
      </c>
      <c r="H842" s="15">
        <f>SMA1MSFT[[#This Row],[Abs Erorr 1]]/SMA1MSFT[[#This Row],[Adj Close]]</f>
        <v>1.2410896567842231E-2</v>
      </c>
      <c r="I842" s="23">
        <f t="shared" si="68"/>
        <v>28.174633333333333</v>
      </c>
      <c r="J842" s="25">
        <f>(SMA1MSFT[[#This Row],[Adj Close]]-SMA1MSFT[[#This Row],[3-MA]])</f>
        <v>0.92076666666666895</v>
      </c>
      <c r="K842" s="14">
        <f t="shared" si="67"/>
        <v>0.8478112544444486</v>
      </c>
      <c r="L842" s="14">
        <f>ABS(SMA1MSFT[[#This Row],[Erorr 2]])</f>
        <v>0.92076666666666895</v>
      </c>
      <c r="M842" s="15">
        <f>SMA1MSFT[[#This Row],[Abs Erorr 2]]/SMA1MSFT[[#This Row],[Adj Close]]</f>
        <v>3.1646468743054532E-2</v>
      </c>
      <c r="N842" s="23">
        <f t="shared" ref="N842:N905" si="69">AVERAGE(C836:C841)</f>
        <v>27.20025</v>
      </c>
      <c r="O842" s="26">
        <f>SMA1MSFT[[#This Row],[Adj Close]]-SMA1MSFT[[#This Row],[6-MA]]</f>
        <v>1.895150000000001</v>
      </c>
      <c r="P842" s="14">
        <f>(SMA1MSFT[[#This Row],[Adj Close]]-N842)^2</f>
        <v>3.5915935225000037</v>
      </c>
      <c r="Q842" s="14">
        <f>ABS(SMA1MSFT[[#This Row],[Erorr 3]])</f>
        <v>1.895150000000001</v>
      </c>
      <c r="R842" s="27">
        <f>SMA1MSFT[[#This Row],[Abs Erorr 3]]/SMA1MSFT[[#This Row],[Adj Close]]</f>
        <v>6.5135725922310775E-2</v>
      </c>
    </row>
    <row r="843" spans="2:18">
      <c r="B843" s="46">
        <v>45005.291666666664</v>
      </c>
      <c r="C843" s="7">
        <v>28.460999999999999</v>
      </c>
      <c r="D843" s="23">
        <f t="shared" si="66"/>
        <v>29.095400000000001</v>
      </c>
      <c r="E843" s="24">
        <f>SMA1MSFT[[#This Row],[Adj Close]]-SMA1MSFT[[#This Row],[Naive Trend ]]</f>
        <v>-0.63440000000000296</v>
      </c>
      <c r="F843" s="5">
        <f t="shared" si="65"/>
        <v>0.40246336000000377</v>
      </c>
      <c r="G843" s="5">
        <f>ABS(SMA1MSFT[[#This Row],[Erorr 1]])</f>
        <v>0.63440000000000296</v>
      </c>
      <c r="H843" s="15">
        <f>SMA1MSFT[[#This Row],[Abs Erorr 1]]/SMA1MSFT[[#This Row],[Adj Close]]</f>
        <v>2.2290151435297528E-2</v>
      </c>
      <c r="I843" s="23">
        <f t="shared" si="68"/>
        <v>28.760266666666666</v>
      </c>
      <c r="J843" s="25">
        <f>(SMA1MSFT[[#This Row],[Adj Close]]-SMA1MSFT[[#This Row],[3-MA]])</f>
        <v>-0.2992666666666679</v>
      </c>
      <c r="K843" s="14">
        <f t="shared" si="67"/>
        <v>8.9560537777778518E-2</v>
      </c>
      <c r="L843" s="14">
        <f>ABS(SMA1MSFT[[#This Row],[Erorr 2]])</f>
        <v>0.2992666666666679</v>
      </c>
      <c r="M843" s="15">
        <f>SMA1MSFT[[#This Row],[Abs Erorr 2]]/SMA1MSFT[[#This Row],[Adj Close]]</f>
        <v>1.0514973706709811E-2</v>
      </c>
      <c r="N843" s="23">
        <f t="shared" si="69"/>
        <v>27.748450000000002</v>
      </c>
      <c r="O843" s="26">
        <f>SMA1MSFT[[#This Row],[Adj Close]]-SMA1MSFT[[#This Row],[6-MA]]</f>
        <v>0.71254999999999669</v>
      </c>
      <c r="P843" s="14">
        <f>(SMA1MSFT[[#This Row],[Adj Close]]-N843)^2</f>
        <v>0.50772750249999532</v>
      </c>
      <c r="Q843" s="14">
        <f>ABS(SMA1MSFT[[#This Row],[Erorr 3]])</f>
        <v>0.71254999999999669</v>
      </c>
      <c r="R843" s="27">
        <f>SMA1MSFT[[#This Row],[Abs Erorr 3]]/SMA1MSFT[[#This Row],[Adj Close]]</f>
        <v>2.5036014194863031E-2</v>
      </c>
    </row>
    <row r="844" spans="2:18">
      <c r="B844" s="46">
        <v>45006.291666666664</v>
      </c>
      <c r="C844" s="7">
        <v>27.777699999999999</v>
      </c>
      <c r="D844" s="23">
        <f t="shared" si="66"/>
        <v>28.460999999999999</v>
      </c>
      <c r="E844" s="24">
        <f>SMA1MSFT[[#This Row],[Adj Close]]-SMA1MSFT[[#This Row],[Naive Trend ]]</f>
        <v>-0.68329999999999913</v>
      </c>
      <c r="F844" s="5">
        <f t="shared" si="65"/>
        <v>0.46689888999999879</v>
      </c>
      <c r="G844" s="5">
        <f>ABS(SMA1MSFT[[#This Row],[Erorr 1]])</f>
        <v>0.68329999999999913</v>
      </c>
      <c r="H844" s="15">
        <f>SMA1MSFT[[#This Row],[Abs Erorr 1]]/SMA1MSFT[[#This Row],[Adj Close]]</f>
        <v>2.4598868876832825E-2</v>
      </c>
      <c r="I844" s="23">
        <f t="shared" si="68"/>
        <v>29.004300000000001</v>
      </c>
      <c r="J844" s="25">
        <f>(SMA1MSFT[[#This Row],[Adj Close]]-SMA1MSFT[[#This Row],[3-MA]])</f>
        <v>-1.2266000000000012</v>
      </c>
      <c r="K844" s="14">
        <f t="shared" si="67"/>
        <v>1.5045475600000031</v>
      </c>
      <c r="L844" s="14">
        <f>ABS(SMA1MSFT[[#This Row],[Erorr 2]])</f>
        <v>1.2266000000000012</v>
      </c>
      <c r="M844" s="15">
        <f>SMA1MSFT[[#This Row],[Abs Erorr 2]]/SMA1MSFT[[#This Row],[Adj Close]]</f>
        <v>4.4157723641626241E-2</v>
      </c>
      <c r="N844" s="23">
        <f t="shared" si="69"/>
        <v>28.064033333333338</v>
      </c>
      <c r="O844" s="26">
        <f>SMA1MSFT[[#This Row],[Adj Close]]-SMA1MSFT[[#This Row],[6-MA]]</f>
        <v>-0.28633333333333866</v>
      </c>
      <c r="P844" s="14">
        <f>(SMA1MSFT[[#This Row],[Adj Close]]-N844)^2</f>
        <v>8.1986777777780823E-2</v>
      </c>
      <c r="Q844" s="14">
        <f>ABS(SMA1MSFT[[#This Row],[Erorr 3]])</f>
        <v>0.28633333333333866</v>
      </c>
      <c r="R844" s="27">
        <f>SMA1MSFT[[#This Row],[Abs Erorr 3]]/SMA1MSFT[[#This Row],[Adj Close]]</f>
        <v>1.0308028862481007E-2</v>
      </c>
    </row>
    <row r="845" spans="2:18">
      <c r="B845" s="46">
        <v>45007.291666666664</v>
      </c>
      <c r="C845" s="7">
        <v>27.4557</v>
      </c>
      <c r="D845" s="23">
        <f t="shared" si="66"/>
        <v>27.777699999999999</v>
      </c>
      <c r="E845" s="24">
        <f>SMA1MSFT[[#This Row],[Adj Close]]-SMA1MSFT[[#This Row],[Naive Trend ]]</f>
        <v>-0.32199999999999918</v>
      </c>
      <c r="F845" s="5">
        <f t="shared" si="65"/>
        <v>0.10368399999999947</v>
      </c>
      <c r="G845" s="5">
        <f>ABS(SMA1MSFT[[#This Row],[Erorr 1]])</f>
        <v>0.32199999999999918</v>
      </c>
      <c r="H845" s="15">
        <f>SMA1MSFT[[#This Row],[Abs Erorr 1]]/SMA1MSFT[[#This Row],[Adj Close]]</f>
        <v>1.1727983624529667E-2</v>
      </c>
      <c r="I845" s="23">
        <f t="shared" si="68"/>
        <v>28.444699999999997</v>
      </c>
      <c r="J845" s="25">
        <f>(SMA1MSFT[[#This Row],[Adj Close]]-SMA1MSFT[[#This Row],[3-MA]])</f>
        <v>-0.98899999999999721</v>
      </c>
      <c r="K845" s="14">
        <f t="shared" si="67"/>
        <v>0.97812099999999447</v>
      </c>
      <c r="L845" s="14">
        <f>ABS(SMA1MSFT[[#This Row],[Erorr 2]])</f>
        <v>0.98899999999999721</v>
      </c>
      <c r="M845" s="15">
        <f>SMA1MSFT[[#This Row],[Abs Erorr 2]]/SMA1MSFT[[#This Row],[Adj Close]]</f>
        <v>3.6021663989626827E-2</v>
      </c>
      <c r="N845" s="23">
        <f t="shared" si="69"/>
        <v>28.309666666666669</v>
      </c>
      <c r="O845" s="26">
        <f>SMA1MSFT[[#This Row],[Adj Close]]-SMA1MSFT[[#This Row],[6-MA]]</f>
        <v>-0.85396666666666832</v>
      </c>
      <c r="P845" s="14">
        <f>(SMA1MSFT[[#This Row],[Adj Close]]-N845)^2</f>
        <v>0.7292590677777806</v>
      </c>
      <c r="Q845" s="14">
        <f>ABS(SMA1MSFT[[#This Row],[Erorr 3]])</f>
        <v>0.85396666666666832</v>
      </c>
      <c r="R845" s="27">
        <f>SMA1MSFT[[#This Row],[Abs Erorr 3]]/SMA1MSFT[[#This Row],[Adj Close]]</f>
        <v>3.1103438144599056E-2</v>
      </c>
    </row>
    <row r="846" spans="2:18">
      <c r="B846" s="46">
        <v>45008.291666666664</v>
      </c>
      <c r="C846" s="7">
        <v>28.334099999999999</v>
      </c>
      <c r="D846" s="23">
        <f t="shared" si="66"/>
        <v>27.4557</v>
      </c>
      <c r="E846" s="24">
        <f>SMA1MSFT[[#This Row],[Adj Close]]-SMA1MSFT[[#This Row],[Naive Trend ]]</f>
        <v>0.87839999999999918</v>
      </c>
      <c r="F846" s="5">
        <f t="shared" si="65"/>
        <v>0.77158655999999859</v>
      </c>
      <c r="G846" s="5">
        <f>ABS(SMA1MSFT[[#This Row],[Erorr 1]])</f>
        <v>0.87839999999999918</v>
      </c>
      <c r="H846" s="15">
        <f>SMA1MSFT[[#This Row],[Abs Erorr 1]]/SMA1MSFT[[#This Row],[Adj Close]]</f>
        <v>3.1001514076677898E-2</v>
      </c>
      <c r="I846" s="23">
        <f t="shared" si="68"/>
        <v>27.898133333333334</v>
      </c>
      <c r="J846" s="25">
        <f>(SMA1MSFT[[#This Row],[Adj Close]]-SMA1MSFT[[#This Row],[3-MA]])</f>
        <v>0.4359666666666655</v>
      </c>
      <c r="K846" s="14">
        <f t="shared" si="67"/>
        <v>0.19006693444444342</v>
      </c>
      <c r="L846" s="14">
        <f>ABS(SMA1MSFT[[#This Row],[Erorr 2]])</f>
        <v>0.4359666666666655</v>
      </c>
      <c r="M846" s="15">
        <f>SMA1MSFT[[#This Row],[Abs Erorr 2]]/SMA1MSFT[[#This Row],[Adj Close]]</f>
        <v>1.5386642479085819E-2</v>
      </c>
      <c r="N846" s="23">
        <f t="shared" si="69"/>
        <v>28.3292</v>
      </c>
      <c r="O846" s="26">
        <f>SMA1MSFT[[#This Row],[Adj Close]]-SMA1MSFT[[#This Row],[6-MA]]</f>
        <v>4.8999999999992383E-3</v>
      </c>
      <c r="P846" s="14">
        <f>(SMA1MSFT[[#This Row],[Adj Close]]-N846)^2</f>
        <v>2.4009999999992535E-5</v>
      </c>
      <c r="Q846" s="14">
        <f>ABS(SMA1MSFT[[#This Row],[Erorr 3]])</f>
        <v>4.8999999999992383E-3</v>
      </c>
      <c r="R846" s="27">
        <f>SMA1MSFT[[#This Row],[Abs Erorr 3]]/SMA1MSFT[[#This Row],[Adj Close]]</f>
        <v>1.729364970124069E-4</v>
      </c>
    </row>
    <row r="847" spans="2:18">
      <c r="B847" s="46">
        <v>45009.291666666664</v>
      </c>
      <c r="C847" s="7">
        <v>28.656199999999998</v>
      </c>
      <c r="D847" s="23">
        <f t="shared" si="66"/>
        <v>28.334099999999999</v>
      </c>
      <c r="E847" s="24">
        <f>SMA1MSFT[[#This Row],[Adj Close]]-SMA1MSFT[[#This Row],[Naive Trend ]]</f>
        <v>0.32209999999999894</v>
      </c>
      <c r="F847" s="5">
        <f t="shared" si="65"/>
        <v>0.10374840999999932</v>
      </c>
      <c r="G847" s="5">
        <f>ABS(SMA1MSFT[[#This Row],[Erorr 1]])</f>
        <v>0.32209999999999894</v>
      </c>
      <c r="H847" s="15">
        <f>SMA1MSFT[[#This Row],[Abs Erorr 1]]/SMA1MSFT[[#This Row],[Adj Close]]</f>
        <v>1.1240150473544956E-2</v>
      </c>
      <c r="I847" s="23">
        <f t="shared" si="68"/>
        <v>27.855833333333333</v>
      </c>
      <c r="J847" s="25">
        <f>(SMA1MSFT[[#This Row],[Adj Close]]-SMA1MSFT[[#This Row],[3-MA]])</f>
        <v>0.80036666666666534</v>
      </c>
      <c r="K847" s="14">
        <f t="shared" si="67"/>
        <v>0.64058680111110899</v>
      </c>
      <c r="L847" s="14">
        <f>ABS(SMA1MSFT[[#This Row],[Erorr 2]])</f>
        <v>0.80036666666666534</v>
      </c>
      <c r="M847" s="15">
        <f>SMA1MSFT[[#This Row],[Abs Erorr 2]]/SMA1MSFT[[#This Row],[Adj Close]]</f>
        <v>2.7929965126802066E-2</v>
      </c>
      <c r="N847" s="23">
        <f t="shared" si="69"/>
        <v>28.430066666666665</v>
      </c>
      <c r="O847" s="26">
        <f>SMA1MSFT[[#This Row],[Adj Close]]-SMA1MSFT[[#This Row],[6-MA]]</f>
        <v>0.2261333333333333</v>
      </c>
      <c r="P847" s="14">
        <f>(SMA1MSFT[[#This Row],[Adj Close]]-N847)^2</f>
        <v>5.113628444444443E-2</v>
      </c>
      <c r="Q847" s="14">
        <f>ABS(SMA1MSFT[[#This Row],[Erorr 3]])</f>
        <v>0.2261333333333333</v>
      </c>
      <c r="R847" s="27">
        <f>SMA1MSFT[[#This Row],[Abs Erorr 3]]/SMA1MSFT[[#This Row],[Adj Close]]</f>
        <v>7.8912533180719464E-3</v>
      </c>
    </row>
    <row r="848" spans="2:18">
      <c r="B848" s="46">
        <v>45012.291666666664</v>
      </c>
      <c r="C848" s="7">
        <v>28.480499999999999</v>
      </c>
      <c r="D848" s="23">
        <f t="shared" si="66"/>
        <v>28.656199999999998</v>
      </c>
      <c r="E848" s="24">
        <f>SMA1MSFT[[#This Row],[Adj Close]]-SMA1MSFT[[#This Row],[Naive Trend ]]</f>
        <v>-0.17569999999999908</v>
      </c>
      <c r="F848" s="5">
        <f t="shared" si="65"/>
        <v>3.0870489999999678E-2</v>
      </c>
      <c r="G848" s="5">
        <f>ABS(SMA1MSFT[[#This Row],[Erorr 1]])</f>
        <v>0.17569999999999908</v>
      </c>
      <c r="H848" s="15">
        <f>SMA1MSFT[[#This Row],[Abs Erorr 1]]/SMA1MSFT[[#This Row],[Adj Close]]</f>
        <v>6.1691332666209894E-3</v>
      </c>
      <c r="I848" s="23">
        <f t="shared" si="68"/>
        <v>28.148666666666667</v>
      </c>
      <c r="J848" s="25">
        <f>(SMA1MSFT[[#This Row],[Adj Close]]-SMA1MSFT[[#This Row],[3-MA]])</f>
        <v>0.33183333333333209</v>
      </c>
      <c r="K848" s="14">
        <f t="shared" si="67"/>
        <v>0.11011336111111028</v>
      </c>
      <c r="L848" s="14">
        <f>ABS(SMA1MSFT[[#This Row],[Erorr 2]])</f>
        <v>0.33183333333333209</v>
      </c>
      <c r="M848" s="15">
        <f>SMA1MSFT[[#This Row],[Abs Erorr 2]]/SMA1MSFT[[#This Row],[Adj Close]]</f>
        <v>1.1651246759478665E-2</v>
      </c>
      <c r="N848" s="23">
        <f t="shared" si="69"/>
        <v>28.296683333333334</v>
      </c>
      <c r="O848" s="26">
        <f>SMA1MSFT[[#This Row],[Adj Close]]-SMA1MSFT[[#This Row],[6-MA]]</f>
        <v>0.18381666666666518</v>
      </c>
      <c r="P848" s="14">
        <f>(SMA1MSFT[[#This Row],[Adj Close]]-N848)^2</f>
        <v>3.3788566944443897E-2</v>
      </c>
      <c r="Q848" s="14">
        <f>ABS(SMA1MSFT[[#This Row],[Erorr 3]])</f>
        <v>0.18381666666666518</v>
      </c>
      <c r="R848" s="27">
        <f>SMA1MSFT[[#This Row],[Abs Erorr 3]]/SMA1MSFT[[#This Row],[Adj Close]]</f>
        <v>6.4541235816318251E-3</v>
      </c>
    </row>
    <row r="849" spans="2:18">
      <c r="B849" s="46">
        <v>45013.291666666664</v>
      </c>
      <c r="C849" s="7">
        <v>28.587800000000001</v>
      </c>
      <c r="D849" s="23">
        <f t="shared" si="66"/>
        <v>28.480499999999999</v>
      </c>
      <c r="E849" s="24">
        <f>SMA1MSFT[[#This Row],[Adj Close]]-SMA1MSFT[[#This Row],[Naive Trend ]]</f>
        <v>0.10730000000000217</v>
      </c>
      <c r="F849" s="5">
        <f t="shared" si="65"/>
        <v>1.1513290000000466E-2</v>
      </c>
      <c r="G849" s="5">
        <f>ABS(SMA1MSFT[[#This Row],[Erorr 1]])</f>
        <v>0.10730000000000217</v>
      </c>
      <c r="H849" s="15">
        <f>SMA1MSFT[[#This Row],[Abs Erorr 1]]/SMA1MSFT[[#This Row],[Adj Close]]</f>
        <v>3.7533493308335082E-3</v>
      </c>
      <c r="I849" s="23">
        <f t="shared" si="68"/>
        <v>28.490266666666667</v>
      </c>
      <c r="J849" s="25">
        <f>(SMA1MSFT[[#This Row],[Adj Close]]-SMA1MSFT[[#This Row],[3-MA]])</f>
        <v>9.7533333333334582E-2</v>
      </c>
      <c r="K849" s="14">
        <f t="shared" si="67"/>
        <v>9.5127511111113543E-3</v>
      </c>
      <c r="L849" s="14">
        <f>ABS(SMA1MSFT[[#This Row],[Erorr 2]])</f>
        <v>9.7533333333334582E-2</v>
      </c>
      <c r="M849" s="15">
        <f>SMA1MSFT[[#This Row],[Abs Erorr 2]]/SMA1MSFT[[#This Row],[Adj Close]]</f>
        <v>3.4117117558306194E-3</v>
      </c>
      <c r="N849" s="23">
        <f t="shared" si="69"/>
        <v>28.194200000000006</v>
      </c>
      <c r="O849" s="26">
        <f>SMA1MSFT[[#This Row],[Adj Close]]-SMA1MSFT[[#This Row],[6-MA]]</f>
        <v>0.39359999999999573</v>
      </c>
      <c r="P849" s="14">
        <f>(SMA1MSFT[[#This Row],[Adj Close]]-N849)^2</f>
        <v>0.15492095999999664</v>
      </c>
      <c r="Q849" s="14">
        <f>ABS(SMA1MSFT[[#This Row],[Erorr 3]])</f>
        <v>0.39359999999999573</v>
      </c>
      <c r="R849" s="27">
        <f>SMA1MSFT[[#This Row],[Abs Erorr 3]]/SMA1MSFT[[#This Row],[Adj Close]]</f>
        <v>1.3768110872469925E-2</v>
      </c>
    </row>
    <row r="850" spans="2:18">
      <c r="B850" s="46">
        <v>45014.291666666664</v>
      </c>
      <c r="C850" s="7">
        <v>30.764399999999998</v>
      </c>
      <c r="D850" s="23">
        <f t="shared" si="66"/>
        <v>28.587800000000001</v>
      </c>
      <c r="E850" s="24">
        <f>SMA1MSFT[[#This Row],[Adj Close]]-SMA1MSFT[[#This Row],[Naive Trend ]]</f>
        <v>2.176599999999997</v>
      </c>
      <c r="F850" s="5">
        <f t="shared" si="65"/>
        <v>4.7375875599999873</v>
      </c>
      <c r="G850" s="5">
        <f>ABS(SMA1MSFT[[#This Row],[Erorr 1]])</f>
        <v>2.176599999999997</v>
      </c>
      <c r="H850" s="15">
        <f>SMA1MSFT[[#This Row],[Abs Erorr 1]]/SMA1MSFT[[#This Row],[Adj Close]]</f>
        <v>7.0750607845431635E-2</v>
      </c>
      <c r="I850" s="23">
        <f t="shared" si="68"/>
        <v>28.574833333333334</v>
      </c>
      <c r="J850" s="25">
        <f>(SMA1MSFT[[#This Row],[Adj Close]]-SMA1MSFT[[#This Row],[3-MA]])</f>
        <v>2.1895666666666642</v>
      </c>
      <c r="K850" s="14">
        <f t="shared" si="67"/>
        <v>4.794202187777767</v>
      </c>
      <c r="L850" s="14">
        <f>ABS(SMA1MSFT[[#This Row],[Erorr 2]])</f>
        <v>2.1895666666666642</v>
      </c>
      <c r="M850" s="15">
        <f>SMA1MSFT[[#This Row],[Abs Erorr 2]]/SMA1MSFT[[#This Row],[Adj Close]]</f>
        <v>7.1172090684904127E-2</v>
      </c>
      <c r="N850" s="23">
        <f t="shared" si="69"/>
        <v>28.21533333333333</v>
      </c>
      <c r="O850" s="26">
        <f>SMA1MSFT[[#This Row],[Adj Close]]-SMA1MSFT[[#This Row],[6-MA]]</f>
        <v>2.5490666666666684</v>
      </c>
      <c r="P850" s="14">
        <f>(SMA1MSFT[[#This Row],[Adj Close]]-N850)^2</f>
        <v>6.4977408711111195</v>
      </c>
      <c r="Q850" s="14">
        <f>ABS(SMA1MSFT[[#This Row],[Erorr 3]])</f>
        <v>2.5490666666666684</v>
      </c>
      <c r="R850" s="27">
        <f>SMA1MSFT[[#This Row],[Abs Erorr 3]]/SMA1MSFT[[#This Row],[Adj Close]]</f>
        <v>8.2857675321692234E-2</v>
      </c>
    </row>
    <row r="851" spans="2:18">
      <c r="B851" s="46">
        <v>45015.291666666664</v>
      </c>
      <c r="C851" s="7">
        <v>31.320699999999999</v>
      </c>
      <c r="D851" s="23">
        <f t="shared" si="66"/>
        <v>30.764399999999998</v>
      </c>
      <c r="E851" s="24">
        <f>SMA1MSFT[[#This Row],[Adj Close]]-SMA1MSFT[[#This Row],[Naive Trend ]]</f>
        <v>0.55630000000000024</v>
      </c>
      <c r="F851" s="5">
        <f t="shared" si="65"/>
        <v>0.30946969000000024</v>
      </c>
      <c r="G851" s="5">
        <f>ABS(SMA1MSFT[[#This Row],[Erorr 1]])</f>
        <v>0.55630000000000024</v>
      </c>
      <c r="H851" s="15">
        <f>SMA1MSFT[[#This Row],[Abs Erorr 1]]/SMA1MSFT[[#This Row],[Adj Close]]</f>
        <v>1.7761416571149439E-2</v>
      </c>
      <c r="I851" s="23">
        <f t="shared" si="68"/>
        <v>29.277566666666669</v>
      </c>
      <c r="J851" s="25">
        <f>(SMA1MSFT[[#This Row],[Adj Close]]-SMA1MSFT[[#This Row],[3-MA]])</f>
        <v>2.0431333333333299</v>
      </c>
      <c r="K851" s="14">
        <f t="shared" si="67"/>
        <v>4.174393817777764</v>
      </c>
      <c r="L851" s="14">
        <f>ABS(SMA1MSFT[[#This Row],[Erorr 2]])</f>
        <v>2.0431333333333299</v>
      </c>
      <c r="M851" s="15">
        <f>SMA1MSFT[[#This Row],[Abs Erorr 2]]/SMA1MSFT[[#This Row],[Adj Close]]</f>
        <v>6.5232684241837827E-2</v>
      </c>
      <c r="N851" s="23">
        <f t="shared" si="69"/>
        <v>28.713116666666664</v>
      </c>
      <c r="O851" s="26">
        <f>SMA1MSFT[[#This Row],[Adj Close]]-SMA1MSFT[[#This Row],[6-MA]]</f>
        <v>2.6075833333333343</v>
      </c>
      <c r="P851" s="14">
        <f>(SMA1MSFT[[#This Row],[Adj Close]]-N851)^2</f>
        <v>6.7994908402777829</v>
      </c>
      <c r="Q851" s="14">
        <f>ABS(SMA1MSFT[[#This Row],[Erorr 3]])</f>
        <v>2.6075833333333343</v>
      </c>
      <c r="R851" s="27">
        <f>SMA1MSFT[[#This Row],[Abs Erorr 3]]/SMA1MSFT[[#This Row],[Adj Close]]</f>
        <v>8.3254312110946888E-2</v>
      </c>
    </row>
    <row r="852" spans="2:18">
      <c r="B852" s="46">
        <v>45016.291666666664</v>
      </c>
      <c r="C852" s="7">
        <v>31.886800000000001</v>
      </c>
      <c r="D852" s="23">
        <f t="shared" si="66"/>
        <v>31.320699999999999</v>
      </c>
      <c r="E852" s="24">
        <f>SMA1MSFT[[#This Row],[Adj Close]]-SMA1MSFT[[#This Row],[Naive Trend ]]</f>
        <v>0.56610000000000227</v>
      </c>
      <c r="F852" s="5">
        <f t="shared" si="65"/>
        <v>0.32046921000000256</v>
      </c>
      <c r="G852" s="5">
        <f>ABS(SMA1MSFT[[#This Row],[Erorr 1]])</f>
        <v>0.56610000000000227</v>
      </c>
      <c r="H852" s="15">
        <f>SMA1MSFT[[#This Row],[Abs Erorr 1]]/SMA1MSFT[[#This Row],[Adj Close]]</f>
        <v>1.7753427750668058E-2</v>
      </c>
      <c r="I852" s="23">
        <f t="shared" si="68"/>
        <v>30.224299999999999</v>
      </c>
      <c r="J852" s="25">
        <f>(SMA1MSFT[[#This Row],[Adj Close]]-SMA1MSFT[[#This Row],[3-MA]])</f>
        <v>1.6625000000000014</v>
      </c>
      <c r="K852" s="14">
        <f t="shared" si="67"/>
        <v>2.7639062500000047</v>
      </c>
      <c r="L852" s="14">
        <f>ABS(SMA1MSFT[[#This Row],[Erorr 2]])</f>
        <v>1.6625000000000014</v>
      </c>
      <c r="M852" s="15">
        <f>SMA1MSFT[[#This Row],[Abs Erorr 2]]/SMA1MSFT[[#This Row],[Adj Close]]</f>
        <v>5.2137561624245814E-2</v>
      </c>
      <c r="N852" s="23">
        <f t="shared" si="69"/>
        <v>29.357283333333331</v>
      </c>
      <c r="O852" s="26">
        <f>SMA1MSFT[[#This Row],[Adj Close]]-SMA1MSFT[[#This Row],[6-MA]]</f>
        <v>2.5295166666666695</v>
      </c>
      <c r="P852" s="14">
        <f>(SMA1MSFT[[#This Row],[Adj Close]]-N852)^2</f>
        <v>6.3984545669444586</v>
      </c>
      <c r="Q852" s="14">
        <f>ABS(SMA1MSFT[[#This Row],[Erorr 3]])</f>
        <v>2.5295166666666695</v>
      </c>
      <c r="R852" s="27">
        <f>SMA1MSFT[[#This Row],[Abs Erorr 3]]/SMA1MSFT[[#This Row],[Adj Close]]</f>
        <v>7.9328018699482847E-2</v>
      </c>
    </row>
    <row r="853" spans="2:18">
      <c r="B853" s="46">
        <v>45019.291666666664</v>
      </c>
      <c r="C853" s="7">
        <v>32.101500000000001</v>
      </c>
      <c r="D853" s="23">
        <f t="shared" si="66"/>
        <v>31.886800000000001</v>
      </c>
      <c r="E853" s="24">
        <f>SMA1MSFT[[#This Row],[Adj Close]]-SMA1MSFT[[#This Row],[Naive Trend ]]</f>
        <v>0.21470000000000056</v>
      </c>
      <c r="F853" s="5">
        <f t="shared" si="65"/>
        <v>4.6096090000000242E-2</v>
      </c>
      <c r="G853" s="5">
        <f>ABS(SMA1MSFT[[#This Row],[Erorr 1]])</f>
        <v>0.21470000000000056</v>
      </c>
      <c r="H853" s="15">
        <f>SMA1MSFT[[#This Row],[Abs Erorr 1]]/SMA1MSFT[[#This Row],[Adj Close]]</f>
        <v>6.6881609893618852E-3</v>
      </c>
      <c r="I853" s="23">
        <f t="shared" si="68"/>
        <v>31.323966666666667</v>
      </c>
      <c r="J853" s="25">
        <f>(SMA1MSFT[[#This Row],[Adj Close]]-SMA1MSFT[[#This Row],[3-MA]])</f>
        <v>0.7775333333333343</v>
      </c>
      <c r="K853" s="14">
        <f t="shared" si="67"/>
        <v>0.60455808444444592</v>
      </c>
      <c r="L853" s="14">
        <f>ABS(SMA1MSFT[[#This Row],[Erorr 2]])</f>
        <v>0.7775333333333343</v>
      </c>
      <c r="M853" s="15">
        <f>SMA1MSFT[[#This Row],[Abs Erorr 2]]/SMA1MSFT[[#This Row],[Adj Close]]</f>
        <v>2.4221090395568252E-2</v>
      </c>
      <c r="N853" s="23">
        <f t="shared" si="69"/>
        <v>29.949399999999997</v>
      </c>
      <c r="O853" s="26">
        <f>SMA1MSFT[[#This Row],[Adj Close]]-SMA1MSFT[[#This Row],[6-MA]]</f>
        <v>2.1521000000000043</v>
      </c>
      <c r="P853" s="14">
        <f>(SMA1MSFT[[#This Row],[Adj Close]]-N853)^2</f>
        <v>4.6315344100000191</v>
      </c>
      <c r="Q853" s="14">
        <f>ABS(SMA1MSFT[[#This Row],[Erorr 3]])</f>
        <v>2.1521000000000043</v>
      </c>
      <c r="R853" s="27">
        <f>SMA1MSFT[[#This Row],[Abs Erorr 3]]/SMA1MSFT[[#This Row],[Adj Close]]</f>
        <v>6.7040480974409428E-2</v>
      </c>
    </row>
    <row r="854" spans="2:18">
      <c r="B854" s="46">
        <v>45020.291666666664</v>
      </c>
      <c r="C854" s="7">
        <v>32.3065</v>
      </c>
      <c r="D854" s="23">
        <f t="shared" si="66"/>
        <v>32.101500000000001</v>
      </c>
      <c r="E854" s="24">
        <f>SMA1MSFT[[#This Row],[Adj Close]]-SMA1MSFT[[#This Row],[Naive Trend ]]</f>
        <v>0.20499999999999829</v>
      </c>
      <c r="F854" s="5">
        <f t="shared" si="65"/>
        <v>4.2024999999999299E-2</v>
      </c>
      <c r="G854" s="5">
        <f>ABS(SMA1MSFT[[#This Row],[Erorr 1]])</f>
        <v>0.20499999999999829</v>
      </c>
      <c r="H854" s="15">
        <f>SMA1MSFT[[#This Row],[Abs Erorr 1]]/SMA1MSFT[[#This Row],[Adj Close]]</f>
        <v>6.3454722733814646E-3</v>
      </c>
      <c r="I854" s="23">
        <f t="shared" si="68"/>
        <v>31.769666666666666</v>
      </c>
      <c r="J854" s="25">
        <f>(SMA1MSFT[[#This Row],[Adj Close]]-SMA1MSFT[[#This Row],[3-MA]])</f>
        <v>0.53683333333333394</v>
      </c>
      <c r="K854" s="14">
        <f t="shared" si="67"/>
        <v>0.28819002777777841</v>
      </c>
      <c r="L854" s="14">
        <f>ABS(SMA1MSFT[[#This Row],[Erorr 2]])</f>
        <v>0.53683333333333394</v>
      </c>
      <c r="M854" s="15">
        <f>SMA1MSFT[[#This Row],[Abs Erorr 2]]/SMA1MSFT[[#This Row],[Adj Close]]</f>
        <v>1.6616883083383653E-2</v>
      </c>
      <c r="N854" s="23">
        <f t="shared" si="69"/>
        <v>30.523616666666669</v>
      </c>
      <c r="O854" s="26">
        <f>SMA1MSFT[[#This Row],[Adj Close]]-SMA1MSFT[[#This Row],[6-MA]]</f>
        <v>1.7828833333333307</v>
      </c>
      <c r="P854" s="14">
        <f>(SMA1MSFT[[#This Row],[Adj Close]]-N854)^2</f>
        <v>3.1786729802777685</v>
      </c>
      <c r="Q854" s="14">
        <f>ABS(SMA1MSFT[[#This Row],[Erorr 3]])</f>
        <v>1.7828833333333307</v>
      </c>
      <c r="R854" s="27">
        <f>SMA1MSFT[[#This Row],[Abs Erorr 3]]/SMA1MSFT[[#This Row],[Adj Close]]</f>
        <v>5.5186520772393506E-2</v>
      </c>
    </row>
    <row r="855" spans="2:18">
      <c r="B855" s="46">
        <v>45021.291666666664</v>
      </c>
      <c r="C855" s="7">
        <v>32.042999999999999</v>
      </c>
      <c r="D855" s="23">
        <f t="shared" si="66"/>
        <v>32.3065</v>
      </c>
      <c r="E855" s="24">
        <f>SMA1MSFT[[#This Row],[Adj Close]]-SMA1MSFT[[#This Row],[Naive Trend ]]</f>
        <v>-0.26350000000000051</v>
      </c>
      <c r="F855" s="5">
        <f t="shared" si="65"/>
        <v>6.9432250000000265E-2</v>
      </c>
      <c r="G855" s="5">
        <f>ABS(SMA1MSFT[[#This Row],[Erorr 1]])</f>
        <v>0.26350000000000051</v>
      </c>
      <c r="H855" s="15">
        <f>SMA1MSFT[[#This Row],[Abs Erorr 1]]/SMA1MSFT[[#This Row],[Adj Close]]</f>
        <v>8.2233249071560245E-3</v>
      </c>
      <c r="I855" s="23">
        <f t="shared" si="68"/>
        <v>32.098266666666667</v>
      </c>
      <c r="J855" s="25">
        <f>(SMA1MSFT[[#This Row],[Adj Close]]-SMA1MSFT[[#This Row],[3-MA]])</f>
        <v>-5.5266666666668129E-2</v>
      </c>
      <c r="K855" s="14">
        <f t="shared" si="67"/>
        <v>3.0544044444446063E-3</v>
      </c>
      <c r="L855" s="14">
        <f>ABS(SMA1MSFT[[#This Row],[Erorr 2]])</f>
        <v>5.5266666666668129E-2</v>
      </c>
      <c r="M855" s="15">
        <f>SMA1MSFT[[#This Row],[Abs Erorr 2]]/SMA1MSFT[[#This Row],[Adj Close]]</f>
        <v>1.7247656794516159E-3</v>
      </c>
      <c r="N855" s="23">
        <f t="shared" si="69"/>
        <v>31.161283333333333</v>
      </c>
      <c r="O855" s="26">
        <f>SMA1MSFT[[#This Row],[Adj Close]]-SMA1MSFT[[#This Row],[6-MA]]</f>
        <v>0.88171666666666582</v>
      </c>
      <c r="P855" s="14">
        <f>(SMA1MSFT[[#This Row],[Adj Close]]-N855)^2</f>
        <v>0.77742428027777633</v>
      </c>
      <c r="Q855" s="14">
        <f>ABS(SMA1MSFT[[#This Row],[Erorr 3]])</f>
        <v>0.88171666666666582</v>
      </c>
      <c r="R855" s="27">
        <f>SMA1MSFT[[#This Row],[Abs Erorr 3]]/SMA1MSFT[[#This Row],[Adj Close]]</f>
        <v>2.751667030760746E-2</v>
      </c>
    </row>
    <row r="856" spans="2:18">
      <c r="B856" s="46">
        <v>45022.291666666664</v>
      </c>
      <c r="C856" s="7">
        <v>32.023499999999999</v>
      </c>
      <c r="D856" s="23">
        <f t="shared" si="66"/>
        <v>32.042999999999999</v>
      </c>
      <c r="E856" s="24">
        <f>SMA1MSFT[[#This Row],[Adj Close]]-SMA1MSFT[[#This Row],[Naive Trend ]]</f>
        <v>-1.9500000000000739E-2</v>
      </c>
      <c r="F856" s="5">
        <f t="shared" si="65"/>
        <v>3.8025000000002884E-4</v>
      </c>
      <c r="G856" s="5">
        <f>ABS(SMA1MSFT[[#This Row],[Erorr 1]])</f>
        <v>1.9500000000000739E-2</v>
      </c>
      <c r="H856" s="15">
        <f>SMA1MSFT[[#This Row],[Abs Erorr 1]]/SMA1MSFT[[#This Row],[Adj Close]]</f>
        <v>6.0892781863321438E-4</v>
      </c>
      <c r="I856" s="23">
        <f t="shared" si="68"/>
        <v>32.150333333333329</v>
      </c>
      <c r="J856" s="25">
        <f>(SMA1MSFT[[#This Row],[Adj Close]]-SMA1MSFT[[#This Row],[3-MA]])</f>
        <v>-0.12683333333333024</v>
      </c>
      <c r="K856" s="14">
        <f t="shared" si="67"/>
        <v>1.6086694444443661E-2</v>
      </c>
      <c r="L856" s="14">
        <f>ABS(SMA1MSFT[[#This Row],[Erorr 2]])</f>
        <v>0.12683333333333024</v>
      </c>
      <c r="M856" s="15">
        <f>SMA1MSFT[[#This Row],[Abs Erorr 2]]/SMA1MSFT[[#This Row],[Adj Close]]</f>
        <v>3.9606330767508312E-3</v>
      </c>
      <c r="N856" s="23">
        <f t="shared" si="69"/>
        <v>31.737150000000003</v>
      </c>
      <c r="O856" s="26">
        <f>SMA1MSFT[[#This Row],[Adj Close]]-SMA1MSFT[[#This Row],[6-MA]]</f>
        <v>0.28634999999999522</v>
      </c>
      <c r="P856" s="14">
        <f>(SMA1MSFT[[#This Row],[Adj Close]]-N856)^2</f>
        <v>8.1996322499997262E-2</v>
      </c>
      <c r="Q856" s="14">
        <f>ABS(SMA1MSFT[[#This Row],[Erorr 3]])</f>
        <v>0.28634999999999522</v>
      </c>
      <c r="R856" s="27">
        <f>SMA1MSFT[[#This Row],[Abs Erorr 3]]/SMA1MSFT[[#This Row],[Adj Close]]</f>
        <v>8.9418708136210986E-3</v>
      </c>
    </row>
    <row r="857" spans="2:18">
      <c r="B857" s="46">
        <v>45026.291666666664</v>
      </c>
      <c r="C857" s="7">
        <v>31.740400000000001</v>
      </c>
      <c r="D857" s="23">
        <f t="shared" si="66"/>
        <v>32.023499999999999</v>
      </c>
      <c r="E857" s="24">
        <f>SMA1MSFT[[#This Row],[Adj Close]]-SMA1MSFT[[#This Row],[Naive Trend ]]</f>
        <v>-0.28309999999999746</v>
      </c>
      <c r="F857" s="5">
        <f t="shared" si="65"/>
        <v>8.0145609999998563E-2</v>
      </c>
      <c r="G857" s="5">
        <f>ABS(SMA1MSFT[[#This Row],[Erorr 1]])</f>
        <v>0.28309999999999746</v>
      </c>
      <c r="H857" s="15">
        <f>SMA1MSFT[[#This Row],[Abs Erorr 1]]/SMA1MSFT[[#This Row],[Adj Close]]</f>
        <v>8.9192322718049388E-3</v>
      </c>
      <c r="I857" s="23">
        <f t="shared" si="68"/>
        <v>32.124333333333333</v>
      </c>
      <c r="J857" s="25">
        <f>(SMA1MSFT[[#This Row],[Adj Close]]-SMA1MSFT[[#This Row],[3-MA]])</f>
        <v>-0.38393333333333146</v>
      </c>
      <c r="K857" s="14">
        <f t="shared" si="67"/>
        <v>0.14740480444444301</v>
      </c>
      <c r="L857" s="14">
        <f>ABS(SMA1MSFT[[#This Row],[Erorr 2]])</f>
        <v>0.38393333333333146</v>
      </c>
      <c r="M857" s="15">
        <f>SMA1MSFT[[#This Row],[Abs Erorr 2]]/SMA1MSFT[[#This Row],[Adj Close]]</f>
        <v>1.2096045838531697E-2</v>
      </c>
      <c r="N857" s="23">
        <f t="shared" si="69"/>
        <v>31.947000000000003</v>
      </c>
      <c r="O857" s="26">
        <f>SMA1MSFT[[#This Row],[Adj Close]]-SMA1MSFT[[#This Row],[6-MA]]</f>
        <v>-0.20660000000000167</v>
      </c>
      <c r="P857" s="14">
        <f>(SMA1MSFT[[#This Row],[Adj Close]]-N857)^2</f>
        <v>4.2683560000000689E-2</v>
      </c>
      <c r="Q857" s="14">
        <f>ABS(SMA1MSFT[[#This Row],[Erorr 3]])</f>
        <v>0.20660000000000167</v>
      </c>
      <c r="R857" s="27">
        <f>SMA1MSFT[[#This Row],[Abs Erorr 3]]/SMA1MSFT[[#This Row],[Adj Close]]</f>
        <v>6.5090547063049505E-3</v>
      </c>
    </row>
    <row r="858" spans="2:18">
      <c r="B858" s="46">
        <v>45027.291666666664</v>
      </c>
      <c r="C858" s="7">
        <v>31.5745</v>
      </c>
      <c r="D858" s="23">
        <f t="shared" si="66"/>
        <v>31.740400000000001</v>
      </c>
      <c r="E858" s="24">
        <f>SMA1MSFT[[#This Row],[Adj Close]]-SMA1MSFT[[#This Row],[Naive Trend ]]</f>
        <v>-0.1659000000000006</v>
      </c>
      <c r="F858" s="5">
        <f t="shared" si="65"/>
        <v>2.7522810000000199E-2</v>
      </c>
      <c r="G858" s="5">
        <f>ABS(SMA1MSFT[[#This Row],[Erorr 1]])</f>
        <v>0.1659000000000006</v>
      </c>
      <c r="H858" s="15">
        <f>SMA1MSFT[[#This Row],[Abs Erorr 1]]/SMA1MSFT[[#This Row],[Adj Close]]</f>
        <v>5.2542399721294273E-3</v>
      </c>
      <c r="I858" s="23">
        <f t="shared" si="68"/>
        <v>31.935633333333328</v>
      </c>
      <c r="J858" s="25">
        <f>(SMA1MSFT[[#This Row],[Adj Close]]-SMA1MSFT[[#This Row],[3-MA]])</f>
        <v>-0.36113333333332776</v>
      </c>
      <c r="K858" s="14">
        <f t="shared" si="67"/>
        <v>0.13041728444444042</v>
      </c>
      <c r="L858" s="14">
        <f>ABS(SMA1MSFT[[#This Row],[Erorr 2]])</f>
        <v>0.36113333333332776</v>
      </c>
      <c r="M858" s="15">
        <f>SMA1MSFT[[#This Row],[Abs Erorr 2]]/SMA1MSFT[[#This Row],[Adj Close]]</f>
        <v>1.1437499670092249E-2</v>
      </c>
      <c r="N858" s="23">
        <f t="shared" si="69"/>
        <v>32.016950000000001</v>
      </c>
      <c r="O858" s="26">
        <f>SMA1MSFT[[#This Row],[Adj Close]]-SMA1MSFT[[#This Row],[6-MA]]</f>
        <v>-0.4424500000000009</v>
      </c>
      <c r="P858" s="14">
        <f>(SMA1MSFT[[#This Row],[Adj Close]]-N858)^2</f>
        <v>0.19576200250000078</v>
      </c>
      <c r="Q858" s="14">
        <f>ABS(SMA1MSFT[[#This Row],[Erorr 3]])</f>
        <v>0.4424500000000009</v>
      </c>
      <c r="R858" s="27">
        <f>SMA1MSFT[[#This Row],[Abs Erorr 3]]/SMA1MSFT[[#This Row],[Adj Close]]</f>
        <v>1.4012890148695969E-2</v>
      </c>
    </row>
    <row r="859" spans="2:18">
      <c r="B859" s="46">
        <v>45028.291666666664</v>
      </c>
      <c r="C859" s="7">
        <v>31.252400000000002</v>
      </c>
      <c r="D859" s="23">
        <f t="shared" si="66"/>
        <v>31.5745</v>
      </c>
      <c r="E859" s="24">
        <f>SMA1MSFT[[#This Row],[Adj Close]]-SMA1MSFT[[#This Row],[Naive Trend ]]</f>
        <v>-0.32209999999999894</v>
      </c>
      <c r="F859" s="5">
        <f t="shared" si="65"/>
        <v>0.10374840999999932</v>
      </c>
      <c r="G859" s="5">
        <f>ABS(SMA1MSFT[[#This Row],[Erorr 1]])</f>
        <v>0.32209999999999894</v>
      </c>
      <c r="H859" s="15">
        <f>SMA1MSFT[[#This Row],[Abs Erorr 1]]/SMA1MSFT[[#This Row],[Adj Close]]</f>
        <v>1.0306408467829636E-2</v>
      </c>
      <c r="I859" s="23">
        <f t="shared" si="68"/>
        <v>31.779466666666668</v>
      </c>
      <c r="J859" s="25">
        <f>(SMA1MSFT[[#This Row],[Adj Close]]-SMA1MSFT[[#This Row],[3-MA]])</f>
        <v>-0.52706666666666635</v>
      </c>
      <c r="K859" s="14">
        <f t="shared" si="67"/>
        <v>0.2777992711111108</v>
      </c>
      <c r="L859" s="14">
        <f>ABS(SMA1MSFT[[#This Row],[Erorr 2]])</f>
        <v>0.52706666666666635</v>
      </c>
      <c r="M859" s="15">
        <f>SMA1MSFT[[#This Row],[Abs Erorr 2]]/SMA1MSFT[[#This Row],[Adj Close]]</f>
        <v>1.6864838113766184E-2</v>
      </c>
      <c r="N859" s="23">
        <f t="shared" si="69"/>
        <v>31.964899999999997</v>
      </c>
      <c r="O859" s="26">
        <f>SMA1MSFT[[#This Row],[Adj Close]]-SMA1MSFT[[#This Row],[6-MA]]</f>
        <v>-0.71249999999999503</v>
      </c>
      <c r="P859" s="14">
        <f>(SMA1MSFT[[#This Row],[Adj Close]]-N859)^2</f>
        <v>0.50765624999999293</v>
      </c>
      <c r="Q859" s="14">
        <f>ABS(SMA1MSFT[[#This Row],[Erorr 3]])</f>
        <v>0.71249999999999503</v>
      </c>
      <c r="R859" s="27">
        <f>SMA1MSFT[[#This Row],[Abs Erorr 3]]/SMA1MSFT[[#This Row],[Adj Close]]</f>
        <v>2.2798249094469383E-2</v>
      </c>
    </row>
    <row r="860" spans="2:18">
      <c r="B860" s="46">
        <v>45029.291666666664</v>
      </c>
      <c r="C860" s="7">
        <v>31.3598</v>
      </c>
      <c r="D860" s="23">
        <f t="shared" si="66"/>
        <v>31.252400000000002</v>
      </c>
      <c r="E860" s="24">
        <f>SMA1MSFT[[#This Row],[Adj Close]]-SMA1MSFT[[#This Row],[Naive Trend ]]</f>
        <v>0.10739999999999839</v>
      </c>
      <c r="F860" s="5">
        <f t="shared" si="65"/>
        <v>1.1534759999999653E-2</v>
      </c>
      <c r="G860" s="5">
        <f>ABS(SMA1MSFT[[#This Row],[Erorr 1]])</f>
        <v>0.10739999999999839</v>
      </c>
      <c r="H860" s="15">
        <f>SMA1MSFT[[#This Row],[Abs Erorr 1]]/SMA1MSFT[[#This Row],[Adj Close]]</f>
        <v>3.4247667395837468E-3</v>
      </c>
      <c r="I860" s="23">
        <f t="shared" si="68"/>
        <v>31.522433333333336</v>
      </c>
      <c r="J860" s="25">
        <f>(SMA1MSFT[[#This Row],[Adj Close]]-SMA1MSFT[[#This Row],[3-MA]])</f>
        <v>-0.16263333333333563</v>
      </c>
      <c r="K860" s="14">
        <f t="shared" si="67"/>
        <v>2.6449601111111859E-2</v>
      </c>
      <c r="L860" s="14">
        <f>ABS(SMA1MSFT[[#This Row],[Erorr 2]])</f>
        <v>0.16263333333333563</v>
      </c>
      <c r="M860" s="15">
        <f>SMA1MSFT[[#This Row],[Abs Erorr 2]]/SMA1MSFT[[#This Row],[Adj Close]]</f>
        <v>5.1860449790284259E-3</v>
      </c>
      <c r="N860" s="23">
        <f t="shared" si="69"/>
        <v>31.823383333333336</v>
      </c>
      <c r="O860" s="26">
        <f>SMA1MSFT[[#This Row],[Adj Close]]-SMA1MSFT[[#This Row],[6-MA]]</f>
        <v>-0.4635833333333359</v>
      </c>
      <c r="P860" s="14">
        <f>(SMA1MSFT[[#This Row],[Adj Close]]-N860)^2</f>
        <v>0.21490950694444683</v>
      </c>
      <c r="Q860" s="14">
        <f>ABS(SMA1MSFT[[#This Row],[Erorr 3]])</f>
        <v>0.4635833333333359</v>
      </c>
      <c r="R860" s="27">
        <f>SMA1MSFT[[#This Row],[Abs Erorr 3]]/SMA1MSFT[[#This Row],[Adj Close]]</f>
        <v>1.4782726080310967E-2</v>
      </c>
    </row>
    <row r="861" spans="2:18">
      <c r="B861" s="46">
        <v>45030.291666666664</v>
      </c>
      <c r="C861" s="7">
        <v>31.125499999999999</v>
      </c>
      <c r="D861" s="23">
        <f t="shared" si="66"/>
        <v>31.3598</v>
      </c>
      <c r="E861" s="24">
        <f>SMA1MSFT[[#This Row],[Adj Close]]-SMA1MSFT[[#This Row],[Naive Trend ]]</f>
        <v>-0.23430000000000106</v>
      </c>
      <c r="F861" s="5">
        <f t="shared" si="65"/>
        <v>5.4896490000000499E-2</v>
      </c>
      <c r="G861" s="5">
        <f>ABS(SMA1MSFT[[#This Row],[Erorr 1]])</f>
        <v>0.23430000000000106</v>
      </c>
      <c r="H861" s="15">
        <f>SMA1MSFT[[#This Row],[Abs Erorr 1]]/SMA1MSFT[[#This Row],[Adj Close]]</f>
        <v>7.5275899182342797E-3</v>
      </c>
      <c r="I861" s="23">
        <f t="shared" si="68"/>
        <v>31.395566666666667</v>
      </c>
      <c r="J861" s="25">
        <f>(SMA1MSFT[[#This Row],[Adj Close]]-SMA1MSFT[[#This Row],[3-MA]])</f>
        <v>-0.27006666666666845</v>
      </c>
      <c r="K861" s="14">
        <f t="shared" si="67"/>
        <v>7.293600444444541E-2</v>
      </c>
      <c r="L861" s="14">
        <f>ABS(SMA1MSFT[[#This Row],[Erorr 2]])</f>
        <v>0.27006666666666845</v>
      </c>
      <c r="M861" s="15">
        <f>SMA1MSFT[[#This Row],[Abs Erorr 2]]/SMA1MSFT[[#This Row],[Adj Close]]</f>
        <v>8.6767013113578408E-3</v>
      </c>
      <c r="N861" s="23">
        <f t="shared" si="69"/>
        <v>31.665599999999998</v>
      </c>
      <c r="O861" s="26">
        <f>SMA1MSFT[[#This Row],[Adj Close]]-SMA1MSFT[[#This Row],[6-MA]]</f>
        <v>-0.54009999999999891</v>
      </c>
      <c r="P861" s="14">
        <f>(SMA1MSFT[[#This Row],[Adj Close]]-N861)^2</f>
        <v>0.29170800999999885</v>
      </c>
      <c r="Q861" s="14">
        <f>ABS(SMA1MSFT[[#This Row],[Erorr 3]])</f>
        <v>0.54009999999999891</v>
      </c>
      <c r="R861" s="27">
        <f>SMA1MSFT[[#This Row],[Abs Erorr 3]]/SMA1MSFT[[#This Row],[Adj Close]]</f>
        <v>1.7352331689450738E-2</v>
      </c>
    </row>
    <row r="862" spans="2:18">
      <c r="B862" s="46">
        <v>45033.291666666664</v>
      </c>
      <c r="C862" s="7">
        <v>31.369499999999999</v>
      </c>
      <c r="D862" s="23">
        <f t="shared" si="66"/>
        <v>31.125499999999999</v>
      </c>
      <c r="E862" s="24">
        <f>SMA1MSFT[[#This Row],[Adj Close]]-SMA1MSFT[[#This Row],[Naive Trend ]]</f>
        <v>0.24399999999999977</v>
      </c>
      <c r="F862" s="5">
        <f t="shared" si="65"/>
        <v>5.9535999999999888E-2</v>
      </c>
      <c r="G862" s="5">
        <f>ABS(SMA1MSFT[[#This Row],[Erorr 1]])</f>
        <v>0.24399999999999977</v>
      </c>
      <c r="H862" s="15">
        <f>SMA1MSFT[[#This Row],[Abs Erorr 1]]/SMA1MSFT[[#This Row],[Adj Close]]</f>
        <v>7.7782559492500609E-3</v>
      </c>
      <c r="I862" s="23">
        <f t="shared" si="68"/>
        <v>31.245900000000002</v>
      </c>
      <c r="J862" s="25">
        <f>(SMA1MSFT[[#This Row],[Adj Close]]-SMA1MSFT[[#This Row],[3-MA]])</f>
        <v>0.12359999999999616</v>
      </c>
      <c r="K862" s="14">
        <f t="shared" si="67"/>
        <v>1.527695999999905E-2</v>
      </c>
      <c r="L862" s="14">
        <f>ABS(SMA1MSFT[[#This Row],[Erorr 2]])</f>
        <v>0.12359999999999616</v>
      </c>
      <c r="M862" s="15">
        <f>SMA1MSFT[[#This Row],[Abs Erorr 2]]/SMA1MSFT[[#This Row],[Adj Close]]</f>
        <v>3.9401329316691739E-3</v>
      </c>
      <c r="N862" s="23">
        <f t="shared" si="69"/>
        <v>31.512683333333332</v>
      </c>
      <c r="O862" s="26">
        <f>SMA1MSFT[[#This Row],[Adj Close]]-SMA1MSFT[[#This Row],[6-MA]]</f>
        <v>-0.143183333333333</v>
      </c>
      <c r="P862" s="14">
        <f>(SMA1MSFT[[#This Row],[Adj Close]]-N862)^2</f>
        <v>2.0501466944444349E-2</v>
      </c>
      <c r="Q862" s="14">
        <f>ABS(SMA1MSFT[[#This Row],[Erorr 3]])</f>
        <v>0.143183333333333</v>
      </c>
      <c r="R862" s="27">
        <f>SMA1MSFT[[#This Row],[Abs Erorr 3]]/SMA1MSFT[[#This Row],[Adj Close]]</f>
        <v>4.5644123538256271E-3</v>
      </c>
    </row>
    <row r="863" spans="2:18">
      <c r="B863" s="46">
        <v>45034.291666666664</v>
      </c>
      <c r="C863" s="7">
        <v>31.067</v>
      </c>
      <c r="D863" s="23">
        <f t="shared" si="66"/>
        <v>31.369499999999999</v>
      </c>
      <c r="E863" s="24">
        <f>SMA1MSFT[[#This Row],[Adj Close]]-SMA1MSFT[[#This Row],[Naive Trend ]]</f>
        <v>-0.30249999999999844</v>
      </c>
      <c r="F863" s="5">
        <f t="shared" si="65"/>
        <v>9.1506249999999054E-2</v>
      </c>
      <c r="G863" s="5">
        <f>ABS(SMA1MSFT[[#This Row],[Erorr 1]])</f>
        <v>0.30249999999999844</v>
      </c>
      <c r="H863" s="15">
        <f>SMA1MSFT[[#This Row],[Abs Erorr 1]]/SMA1MSFT[[#This Row],[Adj Close]]</f>
        <v>9.7370199890558611E-3</v>
      </c>
      <c r="I863" s="23">
        <f t="shared" si="68"/>
        <v>31.284933333333331</v>
      </c>
      <c r="J863" s="25">
        <f>(SMA1MSFT[[#This Row],[Adj Close]]-SMA1MSFT[[#This Row],[3-MA]])</f>
        <v>-0.21793333333333109</v>
      </c>
      <c r="K863" s="14">
        <f t="shared" si="67"/>
        <v>4.7494937777776802E-2</v>
      </c>
      <c r="L863" s="14">
        <f>ABS(SMA1MSFT[[#This Row],[Erorr 2]])</f>
        <v>0.21793333333333109</v>
      </c>
      <c r="M863" s="15">
        <f>SMA1MSFT[[#This Row],[Abs Erorr 2]]/SMA1MSFT[[#This Row],[Adj Close]]</f>
        <v>7.0149461915643956E-3</v>
      </c>
      <c r="N863" s="23">
        <f t="shared" si="69"/>
        <v>31.40368333333333</v>
      </c>
      <c r="O863" s="26">
        <f>SMA1MSFT[[#This Row],[Adj Close]]-SMA1MSFT[[#This Row],[6-MA]]</f>
        <v>-0.33668333333332967</v>
      </c>
      <c r="P863" s="14">
        <f>(SMA1MSFT[[#This Row],[Adj Close]]-N863)^2</f>
        <v>0.11335566694444198</v>
      </c>
      <c r="Q863" s="14">
        <f>ABS(SMA1MSFT[[#This Row],[Erorr 3]])</f>
        <v>0.33668333333332967</v>
      </c>
      <c r="R863" s="27">
        <f>SMA1MSFT[[#This Row],[Abs Erorr 3]]/SMA1MSFT[[#This Row],[Adj Close]]</f>
        <v>1.0837330071565638E-2</v>
      </c>
    </row>
    <row r="864" spans="2:18">
      <c r="B864" s="46">
        <v>45035.291666666664</v>
      </c>
      <c r="C864" s="7">
        <v>30.403300000000002</v>
      </c>
      <c r="D864" s="23">
        <f t="shared" si="66"/>
        <v>31.067</v>
      </c>
      <c r="E864" s="24">
        <f>SMA1MSFT[[#This Row],[Adj Close]]-SMA1MSFT[[#This Row],[Naive Trend ]]</f>
        <v>-0.66369999999999862</v>
      </c>
      <c r="F864" s="5">
        <f t="shared" si="65"/>
        <v>0.44049768999999817</v>
      </c>
      <c r="G864" s="5">
        <f>ABS(SMA1MSFT[[#This Row],[Erorr 1]])</f>
        <v>0.66369999999999862</v>
      </c>
      <c r="H864" s="15">
        <f>SMA1MSFT[[#This Row],[Abs Erorr 1]]/SMA1MSFT[[#This Row],[Adj Close]]</f>
        <v>2.1829867152578786E-2</v>
      </c>
      <c r="I864" s="23">
        <f t="shared" si="68"/>
        <v>31.187333333333331</v>
      </c>
      <c r="J864" s="25">
        <f>(SMA1MSFT[[#This Row],[Adj Close]]-SMA1MSFT[[#This Row],[3-MA]])</f>
        <v>-0.78403333333332981</v>
      </c>
      <c r="K864" s="14">
        <f t="shared" si="67"/>
        <v>0.61470826777777221</v>
      </c>
      <c r="L864" s="14">
        <f>ABS(SMA1MSFT[[#This Row],[Erorr 2]])</f>
        <v>0.78403333333332981</v>
      </c>
      <c r="M864" s="15">
        <f>SMA1MSFT[[#This Row],[Abs Erorr 2]]/SMA1MSFT[[#This Row],[Adj Close]]</f>
        <v>2.5787770845050694E-2</v>
      </c>
      <c r="N864" s="23">
        <f t="shared" si="69"/>
        <v>31.291450000000001</v>
      </c>
      <c r="O864" s="26">
        <f>SMA1MSFT[[#This Row],[Adj Close]]-SMA1MSFT[[#This Row],[6-MA]]</f>
        <v>-0.88814999999999955</v>
      </c>
      <c r="P864" s="14">
        <f>(SMA1MSFT[[#This Row],[Adj Close]]-N864)^2</f>
        <v>0.78881042249999922</v>
      </c>
      <c r="Q864" s="14">
        <f>ABS(SMA1MSFT[[#This Row],[Erorr 3]])</f>
        <v>0.88814999999999955</v>
      </c>
      <c r="R864" s="27">
        <f>SMA1MSFT[[#This Row],[Abs Erorr 3]]/SMA1MSFT[[#This Row],[Adj Close]]</f>
        <v>2.9212289455420943E-2</v>
      </c>
    </row>
    <row r="865" spans="2:18">
      <c r="B865" s="46">
        <v>45036.291666666664</v>
      </c>
      <c r="C865" s="7">
        <v>30.120200000000001</v>
      </c>
      <c r="D865" s="23">
        <f t="shared" si="66"/>
        <v>30.403300000000002</v>
      </c>
      <c r="E865" s="24">
        <f>SMA1MSFT[[#This Row],[Adj Close]]-SMA1MSFT[[#This Row],[Naive Trend ]]</f>
        <v>-0.28310000000000102</v>
      </c>
      <c r="F865" s="5">
        <f t="shared" si="65"/>
        <v>8.0145610000000575E-2</v>
      </c>
      <c r="G865" s="5">
        <f>ABS(SMA1MSFT[[#This Row],[Erorr 1]])</f>
        <v>0.28310000000000102</v>
      </c>
      <c r="H865" s="15">
        <f>SMA1MSFT[[#This Row],[Abs Erorr 1]]/SMA1MSFT[[#This Row],[Adj Close]]</f>
        <v>9.3990079747146762E-3</v>
      </c>
      <c r="I865" s="23">
        <f t="shared" si="68"/>
        <v>30.9466</v>
      </c>
      <c r="J865" s="25">
        <f>(SMA1MSFT[[#This Row],[Adj Close]]-SMA1MSFT[[#This Row],[3-MA]])</f>
        <v>-0.82639999999999958</v>
      </c>
      <c r="K865" s="14">
        <f t="shared" si="67"/>
        <v>0.68293695999999926</v>
      </c>
      <c r="L865" s="14">
        <f>ABS(SMA1MSFT[[#This Row],[Erorr 2]])</f>
        <v>0.82639999999999958</v>
      </c>
      <c r="M865" s="15">
        <f>SMA1MSFT[[#This Row],[Abs Erorr 2]]/SMA1MSFT[[#This Row],[Adj Close]]</f>
        <v>2.7436736807856507E-2</v>
      </c>
      <c r="N865" s="23">
        <f t="shared" si="69"/>
        <v>31.096250000000001</v>
      </c>
      <c r="O865" s="26">
        <f>SMA1MSFT[[#This Row],[Adj Close]]-SMA1MSFT[[#This Row],[6-MA]]</f>
        <v>-0.97605000000000075</v>
      </c>
      <c r="P865" s="14">
        <f>(SMA1MSFT[[#This Row],[Adj Close]]-N865)^2</f>
        <v>0.95267360250000144</v>
      </c>
      <c r="Q865" s="14">
        <f>ABS(SMA1MSFT[[#This Row],[Erorr 3]])</f>
        <v>0.97605000000000075</v>
      </c>
      <c r="R865" s="27">
        <f>SMA1MSFT[[#This Row],[Abs Erorr 3]]/SMA1MSFT[[#This Row],[Adj Close]]</f>
        <v>3.2405163312328629E-2</v>
      </c>
    </row>
    <row r="866" spans="2:18">
      <c r="B866" s="46">
        <v>45037.291666666664</v>
      </c>
      <c r="C866" s="7">
        <v>29.573599999999999</v>
      </c>
      <c r="D866" s="23">
        <f t="shared" si="66"/>
        <v>30.120200000000001</v>
      </c>
      <c r="E866" s="24">
        <f>SMA1MSFT[[#This Row],[Adj Close]]-SMA1MSFT[[#This Row],[Naive Trend ]]</f>
        <v>-0.54660000000000153</v>
      </c>
      <c r="F866" s="5">
        <f t="shared" si="65"/>
        <v>0.29877156000000166</v>
      </c>
      <c r="G866" s="5">
        <f>ABS(SMA1MSFT[[#This Row],[Erorr 1]])</f>
        <v>0.54660000000000153</v>
      </c>
      <c r="H866" s="15">
        <f>SMA1MSFT[[#This Row],[Abs Erorr 1]]/SMA1MSFT[[#This Row],[Adj Close]]</f>
        <v>1.8482700787188625E-2</v>
      </c>
      <c r="I866" s="23">
        <f t="shared" si="68"/>
        <v>30.53016666666667</v>
      </c>
      <c r="J866" s="25">
        <f>(SMA1MSFT[[#This Row],[Adj Close]]-SMA1MSFT[[#This Row],[3-MA]])</f>
        <v>-0.95656666666667078</v>
      </c>
      <c r="K866" s="14">
        <f t="shared" si="67"/>
        <v>0.9150197877777857</v>
      </c>
      <c r="L866" s="14">
        <f>ABS(SMA1MSFT[[#This Row],[Erorr 2]])</f>
        <v>0.95656666666667078</v>
      </c>
      <c r="M866" s="15">
        <f>SMA1MSFT[[#This Row],[Abs Erorr 2]]/SMA1MSFT[[#This Row],[Adj Close]]</f>
        <v>3.2345289943282889E-2</v>
      </c>
      <c r="N866" s="23">
        <f t="shared" si="69"/>
        <v>30.907550000000001</v>
      </c>
      <c r="O866" s="26">
        <f>SMA1MSFT[[#This Row],[Adj Close]]-SMA1MSFT[[#This Row],[6-MA]]</f>
        <v>-1.3339500000000015</v>
      </c>
      <c r="P866" s="14">
        <f>(SMA1MSFT[[#This Row],[Adj Close]]-N866)^2</f>
        <v>1.7794226025000042</v>
      </c>
      <c r="Q866" s="14">
        <f>ABS(SMA1MSFT[[#This Row],[Erorr 3]])</f>
        <v>1.3339500000000015</v>
      </c>
      <c r="R866" s="27">
        <f>SMA1MSFT[[#This Row],[Abs Erorr 3]]/SMA1MSFT[[#This Row],[Adj Close]]</f>
        <v>4.5106108150512671E-2</v>
      </c>
    </row>
    <row r="867" spans="2:18">
      <c r="B867" s="46">
        <v>45040.291666666664</v>
      </c>
      <c r="C867" s="7">
        <v>28.949000000000002</v>
      </c>
      <c r="D867" s="23">
        <f t="shared" si="66"/>
        <v>29.573599999999999</v>
      </c>
      <c r="E867" s="24">
        <f>SMA1MSFT[[#This Row],[Adj Close]]-SMA1MSFT[[#This Row],[Naive Trend ]]</f>
        <v>-0.62459999999999738</v>
      </c>
      <c r="F867" s="5">
        <f t="shared" si="65"/>
        <v>0.39012515999999675</v>
      </c>
      <c r="G867" s="5">
        <f>ABS(SMA1MSFT[[#This Row],[Erorr 1]])</f>
        <v>0.62459999999999738</v>
      </c>
      <c r="H867" s="15">
        <f>SMA1MSFT[[#This Row],[Abs Erorr 1]]/SMA1MSFT[[#This Row],[Adj Close]]</f>
        <v>2.1575874814328554E-2</v>
      </c>
      <c r="I867" s="23">
        <f t="shared" si="68"/>
        <v>30.032366666666665</v>
      </c>
      <c r="J867" s="25">
        <f>(SMA1MSFT[[#This Row],[Adj Close]]-SMA1MSFT[[#This Row],[3-MA]])</f>
        <v>-1.083366666666663</v>
      </c>
      <c r="K867" s="14">
        <f t="shared" si="67"/>
        <v>1.1736833344444366</v>
      </c>
      <c r="L867" s="14">
        <f>ABS(SMA1MSFT[[#This Row],[Erorr 2]])</f>
        <v>1.083366666666663</v>
      </c>
      <c r="M867" s="15">
        <f>SMA1MSFT[[#This Row],[Abs Erorr 2]]/SMA1MSFT[[#This Row],[Adj Close]]</f>
        <v>3.742328462698756E-2</v>
      </c>
      <c r="N867" s="23">
        <f t="shared" si="69"/>
        <v>30.609849999999998</v>
      </c>
      <c r="O867" s="26">
        <f>SMA1MSFT[[#This Row],[Adj Close]]-SMA1MSFT[[#This Row],[6-MA]]</f>
        <v>-1.6608499999999964</v>
      </c>
      <c r="P867" s="14">
        <f>(SMA1MSFT[[#This Row],[Adj Close]]-N867)^2</f>
        <v>2.7584227224999882</v>
      </c>
      <c r="Q867" s="14">
        <f>ABS(SMA1MSFT[[#This Row],[Erorr 3]])</f>
        <v>1.6608499999999964</v>
      </c>
      <c r="R867" s="27">
        <f>SMA1MSFT[[#This Row],[Abs Erorr 3]]/SMA1MSFT[[#This Row],[Adj Close]]</f>
        <v>5.737158451069109E-2</v>
      </c>
    </row>
    <row r="868" spans="2:18">
      <c r="B868" s="46">
        <v>45041.291666666664</v>
      </c>
      <c r="C868" s="7">
        <v>28.1877</v>
      </c>
      <c r="D868" s="23">
        <f t="shared" si="66"/>
        <v>28.949000000000002</v>
      </c>
      <c r="E868" s="24">
        <f>SMA1MSFT[[#This Row],[Adj Close]]-SMA1MSFT[[#This Row],[Naive Trend ]]</f>
        <v>-0.76130000000000209</v>
      </c>
      <c r="F868" s="5">
        <f t="shared" si="65"/>
        <v>0.57957769000000314</v>
      </c>
      <c r="G868" s="5">
        <f>ABS(SMA1MSFT[[#This Row],[Erorr 1]])</f>
        <v>0.76130000000000209</v>
      </c>
      <c r="H868" s="15">
        <f>SMA1MSFT[[#This Row],[Abs Erorr 1]]/SMA1MSFT[[#This Row],[Adj Close]]</f>
        <v>2.7008234087917853E-2</v>
      </c>
      <c r="I868" s="23">
        <f t="shared" si="68"/>
        <v>29.547599999999999</v>
      </c>
      <c r="J868" s="25">
        <f>(SMA1MSFT[[#This Row],[Adj Close]]-SMA1MSFT[[#This Row],[3-MA]])</f>
        <v>-1.3598999999999997</v>
      </c>
      <c r="K868" s="14">
        <f t="shared" si="67"/>
        <v>1.8493280099999991</v>
      </c>
      <c r="L868" s="14">
        <f>ABS(SMA1MSFT[[#This Row],[Erorr 2]])</f>
        <v>1.3598999999999997</v>
      </c>
      <c r="M868" s="15">
        <f>SMA1MSFT[[#This Row],[Abs Erorr 2]]/SMA1MSFT[[#This Row],[Adj Close]]</f>
        <v>4.8244447046051991E-2</v>
      </c>
      <c r="N868" s="23">
        <f t="shared" si="69"/>
        <v>30.2471</v>
      </c>
      <c r="O868" s="26">
        <f>SMA1MSFT[[#This Row],[Adj Close]]-SMA1MSFT[[#This Row],[6-MA]]</f>
        <v>-2.0594000000000001</v>
      </c>
      <c r="P868" s="14">
        <f>(SMA1MSFT[[#This Row],[Adj Close]]-N868)^2</f>
        <v>4.2411283600000003</v>
      </c>
      <c r="Q868" s="14">
        <f>ABS(SMA1MSFT[[#This Row],[Erorr 3]])</f>
        <v>2.0594000000000001</v>
      </c>
      <c r="R868" s="27">
        <f>SMA1MSFT[[#This Row],[Abs Erorr 3]]/SMA1MSFT[[#This Row],[Adj Close]]</f>
        <v>7.3060235492785869E-2</v>
      </c>
    </row>
    <row r="869" spans="2:18">
      <c r="B869" s="46">
        <v>45042.291666666664</v>
      </c>
      <c r="C869" s="7">
        <v>28.3536</v>
      </c>
      <c r="D869" s="23">
        <f t="shared" si="66"/>
        <v>28.1877</v>
      </c>
      <c r="E869" s="24">
        <f>SMA1MSFT[[#This Row],[Adj Close]]-SMA1MSFT[[#This Row],[Naive Trend ]]</f>
        <v>0.1659000000000006</v>
      </c>
      <c r="F869" s="5">
        <f t="shared" si="65"/>
        <v>2.7522810000000199E-2</v>
      </c>
      <c r="G869" s="5">
        <f>ABS(SMA1MSFT[[#This Row],[Erorr 1]])</f>
        <v>0.1659000000000006</v>
      </c>
      <c r="H869" s="15">
        <f>SMA1MSFT[[#This Row],[Abs Erorr 1]]/SMA1MSFT[[#This Row],[Adj Close]]</f>
        <v>5.851108853902171E-3</v>
      </c>
      <c r="I869" s="23">
        <f t="shared" si="68"/>
        <v>28.903433333333329</v>
      </c>
      <c r="J869" s="25">
        <f>(SMA1MSFT[[#This Row],[Adj Close]]-SMA1MSFT[[#This Row],[3-MA]])</f>
        <v>-0.54983333333332851</v>
      </c>
      <c r="K869" s="14">
        <f t="shared" si="67"/>
        <v>0.30231669444443915</v>
      </c>
      <c r="L869" s="14">
        <f>ABS(SMA1MSFT[[#This Row],[Erorr 2]])</f>
        <v>0.54983333333332851</v>
      </c>
      <c r="M869" s="15">
        <f>SMA1MSFT[[#This Row],[Abs Erorr 2]]/SMA1MSFT[[#This Row],[Adj Close]]</f>
        <v>1.9392011361284933E-2</v>
      </c>
      <c r="N869" s="23">
        <f t="shared" si="69"/>
        <v>29.716800000000003</v>
      </c>
      <c r="O869" s="26">
        <f>SMA1MSFT[[#This Row],[Adj Close]]-SMA1MSFT[[#This Row],[6-MA]]</f>
        <v>-1.3632000000000026</v>
      </c>
      <c r="P869" s="14">
        <f>(SMA1MSFT[[#This Row],[Adj Close]]-N869)^2</f>
        <v>1.8583142400000072</v>
      </c>
      <c r="Q869" s="14">
        <f>ABS(SMA1MSFT[[#This Row],[Erorr 3]])</f>
        <v>1.3632000000000026</v>
      </c>
      <c r="R869" s="27">
        <f>SMA1MSFT[[#This Row],[Abs Erorr 3]]/SMA1MSFT[[#This Row],[Adj Close]]</f>
        <v>4.8078550871847051E-2</v>
      </c>
    </row>
    <row r="870" spans="2:18">
      <c r="B870" s="46">
        <v>45043.291666666664</v>
      </c>
      <c r="C870" s="7">
        <v>29.144200000000001</v>
      </c>
      <c r="D870" s="23">
        <f t="shared" si="66"/>
        <v>28.3536</v>
      </c>
      <c r="E870" s="24">
        <f>SMA1MSFT[[#This Row],[Adj Close]]-SMA1MSFT[[#This Row],[Naive Trend ]]</f>
        <v>0.7906000000000013</v>
      </c>
      <c r="F870" s="5">
        <f t="shared" si="65"/>
        <v>0.62504836000000208</v>
      </c>
      <c r="G870" s="5">
        <f>ABS(SMA1MSFT[[#This Row],[Erorr 1]])</f>
        <v>0.7906000000000013</v>
      </c>
      <c r="H870" s="15">
        <f>SMA1MSFT[[#This Row],[Abs Erorr 1]]/SMA1MSFT[[#This Row],[Adj Close]]</f>
        <v>2.7127181394582842E-2</v>
      </c>
      <c r="I870" s="23">
        <f t="shared" si="68"/>
        <v>28.496766666666669</v>
      </c>
      <c r="J870" s="25">
        <f>(SMA1MSFT[[#This Row],[Adj Close]]-SMA1MSFT[[#This Row],[3-MA]])</f>
        <v>0.64743333333333197</v>
      </c>
      <c r="K870" s="14">
        <f t="shared" si="67"/>
        <v>0.41916992111110934</v>
      </c>
      <c r="L870" s="14">
        <f>ABS(SMA1MSFT[[#This Row],[Erorr 2]])</f>
        <v>0.64743333333333197</v>
      </c>
      <c r="M870" s="15">
        <f>SMA1MSFT[[#This Row],[Abs Erorr 2]]/SMA1MSFT[[#This Row],[Adj Close]]</f>
        <v>2.221482604886502E-2</v>
      </c>
      <c r="N870" s="23">
        <f t="shared" si="69"/>
        <v>29.264566666666667</v>
      </c>
      <c r="O870" s="26">
        <f>SMA1MSFT[[#This Row],[Adj Close]]-SMA1MSFT[[#This Row],[6-MA]]</f>
        <v>-0.12036666666666562</v>
      </c>
      <c r="P870" s="14">
        <f>(SMA1MSFT[[#This Row],[Adj Close]]-N870)^2</f>
        <v>1.4488134444444193E-2</v>
      </c>
      <c r="Q870" s="14">
        <f>ABS(SMA1MSFT[[#This Row],[Erorr 3]])</f>
        <v>0.12036666666666562</v>
      </c>
      <c r="R870" s="27">
        <f>SMA1MSFT[[#This Row],[Abs Erorr 3]]/SMA1MSFT[[#This Row],[Adj Close]]</f>
        <v>4.1300384524764998E-3</v>
      </c>
    </row>
    <row r="871" spans="2:18">
      <c r="B871" s="46">
        <v>45044.291666666664</v>
      </c>
      <c r="C871" s="7">
        <v>30.3154</v>
      </c>
      <c r="D871" s="23">
        <f t="shared" si="66"/>
        <v>29.144200000000001</v>
      </c>
      <c r="E871" s="24">
        <f>SMA1MSFT[[#This Row],[Adj Close]]-SMA1MSFT[[#This Row],[Naive Trend ]]</f>
        <v>1.1711999999999989</v>
      </c>
      <c r="F871" s="5">
        <f t="shared" si="65"/>
        <v>1.3717094399999974</v>
      </c>
      <c r="G871" s="5">
        <f>ABS(SMA1MSFT[[#This Row],[Erorr 1]])</f>
        <v>1.1711999999999989</v>
      </c>
      <c r="H871" s="15">
        <f>SMA1MSFT[[#This Row],[Abs Erorr 1]]/SMA1MSFT[[#This Row],[Adj Close]]</f>
        <v>3.863382967072837E-2</v>
      </c>
      <c r="I871" s="23">
        <f t="shared" si="68"/>
        <v>28.561833333333336</v>
      </c>
      <c r="J871" s="25">
        <f>(SMA1MSFT[[#This Row],[Adj Close]]-SMA1MSFT[[#This Row],[3-MA]])</f>
        <v>1.7535666666666643</v>
      </c>
      <c r="K871" s="14">
        <f t="shared" si="67"/>
        <v>3.0749960544444361</v>
      </c>
      <c r="L871" s="14">
        <f>ABS(SMA1MSFT[[#This Row],[Erorr 2]])</f>
        <v>1.7535666666666643</v>
      </c>
      <c r="M871" s="15">
        <f>SMA1MSFT[[#This Row],[Abs Erorr 2]]/SMA1MSFT[[#This Row],[Adj Close]]</f>
        <v>5.7844088043260661E-2</v>
      </c>
      <c r="N871" s="23">
        <f t="shared" si="69"/>
        <v>29.054716666666668</v>
      </c>
      <c r="O871" s="26">
        <f>SMA1MSFT[[#This Row],[Adj Close]]-SMA1MSFT[[#This Row],[6-MA]]</f>
        <v>1.2606833333333327</v>
      </c>
      <c r="P871" s="14">
        <f>(SMA1MSFT[[#This Row],[Adj Close]]-N871)^2</f>
        <v>1.5893224669444428</v>
      </c>
      <c r="Q871" s="14">
        <f>ABS(SMA1MSFT[[#This Row],[Erorr 3]])</f>
        <v>1.2606833333333327</v>
      </c>
      <c r="R871" s="27">
        <f>SMA1MSFT[[#This Row],[Abs Erorr 3]]/SMA1MSFT[[#This Row],[Adj Close]]</f>
        <v>4.1585574768379527E-2</v>
      </c>
    </row>
    <row r="872" spans="2:18">
      <c r="B872" s="46">
        <v>45047.291666666664</v>
      </c>
      <c r="C872" s="7">
        <v>29.573599999999999</v>
      </c>
      <c r="D872" s="23">
        <f t="shared" si="66"/>
        <v>30.3154</v>
      </c>
      <c r="E872" s="24">
        <f>SMA1MSFT[[#This Row],[Adj Close]]-SMA1MSFT[[#This Row],[Naive Trend ]]</f>
        <v>-0.74180000000000135</v>
      </c>
      <c r="F872" s="5">
        <f t="shared" si="65"/>
        <v>0.55026724000000204</v>
      </c>
      <c r="G872" s="5">
        <f>ABS(SMA1MSFT[[#This Row],[Erorr 1]])</f>
        <v>0.74180000000000135</v>
      </c>
      <c r="H872" s="15">
        <f>SMA1MSFT[[#This Row],[Abs Erorr 1]]/SMA1MSFT[[#This Row],[Adj Close]]</f>
        <v>2.5083182297725045E-2</v>
      </c>
      <c r="I872" s="23">
        <f t="shared" si="68"/>
        <v>29.271066666666666</v>
      </c>
      <c r="J872" s="25">
        <f>(SMA1MSFT[[#This Row],[Adj Close]]-SMA1MSFT[[#This Row],[3-MA]])</f>
        <v>0.30253333333333288</v>
      </c>
      <c r="K872" s="14">
        <f t="shared" si="67"/>
        <v>9.1526417777777508E-2</v>
      </c>
      <c r="L872" s="14">
        <f>ABS(SMA1MSFT[[#This Row],[Erorr 2]])</f>
        <v>0.30253333333333288</v>
      </c>
      <c r="M872" s="15">
        <f>SMA1MSFT[[#This Row],[Abs Erorr 2]]/SMA1MSFT[[#This Row],[Adj Close]]</f>
        <v>1.0229844636207052E-2</v>
      </c>
      <c r="N872" s="23">
        <f t="shared" si="69"/>
        <v>29.087250000000001</v>
      </c>
      <c r="O872" s="26">
        <f>SMA1MSFT[[#This Row],[Adj Close]]-SMA1MSFT[[#This Row],[6-MA]]</f>
        <v>0.48634999999999806</v>
      </c>
      <c r="P872" s="14">
        <f>(SMA1MSFT[[#This Row],[Adj Close]]-N872)^2</f>
        <v>0.23653632249999812</v>
      </c>
      <c r="Q872" s="14">
        <f>ABS(SMA1MSFT[[#This Row],[Erorr 3]])</f>
        <v>0.48634999999999806</v>
      </c>
      <c r="R872" s="27">
        <f>SMA1MSFT[[#This Row],[Abs Erorr 3]]/SMA1MSFT[[#This Row],[Adj Close]]</f>
        <v>1.644541077176935E-2</v>
      </c>
    </row>
    <row r="873" spans="2:18">
      <c r="B873" s="46">
        <v>45048.291666666664</v>
      </c>
      <c r="C873" s="7">
        <v>29.0563</v>
      </c>
      <c r="D873" s="23">
        <f t="shared" si="66"/>
        <v>29.573599999999999</v>
      </c>
      <c r="E873" s="24">
        <f>SMA1MSFT[[#This Row],[Adj Close]]-SMA1MSFT[[#This Row],[Naive Trend ]]</f>
        <v>-0.51729999999999876</v>
      </c>
      <c r="F873" s="5">
        <f t="shared" si="65"/>
        <v>0.26759928999999871</v>
      </c>
      <c r="G873" s="5">
        <f>ABS(SMA1MSFT[[#This Row],[Erorr 1]])</f>
        <v>0.51729999999999876</v>
      </c>
      <c r="H873" s="15">
        <f>SMA1MSFT[[#This Row],[Abs Erorr 1]]/SMA1MSFT[[#This Row],[Adj Close]]</f>
        <v>1.7803367944301193E-2</v>
      </c>
      <c r="I873" s="23">
        <f t="shared" si="68"/>
        <v>29.677733333333332</v>
      </c>
      <c r="J873" s="25">
        <f>(SMA1MSFT[[#This Row],[Adj Close]]-SMA1MSFT[[#This Row],[3-MA]])</f>
        <v>-0.62143333333333217</v>
      </c>
      <c r="K873" s="14">
        <f t="shared" si="67"/>
        <v>0.38617938777777633</v>
      </c>
      <c r="L873" s="14">
        <f>ABS(SMA1MSFT[[#This Row],[Erorr 2]])</f>
        <v>0.62143333333333217</v>
      </c>
      <c r="M873" s="15">
        <f>SMA1MSFT[[#This Row],[Abs Erorr 2]]/SMA1MSFT[[#This Row],[Adj Close]]</f>
        <v>2.1387214935601993E-2</v>
      </c>
      <c r="N873" s="23">
        <f t="shared" si="69"/>
        <v>29.087250000000001</v>
      </c>
      <c r="O873" s="26">
        <f>SMA1MSFT[[#This Row],[Adj Close]]-SMA1MSFT[[#This Row],[6-MA]]</f>
        <v>-3.0950000000000699E-2</v>
      </c>
      <c r="P873" s="14">
        <f>(SMA1MSFT[[#This Row],[Adj Close]]-N873)^2</f>
        <v>9.5790250000004327E-4</v>
      </c>
      <c r="Q873" s="14">
        <f>ABS(SMA1MSFT[[#This Row],[Erorr 3]])</f>
        <v>3.0950000000000699E-2</v>
      </c>
      <c r="R873" s="27">
        <f>SMA1MSFT[[#This Row],[Abs Erorr 3]]/SMA1MSFT[[#This Row],[Adj Close]]</f>
        <v>1.065173473566858E-3</v>
      </c>
    </row>
    <row r="874" spans="2:18">
      <c r="B874" s="46">
        <v>45049.291666666664</v>
      </c>
      <c r="C874" s="7">
        <v>29.915199999999999</v>
      </c>
      <c r="D874" s="23">
        <f t="shared" si="66"/>
        <v>29.0563</v>
      </c>
      <c r="E874" s="24">
        <f>SMA1MSFT[[#This Row],[Adj Close]]-SMA1MSFT[[#This Row],[Naive Trend ]]</f>
        <v>0.85889999999999844</v>
      </c>
      <c r="F874" s="5">
        <f t="shared" si="65"/>
        <v>0.73770920999999734</v>
      </c>
      <c r="G874" s="5">
        <f>ABS(SMA1MSFT[[#This Row],[Erorr 1]])</f>
        <v>0.85889999999999844</v>
      </c>
      <c r="H874" s="15">
        <f>SMA1MSFT[[#This Row],[Abs Erorr 1]]/SMA1MSFT[[#This Row],[Adj Close]]</f>
        <v>2.871115687008606E-2</v>
      </c>
      <c r="I874" s="23">
        <f t="shared" si="68"/>
        <v>29.648433333333333</v>
      </c>
      <c r="J874" s="25">
        <f>(SMA1MSFT[[#This Row],[Adj Close]]-SMA1MSFT[[#This Row],[3-MA]])</f>
        <v>0.26676666666666549</v>
      </c>
      <c r="K874" s="14">
        <f t="shared" si="67"/>
        <v>7.1164454444443817E-2</v>
      </c>
      <c r="L874" s="14">
        <f>ABS(SMA1MSFT[[#This Row],[Erorr 2]])</f>
        <v>0.26676666666666549</v>
      </c>
      <c r="M874" s="15">
        <f>SMA1MSFT[[#This Row],[Abs Erorr 2]]/SMA1MSFT[[#This Row],[Adj Close]]</f>
        <v>8.9174288210229422E-3</v>
      </c>
      <c r="N874" s="23">
        <f t="shared" si="69"/>
        <v>29.105133333333331</v>
      </c>
      <c r="O874" s="26">
        <f>SMA1MSFT[[#This Row],[Adj Close]]-SMA1MSFT[[#This Row],[6-MA]]</f>
        <v>0.8100666666666676</v>
      </c>
      <c r="P874" s="14">
        <f>(SMA1MSFT[[#This Row],[Adj Close]]-N874)^2</f>
        <v>0.65620800444444594</v>
      </c>
      <c r="Q874" s="14">
        <f>ABS(SMA1MSFT[[#This Row],[Erorr 3]])</f>
        <v>0.8100666666666676</v>
      </c>
      <c r="R874" s="27">
        <f>SMA1MSFT[[#This Row],[Abs Erorr 3]]/SMA1MSFT[[#This Row],[Adj Close]]</f>
        <v>2.7078764864238502E-2</v>
      </c>
    </row>
    <row r="875" spans="2:18">
      <c r="B875" s="46">
        <v>45050.291666666664</v>
      </c>
      <c r="C875" s="7">
        <v>30.616</v>
      </c>
      <c r="D875" s="23">
        <f t="shared" si="66"/>
        <v>29.915199999999999</v>
      </c>
      <c r="E875" s="24">
        <f>SMA1MSFT[[#This Row],[Adj Close]]-SMA1MSFT[[#This Row],[Naive Trend ]]</f>
        <v>0.70080000000000098</v>
      </c>
      <c r="F875" s="5">
        <f t="shared" si="65"/>
        <v>0.49112064000000138</v>
      </c>
      <c r="G875" s="5">
        <f>ABS(SMA1MSFT[[#This Row],[Erorr 1]])</f>
        <v>0.70080000000000098</v>
      </c>
      <c r="H875" s="15">
        <f>SMA1MSFT[[#This Row],[Abs Erorr 1]]/SMA1MSFT[[#This Row],[Adj Close]]</f>
        <v>2.288999216096162E-2</v>
      </c>
      <c r="I875" s="23">
        <f t="shared" si="68"/>
        <v>29.515033333333331</v>
      </c>
      <c r="J875" s="25">
        <f>(SMA1MSFT[[#This Row],[Adj Close]]-SMA1MSFT[[#This Row],[3-MA]])</f>
        <v>1.1009666666666682</v>
      </c>
      <c r="K875" s="14">
        <f t="shared" si="67"/>
        <v>1.2121276011111144</v>
      </c>
      <c r="L875" s="14">
        <f>ABS(SMA1MSFT[[#This Row],[Erorr 2]])</f>
        <v>1.1009666666666682</v>
      </c>
      <c r="M875" s="15">
        <f>SMA1MSFT[[#This Row],[Abs Erorr 2]]/SMA1MSFT[[#This Row],[Adj Close]]</f>
        <v>3.5960499956449836E-2</v>
      </c>
      <c r="N875" s="23">
        <f t="shared" si="69"/>
        <v>29.393049999999999</v>
      </c>
      <c r="O875" s="26">
        <f>SMA1MSFT[[#This Row],[Adj Close]]-SMA1MSFT[[#This Row],[6-MA]]</f>
        <v>1.2229500000000009</v>
      </c>
      <c r="P875" s="14">
        <f>(SMA1MSFT[[#This Row],[Adj Close]]-N875)^2</f>
        <v>1.4956067025000022</v>
      </c>
      <c r="Q875" s="14">
        <f>ABS(SMA1MSFT[[#This Row],[Erorr 3]])</f>
        <v>1.2229500000000009</v>
      </c>
      <c r="R875" s="27">
        <f>SMA1MSFT[[#This Row],[Abs Erorr 3]]/SMA1MSFT[[#This Row],[Adj Close]]</f>
        <v>3.9944800104520541E-2</v>
      </c>
    </row>
    <row r="876" spans="2:18">
      <c r="B876" s="46">
        <v>45051.291666666664</v>
      </c>
      <c r="C876" s="7">
        <v>30.370999999999999</v>
      </c>
      <c r="D876" s="23">
        <f t="shared" si="66"/>
        <v>30.616</v>
      </c>
      <c r="E876" s="24">
        <f>SMA1MSFT[[#This Row],[Adj Close]]-SMA1MSFT[[#This Row],[Naive Trend ]]</f>
        <v>-0.24500000000000099</v>
      </c>
      <c r="F876" s="5">
        <f t="shared" si="65"/>
        <v>6.0025000000000488E-2</v>
      </c>
      <c r="G876" s="5">
        <f>ABS(SMA1MSFT[[#This Row],[Erorr 1]])</f>
        <v>0.24500000000000099</v>
      </c>
      <c r="H876" s="15">
        <f>SMA1MSFT[[#This Row],[Abs Erorr 1]]/SMA1MSFT[[#This Row],[Adj Close]]</f>
        <v>8.0669059299990457E-3</v>
      </c>
      <c r="I876" s="23">
        <f t="shared" si="68"/>
        <v>29.862500000000001</v>
      </c>
      <c r="J876" s="25">
        <f>(SMA1MSFT[[#This Row],[Adj Close]]-SMA1MSFT[[#This Row],[3-MA]])</f>
        <v>0.50849999999999795</v>
      </c>
      <c r="K876" s="14">
        <f t="shared" si="67"/>
        <v>0.25857224999999789</v>
      </c>
      <c r="L876" s="14">
        <f>ABS(SMA1MSFT[[#This Row],[Erorr 2]])</f>
        <v>0.50849999999999795</v>
      </c>
      <c r="M876" s="15">
        <f>SMA1MSFT[[#This Row],[Abs Erorr 2]]/SMA1MSFT[[#This Row],[Adj Close]]</f>
        <v>1.6742945573079517E-2</v>
      </c>
      <c r="N876" s="23">
        <f t="shared" si="69"/>
        <v>29.770116666666667</v>
      </c>
      <c r="O876" s="26">
        <f>SMA1MSFT[[#This Row],[Adj Close]]-SMA1MSFT[[#This Row],[6-MA]]</f>
        <v>0.6008833333333321</v>
      </c>
      <c r="P876" s="14">
        <f>(SMA1MSFT[[#This Row],[Adj Close]]-N876)^2</f>
        <v>0.36106078027777633</v>
      </c>
      <c r="Q876" s="14">
        <f>ABS(SMA1MSFT[[#This Row],[Erorr 3]])</f>
        <v>0.6008833333333321</v>
      </c>
      <c r="R876" s="27">
        <f>SMA1MSFT[[#This Row],[Abs Erorr 3]]/SMA1MSFT[[#This Row],[Adj Close]]</f>
        <v>1.9784772754711143E-2</v>
      </c>
    </row>
    <row r="877" spans="2:18">
      <c r="B877" s="46">
        <v>45054.291666666664</v>
      </c>
      <c r="C877" s="7">
        <v>30.1553</v>
      </c>
      <c r="D877" s="23">
        <f t="shared" si="66"/>
        <v>30.370999999999999</v>
      </c>
      <c r="E877" s="24">
        <f>SMA1MSFT[[#This Row],[Adj Close]]-SMA1MSFT[[#This Row],[Naive Trend ]]</f>
        <v>-0.21569999999999823</v>
      </c>
      <c r="F877" s="5">
        <f t="shared" si="65"/>
        <v>4.6526489999999233E-2</v>
      </c>
      <c r="G877" s="5">
        <f>ABS(SMA1MSFT[[#This Row],[Erorr 1]])</f>
        <v>0.21569999999999823</v>
      </c>
      <c r="H877" s="15">
        <f>SMA1MSFT[[#This Row],[Abs Erorr 1]]/SMA1MSFT[[#This Row],[Adj Close]]</f>
        <v>7.1529714511213028E-3</v>
      </c>
      <c r="I877" s="23">
        <f t="shared" si="68"/>
        <v>30.30073333333333</v>
      </c>
      <c r="J877" s="25">
        <f>(SMA1MSFT[[#This Row],[Adj Close]]-SMA1MSFT[[#This Row],[3-MA]])</f>
        <v>-0.14543333333332953</v>
      </c>
      <c r="K877" s="14">
        <f t="shared" si="67"/>
        <v>2.1150854444443336E-2</v>
      </c>
      <c r="L877" s="14">
        <f>ABS(SMA1MSFT[[#This Row],[Erorr 2]])</f>
        <v>0.14543333333332953</v>
      </c>
      <c r="M877" s="15">
        <f>SMA1MSFT[[#This Row],[Abs Erorr 2]]/SMA1MSFT[[#This Row],[Adj Close]]</f>
        <v>4.8228116892662159E-3</v>
      </c>
      <c r="N877" s="23">
        <f t="shared" si="69"/>
        <v>29.974583333333332</v>
      </c>
      <c r="O877" s="26">
        <f>SMA1MSFT[[#This Row],[Adj Close]]-SMA1MSFT[[#This Row],[6-MA]]</f>
        <v>0.18071666666666886</v>
      </c>
      <c r="P877" s="14">
        <f>(SMA1MSFT[[#This Row],[Adj Close]]-N877)^2</f>
        <v>3.2658513611111904E-2</v>
      </c>
      <c r="Q877" s="14">
        <f>ABS(SMA1MSFT[[#This Row],[Erorr 3]])</f>
        <v>0.18071666666666886</v>
      </c>
      <c r="R877" s="27">
        <f>SMA1MSFT[[#This Row],[Abs Erorr 3]]/SMA1MSFT[[#This Row],[Adj Close]]</f>
        <v>5.9928658201599339E-3</v>
      </c>
    </row>
    <row r="878" spans="2:18">
      <c r="B878" s="46">
        <v>45055.291666666664</v>
      </c>
      <c r="C878" s="7">
        <v>29.498699999999999</v>
      </c>
      <c r="D878" s="23">
        <f t="shared" si="66"/>
        <v>30.1553</v>
      </c>
      <c r="E878" s="24">
        <f>SMA1MSFT[[#This Row],[Adj Close]]-SMA1MSFT[[#This Row],[Naive Trend ]]</f>
        <v>-0.65660000000000096</v>
      </c>
      <c r="F878" s="5">
        <f t="shared" si="65"/>
        <v>0.43112356000000124</v>
      </c>
      <c r="G878" s="5">
        <f>ABS(SMA1MSFT[[#This Row],[Erorr 1]])</f>
        <v>0.65660000000000096</v>
      </c>
      <c r="H878" s="15">
        <f>SMA1MSFT[[#This Row],[Abs Erorr 1]]/SMA1MSFT[[#This Row],[Adj Close]]</f>
        <v>2.2258608006454555E-2</v>
      </c>
      <c r="I878" s="23">
        <f t="shared" si="68"/>
        <v>30.380766666666663</v>
      </c>
      <c r="J878" s="25">
        <f>(SMA1MSFT[[#This Row],[Adj Close]]-SMA1MSFT[[#This Row],[3-MA]])</f>
        <v>-0.88206666666666322</v>
      </c>
      <c r="K878" s="14">
        <f t="shared" si="67"/>
        <v>0.77804160444443837</v>
      </c>
      <c r="L878" s="14">
        <f>ABS(SMA1MSFT[[#This Row],[Erorr 2]])</f>
        <v>0.88206666666666322</v>
      </c>
      <c r="M878" s="15">
        <f>SMA1MSFT[[#This Row],[Abs Erorr 2]]/SMA1MSFT[[#This Row],[Adj Close]]</f>
        <v>2.9901882681835582E-2</v>
      </c>
      <c r="N878" s="23">
        <f t="shared" si="69"/>
        <v>29.947900000000001</v>
      </c>
      <c r="O878" s="26">
        <f>SMA1MSFT[[#This Row],[Adj Close]]-SMA1MSFT[[#This Row],[6-MA]]</f>
        <v>-0.44920000000000115</v>
      </c>
      <c r="P878" s="14">
        <f>(SMA1MSFT[[#This Row],[Adj Close]]-N878)^2</f>
        <v>0.20178064000000104</v>
      </c>
      <c r="Q878" s="14">
        <f>ABS(SMA1MSFT[[#This Row],[Erorr 3]])</f>
        <v>0.44920000000000115</v>
      </c>
      <c r="R878" s="27">
        <f>SMA1MSFT[[#This Row],[Abs Erorr 3]]/SMA1MSFT[[#This Row],[Adj Close]]</f>
        <v>1.5227789699207123E-2</v>
      </c>
    </row>
    <row r="879" spans="2:18">
      <c r="B879" s="46">
        <v>45056.291666666664</v>
      </c>
      <c r="C879" s="7">
        <v>29.371300000000002</v>
      </c>
      <c r="D879" s="23">
        <f t="shared" si="66"/>
        <v>29.498699999999999</v>
      </c>
      <c r="E879" s="24">
        <f>SMA1MSFT[[#This Row],[Adj Close]]-SMA1MSFT[[#This Row],[Naive Trend ]]</f>
        <v>-0.12739999999999796</v>
      </c>
      <c r="F879" s="5">
        <f t="shared" si="65"/>
        <v>1.623075999999948E-2</v>
      </c>
      <c r="G879" s="5">
        <f>ABS(SMA1MSFT[[#This Row],[Erorr 1]])</f>
        <v>0.12739999999999796</v>
      </c>
      <c r="H879" s="15">
        <f>SMA1MSFT[[#This Row],[Abs Erorr 1]]/SMA1MSFT[[#This Row],[Adj Close]]</f>
        <v>4.337567625539147E-3</v>
      </c>
      <c r="I879" s="23">
        <f t="shared" si="68"/>
        <v>30.008333333333336</v>
      </c>
      <c r="J879" s="25">
        <f>(SMA1MSFT[[#This Row],[Adj Close]]-SMA1MSFT[[#This Row],[3-MA]])</f>
        <v>-0.63703333333333489</v>
      </c>
      <c r="K879" s="14">
        <f t="shared" si="67"/>
        <v>0.40581146777777977</v>
      </c>
      <c r="L879" s="14">
        <f>ABS(SMA1MSFT[[#This Row],[Erorr 2]])</f>
        <v>0.63703333333333489</v>
      </c>
      <c r="M879" s="15">
        <f>SMA1MSFT[[#This Row],[Abs Erorr 2]]/SMA1MSFT[[#This Row],[Adj Close]]</f>
        <v>2.1688973022417627E-2</v>
      </c>
      <c r="N879" s="23">
        <f t="shared" si="69"/>
        <v>29.935416666666669</v>
      </c>
      <c r="O879" s="26">
        <f>SMA1MSFT[[#This Row],[Adj Close]]-SMA1MSFT[[#This Row],[6-MA]]</f>
        <v>-0.56411666666666704</v>
      </c>
      <c r="P879" s="14">
        <f>(SMA1MSFT[[#This Row],[Adj Close]]-N879)^2</f>
        <v>0.31822761361111152</v>
      </c>
      <c r="Q879" s="14">
        <f>ABS(SMA1MSFT[[#This Row],[Erorr 3]])</f>
        <v>0.56411666666666704</v>
      </c>
      <c r="R879" s="27">
        <f>SMA1MSFT[[#This Row],[Abs Erorr 3]]/SMA1MSFT[[#This Row],[Adj Close]]</f>
        <v>1.9206390819155674E-2</v>
      </c>
    </row>
    <row r="880" spans="2:18">
      <c r="B880" s="46">
        <v>45057.291666666664</v>
      </c>
      <c r="C880" s="7">
        <v>28.2835</v>
      </c>
      <c r="D880" s="23">
        <f t="shared" si="66"/>
        <v>29.371300000000002</v>
      </c>
      <c r="E880" s="24">
        <f>SMA1MSFT[[#This Row],[Adj Close]]-SMA1MSFT[[#This Row],[Naive Trend ]]</f>
        <v>-1.0878000000000014</v>
      </c>
      <c r="F880" s="5">
        <f t="shared" si="65"/>
        <v>1.1833088400000031</v>
      </c>
      <c r="G880" s="5">
        <f>ABS(SMA1MSFT[[#This Row],[Erorr 1]])</f>
        <v>1.0878000000000014</v>
      </c>
      <c r="H880" s="15">
        <f>SMA1MSFT[[#This Row],[Abs Erorr 1]]/SMA1MSFT[[#This Row],[Adj Close]]</f>
        <v>3.8460586561069224E-2</v>
      </c>
      <c r="I880" s="23">
        <f t="shared" si="68"/>
        <v>29.6751</v>
      </c>
      <c r="J880" s="25">
        <f>(SMA1MSFT[[#This Row],[Adj Close]]-SMA1MSFT[[#This Row],[3-MA]])</f>
        <v>-1.3916000000000004</v>
      </c>
      <c r="K880" s="14">
        <f t="shared" si="67"/>
        <v>1.936550560000001</v>
      </c>
      <c r="L880" s="14">
        <f>ABS(SMA1MSFT[[#This Row],[Erorr 2]])</f>
        <v>1.3916000000000004</v>
      </c>
      <c r="M880" s="15">
        <f>SMA1MSFT[[#This Row],[Abs Erorr 2]]/SMA1MSFT[[#This Row],[Adj Close]]</f>
        <v>4.920183145650292E-2</v>
      </c>
      <c r="N880" s="23">
        <f t="shared" si="69"/>
        <v>29.987916666666663</v>
      </c>
      <c r="O880" s="26">
        <f>SMA1MSFT[[#This Row],[Adj Close]]-SMA1MSFT[[#This Row],[6-MA]]</f>
        <v>-1.7044166666666634</v>
      </c>
      <c r="P880" s="14">
        <f>(SMA1MSFT[[#This Row],[Adj Close]]-N880)^2</f>
        <v>2.9050361736110997</v>
      </c>
      <c r="Q880" s="14">
        <f>ABS(SMA1MSFT[[#This Row],[Erorr 3]])</f>
        <v>1.7044166666666634</v>
      </c>
      <c r="R880" s="27">
        <f>SMA1MSFT[[#This Row],[Abs Erorr 3]]/SMA1MSFT[[#This Row],[Adj Close]]</f>
        <v>6.0261872351960094E-2</v>
      </c>
    </row>
    <row r="881" spans="2:18">
      <c r="B881" s="46">
        <v>45058.291666666664</v>
      </c>
      <c r="C881" s="7">
        <v>28.371700000000001</v>
      </c>
      <c r="D881" s="23">
        <f t="shared" si="66"/>
        <v>28.2835</v>
      </c>
      <c r="E881" s="24">
        <f>SMA1MSFT[[#This Row],[Adj Close]]-SMA1MSFT[[#This Row],[Naive Trend ]]</f>
        <v>8.82000000000005E-2</v>
      </c>
      <c r="F881" s="5">
        <f t="shared" si="65"/>
        <v>7.7792400000000882E-3</v>
      </c>
      <c r="G881" s="5">
        <f>ABS(SMA1MSFT[[#This Row],[Erorr 1]])</f>
        <v>8.82000000000005E-2</v>
      </c>
      <c r="H881" s="15">
        <f>SMA1MSFT[[#This Row],[Abs Erorr 1]]/SMA1MSFT[[#This Row],[Adj Close]]</f>
        <v>3.1087315881670997E-3</v>
      </c>
      <c r="I881" s="23">
        <f t="shared" si="68"/>
        <v>29.051166666666671</v>
      </c>
      <c r="J881" s="25">
        <f>(SMA1MSFT[[#This Row],[Adj Close]]-SMA1MSFT[[#This Row],[3-MA]])</f>
        <v>-0.67946666666666999</v>
      </c>
      <c r="K881" s="14">
        <f t="shared" si="67"/>
        <v>0.46167495111111562</v>
      </c>
      <c r="L881" s="14">
        <f>ABS(SMA1MSFT[[#This Row],[Erorr 2]])</f>
        <v>0.67946666666666999</v>
      </c>
      <c r="M881" s="15">
        <f>SMA1MSFT[[#This Row],[Abs Erorr 2]]/SMA1MSFT[[#This Row],[Adj Close]]</f>
        <v>2.3948747049583562E-2</v>
      </c>
      <c r="N881" s="23">
        <f t="shared" si="69"/>
        <v>29.715966666666663</v>
      </c>
      <c r="O881" s="26">
        <f>SMA1MSFT[[#This Row],[Adj Close]]-SMA1MSFT[[#This Row],[6-MA]]</f>
        <v>-1.3442666666666625</v>
      </c>
      <c r="P881" s="14">
        <f>(SMA1MSFT[[#This Row],[Adj Close]]-N881)^2</f>
        <v>1.8070528711111</v>
      </c>
      <c r="Q881" s="14">
        <f>ABS(SMA1MSFT[[#This Row],[Erorr 3]])</f>
        <v>1.3442666666666625</v>
      </c>
      <c r="R881" s="27">
        <f>SMA1MSFT[[#This Row],[Abs Erorr 3]]/SMA1MSFT[[#This Row],[Adj Close]]</f>
        <v>4.7380547047468517E-2</v>
      </c>
    </row>
    <row r="882" spans="2:18">
      <c r="B882" s="46">
        <v>45061.291666666664</v>
      </c>
      <c r="C882" s="7">
        <v>29.204699999999999</v>
      </c>
      <c r="D882" s="23">
        <f t="shared" si="66"/>
        <v>28.371700000000001</v>
      </c>
      <c r="E882" s="24">
        <f>SMA1MSFT[[#This Row],[Adj Close]]-SMA1MSFT[[#This Row],[Naive Trend ]]</f>
        <v>0.83299999999999841</v>
      </c>
      <c r="F882" s="5">
        <f t="shared" si="65"/>
        <v>0.69388899999999731</v>
      </c>
      <c r="G882" s="5">
        <f>ABS(SMA1MSFT[[#This Row],[Erorr 1]])</f>
        <v>0.83299999999999841</v>
      </c>
      <c r="H882" s="15">
        <f>SMA1MSFT[[#This Row],[Abs Erorr 1]]/SMA1MSFT[[#This Row],[Adj Close]]</f>
        <v>2.8522806260636076E-2</v>
      </c>
      <c r="I882" s="23">
        <f t="shared" si="68"/>
        <v>28.6755</v>
      </c>
      <c r="J882" s="25">
        <f>(SMA1MSFT[[#This Row],[Adj Close]]-SMA1MSFT[[#This Row],[3-MA]])</f>
        <v>0.52919999999999945</v>
      </c>
      <c r="K882" s="14">
        <f t="shared" si="67"/>
        <v>0.28005263999999941</v>
      </c>
      <c r="L882" s="14">
        <f>ABS(SMA1MSFT[[#This Row],[Erorr 2]])</f>
        <v>0.52919999999999945</v>
      </c>
      <c r="M882" s="15">
        <f>SMA1MSFT[[#This Row],[Abs Erorr 2]]/SMA1MSFT[[#This Row],[Adj Close]]</f>
        <v>1.8120371036168818E-2</v>
      </c>
      <c r="N882" s="23">
        <f t="shared" si="69"/>
        <v>29.341916666666666</v>
      </c>
      <c r="O882" s="26">
        <f>SMA1MSFT[[#This Row],[Adj Close]]-SMA1MSFT[[#This Row],[6-MA]]</f>
        <v>-0.13721666666666721</v>
      </c>
      <c r="P882" s="14">
        <f>(SMA1MSFT[[#This Row],[Adj Close]]-N882)^2</f>
        <v>1.8828413611111261E-2</v>
      </c>
      <c r="Q882" s="14">
        <f>ABS(SMA1MSFT[[#This Row],[Erorr 3]])</f>
        <v>0.13721666666666721</v>
      </c>
      <c r="R882" s="27">
        <f>SMA1MSFT[[#This Row],[Abs Erorr 3]]/SMA1MSFT[[#This Row],[Adj Close]]</f>
        <v>4.6984446567390594E-3</v>
      </c>
    </row>
    <row r="883" spans="2:18">
      <c r="B883" s="46">
        <v>45062.291666666664</v>
      </c>
      <c r="C883" s="7">
        <v>28.636299999999999</v>
      </c>
      <c r="D883" s="23">
        <f t="shared" si="66"/>
        <v>29.204699999999999</v>
      </c>
      <c r="E883" s="24">
        <f>SMA1MSFT[[#This Row],[Adj Close]]-SMA1MSFT[[#This Row],[Naive Trend ]]</f>
        <v>-0.56840000000000046</v>
      </c>
      <c r="F883" s="5">
        <f t="shared" si="65"/>
        <v>0.32307856000000051</v>
      </c>
      <c r="G883" s="5">
        <f>ABS(SMA1MSFT[[#This Row],[Erorr 1]])</f>
        <v>0.56840000000000046</v>
      </c>
      <c r="H883" s="15">
        <f>SMA1MSFT[[#This Row],[Abs Erorr 1]]/SMA1MSFT[[#This Row],[Adj Close]]</f>
        <v>1.9848932997628899E-2</v>
      </c>
      <c r="I883" s="23">
        <f t="shared" si="68"/>
        <v>28.619966666666667</v>
      </c>
      <c r="J883" s="25">
        <f>(SMA1MSFT[[#This Row],[Adj Close]]-SMA1MSFT[[#This Row],[3-MA]])</f>
        <v>1.6333333333331979E-2</v>
      </c>
      <c r="K883" s="14">
        <f t="shared" si="67"/>
        <v>2.6677777777773355E-4</v>
      </c>
      <c r="L883" s="14">
        <f>ABS(SMA1MSFT[[#This Row],[Erorr 2]])</f>
        <v>1.6333333333331979E-2</v>
      </c>
      <c r="M883" s="15">
        <f>SMA1MSFT[[#This Row],[Abs Erorr 2]]/SMA1MSFT[[#This Row],[Adj Close]]</f>
        <v>5.7037163786285169E-4</v>
      </c>
      <c r="N883" s="23">
        <f t="shared" si="69"/>
        <v>29.147533333333332</v>
      </c>
      <c r="O883" s="26">
        <f>SMA1MSFT[[#This Row],[Adj Close]]-SMA1MSFT[[#This Row],[6-MA]]</f>
        <v>-0.51123333333333321</v>
      </c>
      <c r="P883" s="14">
        <f>(SMA1MSFT[[#This Row],[Adj Close]]-N883)^2</f>
        <v>0.26135952111111099</v>
      </c>
      <c r="Q883" s="14">
        <f>ABS(SMA1MSFT[[#This Row],[Erorr 3]])</f>
        <v>0.51123333333333321</v>
      </c>
      <c r="R883" s="27">
        <f>SMA1MSFT[[#This Row],[Abs Erorr 3]]/SMA1MSFT[[#This Row],[Adj Close]]</f>
        <v>1.7852632265108734E-2</v>
      </c>
    </row>
    <row r="884" spans="2:18">
      <c r="B884" s="46">
        <v>45063.291666666664</v>
      </c>
      <c r="C884" s="7">
        <v>28.293299999999999</v>
      </c>
      <c r="D884" s="23">
        <f t="shared" si="66"/>
        <v>28.636299999999999</v>
      </c>
      <c r="E884" s="24">
        <f>SMA1MSFT[[#This Row],[Adj Close]]-SMA1MSFT[[#This Row],[Naive Trend ]]</f>
        <v>-0.34299999999999997</v>
      </c>
      <c r="F884" s="5">
        <f t="shared" si="65"/>
        <v>0.11764899999999998</v>
      </c>
      <c r="G884" s="5">
        <f>ABS(SMA1MSFT[[#This Row],[Erorr 1]])</f>
        <v>0.34299999999999997</v>
      </c>
      <c r="H884" s="15">
        <f>SMA1MSFT[[#This Row],[Abs Erorr 1]]/SMA1MSFT[[#This Row],[Adj Close]]</f>
        <v>1.2123011455008782E-2</v>
      </c>
      <c r="I884" s="23">
        <f t="shared" si="68"/>
        <v>28.737566666666666</v>
      </c>
      <c r="J884" s="25">
        <f>(SMA1MSFT[[#This Row],[Adj Close]]-SMA1MSFT[[#This Row],[3-MA]])</f>
        <v>-0.44426666666666748</v>
      </c>
      <c r="K884" s="14">
        <f t="shared" si="67"/>
        <v>0.19737287111111182</v>
      </c>
      <c r="L884" s="14">
        <f>ABS(SMA1MSFT[[#This Row],[Erorr 2]])</f>
        <v>0.44426666666666748</v>
      </c>
      <c r="M884" s="15">
        <f>SMA1MSFT[[#This Row],[Abs Erorr 2]]/SMA1MSFT[[#This Row],[Adj Close]]</f>
        <v>1.5702186265535215E-2</v>
      </c>
      <c r="N884" s="23">
        <f t="shared" si="69"/>
        <v>28.89436666666667</v>
      </c>
      <c r="O884" s="26">
        <f>SMA1MSFT[[#This Row],[Adj Close]]-SMA1MSFT[[#This Row],[6-MA]]</f>
        <v>-0.60106666666667152</v>
      </c>
      <c r="P884" s="14">
        <f>(SMA1MSFT[[#This Row],[Adj Close]]-N884)^2</f>
        <v>0.36128113777778359</v>
      </c>
      <c r="Q884" s="14">
        <f>ABS(SMA1MSFT[[#This Row],[Erorr 3]])</f>
        <v>0.60106666666667152</v>
      </c>
      <c r="R884" s="27">
        <f>SMA1MSFT[[#This Row],[Abs Erorr 3]]/SMA1MSFT[[#This Row],[Adj Close]]</f>
        <v>2.1244134359253659E-2</v>
      </c>
    </row>
    <row r="885" spans="2:18">
      <c r="B885" s="46">
        <v>45064.291666666664</v>
      </c>
      <c r="C885" s="7">
        <v>29.0871</v>
      </c>
      <c r="D885" s="23">
        <f t="shared" si="66"/>
        <v>28.293299999999999</v>
      </c>
      <c r="E885" s="24">
        <f>SMA1MSFT[[#This Row],[Adj Close]]-SMA1MSFT[[#This Row],[Naive Trend ]]</f>
        <v>0.79380000000000095</v>
      </c>
      <c r="F885" s="5">
        <f t="shared" si="65"/>
        <v>0.6301184400000015</v>
      </c>
      <c r="G885" s="5">
        <f>ABS(SMA1MSFT[[#This Row],[Erorr 1]])</f>
        <v>0.79380000000000095</v>
      </c>
      <c r="H885" s="15">
        <f>SMA1MSFT[[#This Row],[Abs Erorr 1]]/SMA1MSFT[[#This Row],[Adj Close]]</f>
        <v>2.7290448343079955E-2</v>
      </c>
      <c r="I885" s="23">
        <f t="shared" si="68"/>
        <v>28.711433333333332</v>
      </c>
      <c r="J885" s="25">
        <f>(SMA1MSFT[[#This Row],[Adj Close]]-SMA1MSFT[[#This Row],[3-MA]])</f>
        <v>0.37566666666666748</v>
      </c>
      <c r="K885" s="14">
        <f t="shared" si="67"/>
        <v>0.14112544444444505</v>
      </c>
      <c r="L885" s="14">
        <f>ABS(SMA1MSFT[[#This Row],[Erorr 2]])</f>
        <v>0.37566666666666748</v>
      </c>
      <c r="M885" s="15">
        <f>SMA1MSFT[[#This Row],[Abs Erorr 2]]/SMA1MSFT[[#This Row],[Adj Close]]</f>
        <v>1.2915232754955546E-2</v>
      </c>
      <c r="N885" s="23">
        <f t="shared" si="69"/>
        <v>28.693466666666666</v>
      </c>
      <c r="O885" s="26">
        <f>SMA1MSFT[[#This Row],[Adj Close]]-SMA1MSFT[[#This Row],[6-MA]]</f>
        <v>0.39363333333333372</v>
      </c>
      <c r="P885" s="14">
        <f>(SMA1MSFT[[#This Row],[Adj Close]]-N885)^2</f>
        <v>0.15494720111111143</v>
      </c>
      <c r="Q885" s="14">
        <f>ABS(SMA1MSFT[[#This Row],[Erorr 3]])</f>
        <v>0.39363333333333372</v>
      </c>
      <c r="R885" s="27">
        <f>SMA1MSFT[[#This Row],[Abs Erorr 3]]/SMA1MSFT[[#This Row],[Adj Close]]</f>
        <v>1.3532917799757753E-2</v>
      </c>
    </row>
    <row r="886" spans="2:18">
      <c r="B886" s="46">
        <v>45065.291666666664</v>
      </c>
      <c r="C886" s="7">
        <v>29.332100000000001</v>
      </c>
      <c r="D886" s="23">
        <f t="shared" si="66"/>
        <v>29.0871</v>
      </c>
      <c r="E886" s="24">
        <f>SMA1MSFT[[#This Row],[Adj Close]]-SMA1MSFT[[#This Row],[Naive Trend ]]</f>
        <v>0.24500000000000099</v>
      </c>
      <c r="F886" s="5">
        <f t="shared" si="65"/>
        <v>6.0025000000000488E-2</v>
      </c>
      <c r="G886" s="5">
        <f>ABS(SMA1MSFT[[#This Row],[Erorr 1]])</f>
        <v>0.24500000000000099</v>
      </c>
      <c r="H886" s="15">
        <f>SMA1MSFT[[#This Row],[Abs Erorr 1]]/SMA1MSFT[[#This Row],[Adj Close]]</f>
        <v>8.3526239171420047E-3</v>
      </c>
      <c r="I886" s="23">
        <f t="shared" si="68"/>
        <v>28.672233333333327</v>
      </c>
      <c r="J886" s="25">
        <f>(SMA1MSFT[[#This Row],[Adj Close]]-SMA1MSFT[[#This Row],[3-MA]])</f>
        <v>0.65986666666667304</v>
      </c>
      <c r="K886" s="14">
        <f t="shared" si="67"/>
        <v>0.43542401777778617</v>
      </c>
      <c r="L886" s="14">
        <f>ABS(SMA1MSFT[[#This Row],[Erorr 2]])</f>
        <v>0.65986666666667304</v>
      </c>
      <c r="M886" s="15">
        <f>SMA1MSFT[[#This Row],[Abs Erorr 2]]/SMA1MSFT[[#This Row],[Adj Close]]</f>
        <v>2.2496400416835923E-2</v>
      </c>
      <c r="N886" s="23">
        <f t="shared" si="69"/>
        <v>28.646099999999993</v>
      </c>
      <c r="O886" s="26">
        <f>SMA1MSFT[[#This Row],[Adj Close]]-SMA1MSFT[[#This Row],[6-MA]]</f>
        <v>0.68600000000000705</v>
      </c>
      <c r="P886" s="14">
        <f>(SMA1MSFT[[#This Row],[Adj Close]]-N886)^2</f>
        <v>0.47059600000000967</v>
      </c>
      <c r="Q886" s="14">
        <f>ABS(SMA1MSFT[[#This Row],[Erorr 3]])</f>
        <v>0.68600000000000705</v>
      </c>
      <c r="R886" s="27">
        <f>SMA1MSFT[[#This Row],[Abs Erorr 3]]/SMA1MSFT[[#This Row],[Adj Close]]</f>
        <v>2.3387346967997758E-2</v>
      </c>
    </row>
    <row r="887" spans="2:18">
      <c r="B887" s="46">
        <v>45068.291666666664</v>
      </c>
      <c r="C887" s="7">
        <v>29.6751</v>
      </c>
      <c r="D887" s="23">
        <f t="shared" si="66"/>
        <v>29.332100000000001</v>
      </c>
      <c r="E887" s="24">
        <f>SMA1MSFT[[#This Row],[Adj Close]]-SMA1MSFT[[#This Row],[Naive Trend ]]</f>
        <v>0.34299999999999997</v>
      </c>
      <c r="F887" s="5">
        <f t="shared" si="65"/>
        <v>0.11764899999999998</v>
      </c>
      <c r="G887" s="5">
        <f>ABS(SMA1MSFT[[#This Row],[Erorr 1]])</f>
        <v>0.34299999999999997</v>
      </c>
      <c r="H887" s="15">
        <f>SMA1MSFT[[#This Row],[Abs Erorr 1]]/SMA1MSFT[[#This Row],[Adj Close]]</f>
        <v>1.1558512018493618E-2</v>
      </c>
      <c r="I887" s="23">
        <f t="shared" si="68"/>
        <v>28.904166666666665</v>
      </c>
      <c r="J887" s="25">
        <f>(SMA1MSFT[[#This Row],[Adj Close]]-SMA1MSFT[[#This Row],[3-MA]])</f>
        <v>0.77093333333333547</v>
      </c>
      <c r="K887" s="14">
        <f t="shared" si="67"/>
        <v>0.59433820444444774</v>
      </c>
      <c r="L887" s="14">
        <f>ABS(SMA1MSFT[[#This Row],[Erorr 2]])</f>
        <v>0.77093333333333547</v>
      </c>
      <c r="M887" s="15">
        <f>SMA1MSFT[[#This Row],[Abs Erorr 2]]/SMA1MSFT[[#This Row],[Adj Close]]</f>
        <v>2.5979131774900015E-2</v>
      </c>
      <c r="N887" s="23">
        <f t="shared" si="69"/>
        <v>28.820866666666664</v>
      </c>
      <c r="O887" s="26">
        <f>SMA1MSFT[[#This Row],[Adj Close]]-SMA1MSFT[[#This Row],[6-MA]]</f>
        <v>0.85423333333333673</v>
      </c>
      <c r="P887" s="14">
        <f>(SMA1MSFT[[#This Row],[Adj Close]]-N887)^2</f>
        <v>0.72971458777778353</v>
      </c>
      <c r="Q887" s="14">
        <f>ABS(SMA1MSFT[[#This Row],[Erorr 3]])</f>
        <v>0.85423333333333673</v>
      </c>
      <c r="R887" s="27">
        <f>SMA1MSFT[[#This Row],[Abs Erorr 3]]/SMA1MSFT[[#This Row],[Adj Close]]</f>
        <v>2.8786198979391366E-2</v>
      </c>
    </row>
    <row r="888" spans="2:18">
      <c r="B888" s="46">
        <v>45069.291666666664</v>
      </c>
      <c r="C888" s="7">
        <v>28.920500000000001</v>
      </c>
      <c r="D888" s="23">
        <f t="shared" si="66"/>
        <v>29.6751</v>
      </c>
      <c r="E888" s="24">
        <f>SMA1MSFT[[#This Row],[Adj Close]]-SMA1MSFT[[#This Row],[Naive Trend ]]</f>
        <v>-0.75459999999999994</v>
      </c>
      <c r="F888" s="5">
        <f t="shared" si="65"/>
        <v>0.56942115999999987</v>
      </c>
      <c r="G888" s="5">
        <f>ABS(SMA1MSFT[[#This Row],[Erorr 1]])</f>
        <v>0.75459999999999994</v>
      </c>
      <c r="H888" s="15">
        <f>SMA1MSFT[[#This Row],[Abs Erorr 1]]/SMA1MSFT[[#This Row],[Adj Close]]</f>
        <v>2.6092218322643104E-2</v>
      </c>
      <c r="I888" s="23">
        <f t="shared" si="68"/>
        <v>29.364766666666668</v>
      </c>
      <c r="J888" s="25">
        <f>(SMA1MSFT[[#This Row],[Adj Close]]-SMA1MSFT[[#This Row],[3-MA]])</f>
        <v>-0.44426666666666748</v>
      </c>
      <c r="K888" s="14">
        <f t="shared" si="67"/>
        <v>0.19737287111111182</v>
      </c>
      <c r="L888" s="14">
        <f>ABS(SMA1MSFT[[#This Row],[Erorr 2]])</f>
        <v>0.44426666666666748</v>
      </c>
      <c r="M888" s="15">
        <f>SMA1MSFT[[#This Row],[Abs Erorr 2]]/SMA1MSFT[[#This Row],[Adj Close]]</f>
        <v>1.5361652345798567E-2</v>
      </c>
      <c r="N888" s="23">
        <f t="shared" si="69"/>
        <v>29.038099999999996</v>
      </c>
      <c r="O888" s="26">
        <f>SMA1MSFT[[#This Row],[Adj Close]]-SMA1MSFT[[#This Row],[6-MA]]</f>
        <v>-0.11759999999999593</v>
      </c>
      <c r="P888" s="14">
        <f>(SMA1MSFT[[#This Row],[Adj Close]]-N888)^2</f>
        <v>1.3829759999999042E-2</v>
      </c>
      <c r="Q888" s="14">
        <f>ABS(SMA1MSFT[[#This Row],[Erorr 3]])</f>
        <v>0.11759999999999593</v>
      </c>
      <c r="R888" s="27">
        <f>SMA1MSFT[[#This Row],[Abs Erorr 3]]/SMA1MSFT[[#This Row],[Adj Close]]</f>
        <v>4.0663197385935905E-3</v>
      </c>
    </row>
    <row r="889" spans="2:18">
      <c r="B889" s="46">
        <v>45070.291666666664</v>
      </c>
      <c r="C889" s="7">
        <v>28.4207</v>
      </c>
      <c r="D889" s="23">
        <f t="shared" si="66"/>
        <v>28.920500000000001</v>
      </c>
      <c r="E889" s="24">
        <f>SMA1MSFT[[#This Row],[Adj Close]]-SMA1MSFT[[#This Row],[Naive Trend ]]</f>
        <v>-0.49980000000000047</v>
      </c>
      <c r="F889" s="5">
        <f t="shared" si="65"/>
        <v>0.24980004000000047</v>
      </c>
      <c r="G889" s="5">
        <f>ABS(SMA1MSFT[[#This Row],[Erorr 1]])</f>
        <v>0.49980000000000047</v>
      </c>
      <c r="H889" s="15">
        <f>SMA1MSFT[[#This Row],[Abs Erorr 1]]/SMA1MSFT[[#This Row],[Adj Close]]</f>
        <v>1.7585773749415057E-2</v>
      </c>
      <c r="I889" s="23">
        <f t="shared" si="68"/>
        <v>29.309233333333335</v>
      </c>
      <c r="J889" s="25">
        <f>(SMA1MSFT[[#This Row],[Adj Close]]-SMA1MSFT[[#This Row],[3-MA]])</f>
        <v>-0.88853333333333495</v>
      </c>
      <c r="K889" s="14">
        <f t="shared" si="67"/>
        <v>0.78949148444444728</v>
      </c>
      <c r="L889" s="14">
        <f>ABS(SMA1MSFT[[#This Row],[Erorr 2]])</f>
        <v>0.88853333333333495</v>
      </c>
      <c r="M889" s="15">
        <f>SMA1MSFT[[#This Row],[Abs Erorr 2]]/SMA1MSFT[[#This Row],[Adj Close]]</f>
        <v>3.1263597776737907E-2</v>
      </c>
      <c r="N889" s="23">
        <f t="shared" si="69"/>
        <v>28.990733333333328</v>
      </c>
      <c r="O889" s="26">
        <f>SMA1MSFT[[#This Row],[Adj Close]]-SMA1MSFT[[#This Row],[6-MA]]</f>
        <v>-0.57003333333332762</v>
      </c>
      <c r="P889" s="14">
        <f>(SMA1MSFT[[#This Row],[Adj Close]]-N889)^2</f>
        <v>0.3249380011111046</v>
      </c>
      <c r="Q889" s="14">
        <f>ABS(SMA1MSFT[[#This Row],[Erorr 3]])</f>
        <v>0.57003333333332762</v>
      </c>
      <c r="R889" s="27">
        <f>SMA1MSFT[[#This Row],[Abs Erorr 3]]/SMA1MSFT[[#This Row],[Adj Close]]</f>
        <v>2.005697725014963E-2</v>
      </c>
    </row>
    <row r="890" spans="2:18">
      <c r="B890" s="46">
        <v>45071.291666666664</v>
      </c>
      <c r="C890" s="7">
        <v>26.852699999999999</v>
      </c>
      <c r="D890" s="23">
        <f t="shared" si="66"/>
        <v>28.4207</v>
      </c>
      <c r="E890" s="24">
        <f>SMA1MSFT[[#This Row],[Adj Close]]-SMA1MSFT[[#This Row],[Naive Trend ]]</f>
        <v>-1.5680000000000014</v>
      </c>
      <c r="F890" s="5">
        <f t="shared" si="65"/>
        <v>2.4586240000000044</v>
      </c>
      <c r="G890" s="5">
        <f>ABS(SMA1MSFT[[#This Row],[Erorr 1]])</f>
        <v>1.5680000000000014</v>
      </c>
      <c r="H890" s="15">
        <f>SMA1MSFT[[#This Row],[Abs Erorr 1]]/SMA1MSFT[[#This Row],[Adj Close]]</f>
        <v>5.8392638356664375E-2</v>
      </c>
      <c r="I890" s="23">
        <f t="shared" si="68"/>
        <v>29.005433333333333</v>
      </c>
      <c r="J890" s="25">
        <f>(SMA1MSFT[[#This Row],[Adj Close]]-SMA1MSFT[[#This Row],[3-MA]])</f>
        <v>-2.1527333333333338</v>
      </c>
      <c r="K890" s="14">
        <f t="shared" si="67"/>
        <v>4.6342608044444464</v>
      </c>
      <c r="L890" s="14">
        <f>ABS(SMA1MSFT[[#This Row],[Erorr 2]])</f>
        <v>2.1527333333333338</v>
      </c>
      <c r="M890" s="15">
        <f>SMA1MSFT[[#This Row],[Abs Erorr 2]]/SMA1MSFT[[#This Row],[Adj Close]]</f>
        <v>8.0168226410503751E-2</v>
      </c>
      <c r="N890" s="23">
        <f t="shared" si="69"/>
        <v>28.954800000000002</v>
      </c>
      <c r="O890" s="26">
        <f>SMA1MSFT[[#This Row],[Adj Close]]-SMA1MSFT[[#This Row],[6-MA]]</f>
        <v>-2.1021000000000036</v>
      </c>
      <c r="P890" s="14">
        <f>(SMA1MSFT[[#This Row],[Adj Close]]-N890)^2</f>
        <v>4.4188244100000151</v>
      </c>
      <c r="Q890" s="14">
        <f>ABS(SMA1MSFT[[#This Row],[Erorr 3]])</f>
        <v>2.1021000000000036</v>
      </c>
      <c r="R890" s="27">
        <f>SMA1MSFT[[#This Row],[Abs Erorr 3]]/SMA1MSFT[[#This Row],[Adj Close]]</f>
        <v>7.8282630796903244E-2</v>
      </c>
    </row>
    <row r="891" spans="2:18">
      <c r="B891" s="46">
        <v>45072.291666666664</v>
      </c>
      <c r="C891" s="7">
        <v>28.4207</v>
      </c>
      <c r="D891" s="23">
        <f t="shared" si="66"/>
        <v>26.852699999999999</v>
      </c>
      <c r="E891" s="24">
        <f>SMA1MSFT[[#This Row],[Adj Close]]-SMA1MSFT[[#This Row],[Naive Trend ]]</f>
        <v>1.5680000000000014</v>
      </c>
      <c r="F891" s="5">
        <f t="shared" si="65"/>
        <v>2.4586240000000044</v>
      </c>
      <c r="G891" s="5">
        <f>ABS(SMA1MSFT[[#This Row],[Erorr 1]])</f>
        <v>1.5680000000000014</v>
      </c>
      <c r="H891" s="15">
        <f>SMA1MSFT[[#This Row],[Abs Erorr 1]]/SMA1MSFT[[#This Row],[Adj Close]]</f>
        <v>5.5171054900125659E-2</v>
      </c>
      <c r="I891" s="23">
        <f t="shared" si="68"/>
        <v>28.064633333333333</v>
      </c>
      <c r="J891" s="25">
        <f>(SMA1MSFT[[#This Row],[Adj Close]]-SMA1MSFT[[#This Row],[3-MA]])</f>
        <v>0.35606666666666698</v>
      </c>
      <c r="K891" s="14">
        <f t="shared" si="67"/>
        <v>0.12678347111111132</v>
      </c>
      <c r="L891" s="14">
        <f>ABS(SMA1MSFT[[#This Row],[Erorr 2]])</f>
        <v>0.35606666666666698</v>
      </c>
      <c r="M891" s="15">
        <f>SMA1MSFT[[#This Row],[Abs Erorr 2]]/SMA1MSFT[[#This Row],[Adj Close]]</f>
        <v>1.2528427050236868E-2</v>
      </c>
      <c r="N891" s="23">
        <f t="shared" si="69"/>
        <v>28.714700000000004</v>
      </c>
      <c r="O891" s="26">
        <f>SMA1MSFT[[#This Row],[Adj Close]]-SMA1MSFT[[#This Row],[6-MA]]</f>
        <v>-0.29400000000000404</v>
      </c>
      <c r="P891" s="14">
        <f>(SMA1MSFT[[#This Row],[Adj Close]]-N891)^2</f>
        <v>8.6436000000002372E-2</v>
      </c>
      <c r="Q891" s="14">
        <f>ABS(SMA1MSFT[[#This Row],[Erorr 3]])</f>
        <v>0.29400000000000404</v>
      </c>
      <c r="R891" s="27">
        <f>SMA1MSFT[[#This Row],[Abs Erorr 3]]/SMA1MSFT[[#This Row],[Adj Close]]</f>
        <v>1.0344572793773694E-2</v>
      </c>
    </row>
    <row r="892" spans="2:18">
      <c r="B892" s="46">
        <v>45076.291666666664</v>
      </c>
      <c r="C892" s="7">
        <v>29.390899999999998</v>
      </c>
      <c r="D892" s="23">
        <f t="shared" si="66"/>
        <v>28.4207</v>
      </c>
      <c r="E892" s="24">
        <f>SMA1MSFT[[#This Row],[Adj Close]]-SMA1MSFT[[#This Row],[Naive Trend ]]</f>
        <v>0.9701999999999984</v>
      </c>
      <c r="F892" s="5">
        <f t="shared" si="65"/>
        <v>0.94128803999999688</v>
      </c>
      <c r="G892" s="5">
        <f>ABS(SMA1MSFT[[#This Row],[Erorr 1]])</f>
        <v>0.9701999999999984</v>
      </c>
      <c r="H892" s="15">
        <f>SMA1MSFT[[#This Row],[Abs Erorr 1]]/SMA1MSFT[[#This Row],[Adj Close]]</f>
        <v>3.3010217448257738E-2</v>
      </c>
      <c r="I892" s="23">
        <f t="shared" si="68"/>
        <v>27.898033333333331</v>
      </c>
      <c r="J892" s="25">
        <f>(SMA1MSFT[[#This Row],[Adj Close]]-SMA1MSFT[[#This Row],[3-MA]])</f>
        <v>1.4928666666666679</v>
      </c>
      <c r="K892" s="14">
        <f t="shared" si="67"/>
        <v>2.2286508844444479</v>
      </c>
      <c r="L892" s="14">
        <f>ABS(SMA1MSFT[[#This Row],[Erorr 2]])</f>
        <v>1.4928666666666679</v>
      </c>
      <c r="M892" s="15">
        <f>SMA1MSFT[[#This Row],[Abs Erorr 2]]/SMA1MSFT[[#This Row],[Adj Close]]</f>
        <v>5.0793499575265404E-2</v>
      </c>
      <c r="N892" s="23">
        <f t="shared" si="69"/>
        <v>28.603633333333335</v>
      </c>
      <c r="O892" s="26">
        <f>SMA1MSFT[[#This Row],[Adj Close]]-SMA1MSFT[[#This Row],[6-MA]]</f>
        <v>0.78726666666666389</v>
      </c>
      <c r="P892" s="14">
        <f>(SMA1MSFT[[#This Row],[Adj Close]]-N892)^2</f>
        <v>0.61978880444444007</v>
      </c>
      <c r="Q892" s="14">
        <f>ABS(SMA1MSFT[[#This Row],[Erorr 3]])</f>
        <v>0.78726666666666389</v>
      </c>
      <c r="R892" s="27">
        <f>SMA1MSFT[[#This Row],[Abs Erorr 3]]/SMA1MSFT[[#This Row],[Adj Close]]</f>
        <v>2.6786068703805052E-2</v>
      </c>
    </row>
    <row r="893" spans="2:18">
      <c r="B893" s="46">
        <v>45077.291666666664</v>
      </c>
      <c r="C893" s="7">
        <v>30.812000000000001</v>
      </c>
      <c r="D893" s="23">
        <f t="shared" si="66"/>
        <v>29.390899999999998</v>
      </c>
      <c r="E893" s="24">
        <f>SMA1MSFT[[#This Row],[Adj Close]]-SMA1MSFT[[#This Row],[Naive Trend ]]</f>
        <v>1.4211000000000027</v>
      </c>
      <c r="F893" s="5">
        <f t="shared" si="65"/>
        <v>2.0195252100000078</v>
      </c>
      <c r="G893" s="5">
        <f>ABS(SMA1MSFT[[#This Row],[Erorr 1]])</f>
        <v>1.4211000000000027</v>
      </c>
      <c r="H893" s="15">
        <f>SMA1MSFT[[#This Row],[Abs Erorr 1]]/SMA1MSFT[[#This Row],[Adj Close]]</f>
        <v>4.6121640919122506E-2</v>
      </c>
      <c r="I893" s="23">
        <f t="shared" si="68"/>
        <v>28.221433333333334</v>
      </c>
      <c r="J893" s="25">
        <f>(SMA1MSFT[[#This Row],[Adj Close]]-SMA1MSFT[[#This Row],[3-MA]])</f>
        <v>2.5905666666666676</v>
      </c>
      <c r="K893" s="14">
        <f t="shared" si="67"/>
        <v>6.7110356544444487</v>
      </c>
      <c r="L893" s="14">
        <f>ABS(SMA1MSFT[[#This Row],[Erorr 2]])</f>
        <v>2.5905666666666676</v>
      </c>
      <c r="M893" s="15">
        <f>SMA1MSFT[[#This Row],[Abs Erorr 2]]/SMA1MSFT[[#This Row],[Adj Close]]</f>
        <v>8.4076550261802788E-2</v>
      </c>
      <c r="N893" s="23">
        <f t="shared" si="69"/>
        <v>28.613433333333333</v>
      </c>
      <c r="O893" s="26">
        <f>SMA1MSFT[[#This Row],[Adj Close]]-SMA1MSFT[[#This Row],[6-MA]]</f>
        <v>2.1985666666666681</v>
      </c>
      <c r="P893" s="14">
        <f>(SMA1MSFT[[#This Row],[Adj Close]]-N893)^2</f>
        <v>4.8336953877777837</v>
      </c>
      <c r="Q893" s="14">
        <f>ABS(SMA1MSFT[[#This Row],[Erorr 3]])</f>
        <v>2.1985666666666681</v>
      </c>
      <c r="R893" s="27">
        <f>SMA1MSFT[[#This Row],[Abs Erorr 3]]/SMA1MSFT[[#This Row],[Adj Close]]</f>
        <v>7.1354234281016102E-2</v>
      </c>
    </row>
    <row r="894" spans="2:18">
      <c r="B894" s="46">
        <v>45078.291666666664</v>
      </c>
      <c r="C894" s="7">
        <v>30.508199999999999</v>
      </c>
      <c r="D894" s="23">
        <f t="shared" si="66"/>
        <v>30.812000000000001</v>
      </c>
      <c r="E894" s="24">
        <f>SMA1MSFT[[#This Row],[Adj Close]]-SMA1MSFT[[#This Row],[Naive Trend ]]</f>
        <v>-0.30380000000000251</v>
      </c>
      <c r="F894" s="5">
        <f t="shared" si="65"/>
        <v>9.2294440000001532E-2</v>
      </c>
      <c r="G894" s="5">
        <f>ABS(SMA1MSFT[[#This Row],[Erorr 1]])</f>
        <v>0.30380000000000251</v>
      </c>
      <c r="H894" s="15">
        <f>SMA1MSFT[[#This Row],[Abs Erorr 1]]/SMA1MSFT[[#This Row],[Adj Close]]</f>
        <v>9.9579785106955684E-3</v>
      </c>
      <c r="I894" s="23">
        <f t="shared" si="68"/>
        <v>29.5412</v>
      </c>
      <c r="J894" s="25">
        <f>(SMA1MSFT[[#This Row],[Adj Close]]-SMA1MSFT[[#This Row],[3-MA]])</f>
        <v>0.96699999999999875</v>
      </c>
      <c r="K894" s="14">
        <f t="shared" si="67"/>
        <v>0.93508899999999762</v>
      </c>
      <c r="L894" s="14">
        <f>ABS(SMA1MSFT[[#This Row],[Erorr 2]])</f>
        <v>0.96699999999999875</v>
      </c>
      <c r="M894" s="15">
        <f>SMA1MSFT[[#This Row],[Abs Erorr 2]]/SMA1MSFT[[#This Row],[Adj Close]]</f>
        <v>3.1696396378678479E-2</v>
      </c>
      <c r="N894" s="23">
        <f t="shared" si="69"/>
        <v>28.802916666666665</v>
      </c>
      <c r="O894" s="26">
        <f>SMA1MSFT[[#This Row],[Adj Close]]-SMA1MSFT[[#This Row],[6-MA]]</f>
        <v>1.7052833333333339</v>
      </c>
      <c r="P894" s="14">
        <f>(SMA1MSFT[[#This Row],[Adj Close]]-N894)^2</f>
        <v>2.9079912469444467</v>
      </c>
      <c r="Q894" s="14">
        <f>ABS(SMA1MSFT[[#This Row],[Erorr 3]])</f>
        <v>1.7052833333333339</v>
      </c>
      <c r="R894" s="27">
        <f>SMA1MSFT[[#This Row],[Abs Erorr 3]]/SMA1MSFT[[#This Row],[Adj Close]]</f>
        <v>5.5895901211259071E-2</v>
      </c>
    </row>
    <row r="895" spans="2:18">
      <c r="B895" s="46">
        <v>45079.291666666664</v>
      </c>
      <c r="C895" s="7">
        <v>30.6846</v>
      </c>
      <c r="D895" s="23">
        <f t="shared" si="66"/>
        <v>30.508199999999999</v>
      </c>
      <c r="E895" s="24">
        <f>SMA1MSFT[[#This Row],[Adj Close]]-SMA1MSFT[[#This Row],[Naive Trend ]]</f>
        <v>0.176400000000001</v>
      </c>
      <c r="F895" s="5">
        <f t="shared" si="65"/>
        <v>3.1116960000000353E-2</v>
      </c>
      <c r="G895" s="5">
        <f>ABS(SMA1MSFT[[#This Row],[Erorr 1]])</f>
        <v>0.176400000000001</v>
      </c>
      <c r="H895" s="15">
        <f>SMA1MSFT[[#This Row],[Abs Erorr 1]]/SMA1MSFT[[#This Row],[Adj Close]]</f>
        <v>5.748812107702268E-3</v>
      </c>
      <c r="I895" s="23">
        <f t="shared" si="68"/>
        <v>30.237033333333333</v>
      </c>
      <c r="J895" s="25">
        <f>(SMA1MSFT[[#This Row],[Adj Close]]-SMA1MSFT[[#This Row],[3-MA]])</f>
        <v>0.44756666666666689</v>
      </c>
      <c r="K895" s="14">
        <f t="shared" si="67"/>
        <v>0.20031592111111132</v>
      </c>
      <c r="L895" s="14">
        <f>ABS(SMA1MSFT[[#This Row],[Erorr 2]])</f>
        <v>0.44756666666666689</v>
      </c>
      <c r="M895" s="15">
        <f>SMA1MSFT[[#This Row],[Abs Erorr 2]]/SMA1MSFT[[#This Row],[Adj Close]]</f>
        <v>1.4586035557467488E-2</v>
      </c>
      <c r="N895" s="23">
        <f t="shared" si="69"/>
        <v>29.06753333333333</v>
      </c>
      <c r="O895" s="26">
        <f>SMA1MSFT[[#This Row],[Adj Close]]-SMA1MSFT[[#This Row],[6-MA]]</f>
        <v>1.6170666666666698</v>
      </c>
      <c r="P895" s="14">
        <f>(SMA1MSFT[[#This Row],[Adj Close]]-N895)^2</f>
        <v>2.6149046044444546</v>
      </c>
      <c r="Q895" s="14">
        <f>ABS(SMA1MSFT[[#This Row],[Erorr 3]])</f>
        <v>1.6170666666666698</v>
      </c>
      <c r="R895" s="27">
        <f>SMA1MSFT[[#This Row],[Abs Erorr 3]]/SMA1MSFT[[#This Row],[Adj Close]]</f>
        <v>5.2699616963123842E-2</v>
      </c>
    </row>
    <row r="896" spans="2:18">
      <c r="B896" s="46">
        <v>45082.291666666664</v>
      </c>
      <c r="C896" s="7">
        <v>29.263500000000001</v>
      </c>
      <c r="D896" s="23">
        <f t="shared" si="66"/>
        <v>30.6846</v>
      </c>
      <c r="E896" s="24">
        <f>SMA1MSFT[[#This Row],[Adj Close]]-SMA1MSFT[[#This Row],[Naive Trend ]]</f>
        <v>-1.4210999999999991</v>
      </c>
      <c r="F896" s="5">
        <f t="shared" si="65"/>
        <v>2.0195252099999976</v>
      </c>
      <c r="G896" s="5">
        <f>ABS(SMA1MSFT[[#This Row],[Erorr 1]])</f>
        <v>1.4210999999999991</v>
      </c>
      <c r="H896" s="15">
        <f>SMA1MSFT[[#This Row],[Abs Erorr 1]]/SMA1MSFT[[#This Row],[Adj Close]]</f>
        <v>4.8562202060587388E-2</v>
      </c>
      <c r="I896" s="23">
        <f t="shared" si="68"/>
        <v>30.668266666666668</v>
      </c>
      <c r="J896" s="25">
        <f>(SMA1MSFT[[#This Row],[Adj Close]]-SMA1MSFT[[#This Row],[3-MA]])</f>
        <v>-1.4047666666666672</v>
      </c>
      <c r="K896" s="14">
        <f t="shared" si="67"/>
        <v>1.9733693877777791</v>
      </c>
      <c r="L896" s="14">
        <f>ABS(SMA1MSFT[[#This Row],[Erorr 2]])</f>
        <v>1.4047666666666672</v>
      </c>
      <c r="M896" s="15">
        <f>SMA1MSFT[[#This Row],[Abs Erorr 2]]/SMA1MSFT[[#This Row],[Adj Close]]</f>
        <v>4.8004055108468474E-2</v>
      </c>
      <c r="N896" s="23">
        <f t="shared" si="69"/>
        <v>29.444849999999999</v>
      </c>
      <c r="O896" s="26">
        <f>SMA1MSFT[[#This Row],[Adj Close]]-SMA1MSFT[[#This Row],[6-MA]]</f>
        <v>-0.18134999999999835</v>
      </c>
      <c r="P896" s="14">
        <f>(SMA1MSFT[[#This Row],[Adj Close]]-N896)^2</f>
        <v>3.28878224999994E-2</v>
      </c>
      <c r="Q896" s="14">
        <f>ABS(SMA1MSFT[[#This Row],[Erorr 3]])</f>
        <v>0.18134999999999835</v>
      </c>
      <c r="R896" s="27">
        <f>SMA1MSFT[[#This Row],[Abs Erorr 3]]/SMA1MSFT[[#This Row],[Adj Close]]</f>
        <v>6.1971397816391865E-3</v>
      </c>
    </row>
    <row r="897" spans="2:18">
      <c r="B897" s="46">
        <v>45083.291666666664</v>
      </c>
      <c r="C897" s="7">
        <v>30.3416</v>
      </c>
      <c r="D897" s="23">
        <f t="shared" si="66"/>
        <v>29.263500000000001</v>
      </c>
      <c r="E897" s="24">
        <f>SMA1MSFT[[#This Row],[Adj Close]]-SMA1MSFT[[#This Row],[Naive Trend ]]</f>
        <v>1.0780999999999992</v>
      </c>
      <c r="F897" s="5">
        <f t="shared" si="65"/>
        <v>1.1622996099999983</v>
      </c>
      <c r="G897" s="5">
        <f>ABS(SMA1MSFT[[#This Row],[Erorr 1]])</f>
        <v>1.0780999999999992</v>
      </c>
      <c r="H897" s="15">
        <f>SMA1MSFT[[#This Row],[Abs Erorr 1]]/SMA1MSFT[[#This Row],[Adj Close]]</f>
        <v>3.5532074775226068E-2</v>
      </c>
      <c r="I897" s="23">
        <f t="shared" si="68"/>
        <v>30.152100000000001</v>
      </c>
      <c r="J897" s="25">
        <f>(SMA1MSFT[[#This Row],[Adj Close]]-SMA1MSFT[[#This Row],[3-MA]])</f>
        <v>0.18949999999999889</v>
      </c>
      <c r="K897" s="14">
        <f t="shared" si="67"/>
        <v>3.5910249999999581E-2</v>
      </c>
      <c r="L897" s="14">
        <f>ABS(SMA1MSFT[[#This Row],[Erorr 2]])</f>
        <v>0.18949999999999889</v>
      </c>
      <c r="M897" s="15">
        <f>SMA1MSFT[[#This Row],[Abs Erorr 2]]/SMA1MSFT[[#This Row],[Adj Close]]</f>
        <v>6.2455506631159492E-3</v>
      </c>
      <c r="N897" s="23">
        <f t="shared" si="69"/>
        <v>29.846649999999997</v>
      </c>
      <c r="O897" s="26">
        <f>SMA1MSFT[[#This Row],[Adj Close]]-SMA1MSFT[[#This Row],[6-MA]]</f>
        <v>0.49495000000000289</v>
      </c>
      <c r="P897" s="14">
        <f>(SMA1MSFT[[#This Row],[Adj Close]]-N897)^2</f>
        <v>0.24497550250000286</v>
      </c>
      <c r="Q897" s="14">
        <f>ABS(SMA1MSFT[[#This Row],[Erorr 3]])</f>
        <v>0.49495000000000289</v>
      </c>
      <c r="R897" s="27">
        <f>SMA1MSFT[[#This Row],[Abs Erorr 3]]/SMA1MSFT[[#This Row],[Adj Close]]</f>
        <v>1.6312587338835227E-2</v>
      </c>
    </row>
    <row r="898" spans="2:18">
      <c r="B898" s="46">
        <v>45084.291666666664</v>
      </c>
      <c r="C898" s="7">
        <v>30.655200000000001</v>
      </c>
      <c r="D898" s="23">
        <f t="shared" si="66"/>
        <v>30.3416</v>
      </c>
      <c r="E898" s="24">
        <f>SMA1MSFT[[#This Row],[Adj Close]]-SMA1MSFT[[#This Row],[Naive Trend ]]</f>
        <v>0.31360000000000099</v>
      </c>
      <c r="F898" s="5">
        <f t="shared" si="65"/>
        <v>9.834496000000062E-2</v>
      </c>
      <c r="G898" s="5">
        <f>ABS(SMA1MSFT[[#This Row],[Erorr 1]])</f>
        <v>0.31360000000000099</v>
      </c>
      <c r="H898" s="15">
        <f>SMA1MSFT[[#This Row],[Abs Erorr 1]]/SMA1MSFT[[#This Row],[Adj Close]]</f>
        <v>1.0229912054072424E-2</v>
      </c>
      <c r="I898" s="23">
        <f t="shared" si="68"/>
        <v>30.096566666666664</v>
      </c>
      <c r="J898" s="25">
        <f>(SMA1MSFT[[#This Row],[Adj Close]]-SMA1MSFT[[#This Row],[3-MA]])</f>
        <v>0.55863333333333642</v>
      </c>
      <c r="K898" s="14">
        <f t="shared" si="67"/>
        <v>0.31207120111111458</v>
      </c>
      <c r="L898" s="14">
        <f>ABS(SMA1MSFT[[#This Row],[Erorr 2]])</f>
        <v>0.55863333333333642</v>
      </c>
      <c r="M898" s="15">
        <f>SMA1MSFT[[#This Row],[Abs Erorr 2]]/SMA1MSFT[[#This Row],[Adj Close]]</f>
        <v>1.8223118209417535E-2</v>
      </c>
      <c r="N898" s="23">
        <f t="shared" si="69"/>
        <v>30.166799999999999</v>
      </c>
      <c r="O898" s="26">
        <f>SMA1MSFT[[#This Row],[Adj Close]]-SMA1MSFT[[#This Row],[6-MA]]</f>
        <v>0.48840000000000217</v>
      </c>
      <c r="P898" s="14">
        <f>(SMA1MSFT[[#This Row],[Adj Close]]-N898)^2</f>
        <v>0.23853456000000212</v>
      </c>
      <c r="Q898" s="14">
        <f>ABS(SMA1MSFT[[#This Row],[Erorr 3]])</f>
        <v>0.48840000000000217</v>
      </c>
      <c r="R898" s="27">
        <f>SMA1MSFT[[#This Row],[Abs Erorr 3]]/SMA1MSFT[[#This Row],[Adj Close]]</f>
        <v>1.5932044155640875E-2</v>
      </c>
    </row>
    <row r="899" spans="2:18">
      <c r="B899" s="46">
        <v>45085.291666666664</v>
      </c>
      <c r="C899" s="7">
        <v>31.1844</v>
      </c>
      <c r="D899" s="23">
        <f t="shared" si="66"/>
        <v>30.655200000000001</v>
      </c>
      <c r="E899" s="24">
        <f>SMA1MSFT[[#This Row],[Adj Close]]-SMA1MSFT[[#This Row],[Naive Trend ]]</f>
        <v>0.52919999999999945</v>
      </c>
      <c r="F899" s="5">
        <f t="shared" si="65"/>
        <v>0.28005263999999941</v>
      </c>
      <c r="G899" s="5">
        <f>ABS(SMA1MSFT[[#This Row],[Erorr 1]])</f>
        <v>0.52919999999999945</v>
      </c>
      <c r="H899" s="15">
        <f>SMA1MSFT[[#This Row],[Abs Erorr 1]]/SMA1MSFT[[#This Row],[Adj Close]]</f>
        <v>1.6970023473275083E-2</v>
      </c>
      <c r="I899" s="23">
        <f t="shared" si="68"/>
        <v>30.086766666666666</v>
      </c>
      <c r="J899" s="25">
        <f>(SMA1MSFT[[#This Row],[Adj Close]]-SMA1MSFT[[#This Row],[3-MA]])</f>
        <v>1.0976333333333343</v>
      </c>
      <c r="K899" s="14">
        <f t="shared" si="67"/>
        <v>1.2047989344444467</v>
      </c>
      <c r="L899" s="14">
        <f>ABS(SMA1MSFT[[#This Row],[Erorr 2]])</f>
        <v>1.0976333333333343</v>
      </c>
      <c r="M899" s="15">
        <f>SMA1MSFT[[#This Row],[Abs Erorr 2]]/SMA1MSFT[[#This Row],[Adj Close]]</f>
        <v>3.5198154632872021E-2</v>
      </c>
      <c r="N899" s="23">
        <f t="shared" si="69"/>
        <v>30.377516666666668</v>
      </c>
      <c r="O899" s="26">
        <f>SMA1MSFT[[#This Row],[Adj Close]]-SMA1MSFT[[#This Row],[6-MA]]</f>
        <v>0.80688333333333162</v>
      </c>
      <c r="P899" s="14">
        <f>(SMA1MSFT[[#This Row],[Adj Close]]-N899)^2</f>
        <v>0.6510607136111084</v>
      </c>
      <c r="Q899" s="14">
        <f>ABS(SMA1MSFT[[#This Row],[Erorr 3]])</f>
        <v>0.80688333333333162</v>
      </c>
      <c r="R899" s="27">
        <f>SMA1MSFT[[#This Row],[Abs Erorr 3]]/SMA1MSFT[[#This Row],[Adj Close]]</f>
        <v>2.5874582590440464E-2</v>
      </c>
    </row>
    <row r="900" spans="2:18">
      <c r="B900" s="46">
        <v>45086.291666666664</v>
      </c>
      <c r="C900" s="7">
        <v>30.713999999999999</v>
      </c>
      <c r="D900" s="23">
        <f t="shared" si="66"/>
        <v>31.1844</v>
      </c>
      <c r="E900" s="24">
        <f>SMA1MSFT[[#This Row],[Adj Close]]-SMA1MSFT[[#This Row],[Naive Trend ]]</f>
        <v>-0.47040000000000148</v>
      </c>
      <c r="F900" s="5">
        <f t="shared" ref="F900:F963" si="70">(C900-D900)^2</f>
        <v>0.22127616000000139</v>
      </c>
      <c r="G900" s="5">
        <f>ABS(SMA1MSFT[[#This Row],[Erorr 1]])</f>
        <v>0.47040000000000148</v>
      </c>
      <c r="H900" s="15">
        <f>SMA1MSFT[[#This Row],[Abs Erorr 1]]/SMA1MSFT[[#This Row],[Adj Close]]</f>
        <v>1.5315491306895928E-2</v>
      </c>
      <c r="I900" s="23">
        <f t="shared" si="68"/>
        <v>30.727066666666669</v>
      </c>
      <c r="J900" s="25">
        <f>(SMA1MSFT[[#This Row],[Adj Close]]-SMA1MSFT[[#This Row],[3-MA]])</f>
        <v>-1.3066666666670557E-2</v>
      </c>
      <c r="K900" s="14">
        <f t="shared" si="67"/>
        <v>1.7073777777787944E-4</v>
      </c>
      <c r="L900" s="14">
        <f>ABS(SMA1MSFT[[#This Row],[Erorr 2]])</f>
        <v>1.3066666666670557E-2</v>
      </c>
      <c r="M900" s="15">
        <f>SMA1MSFT[[#This Row],[Abs Erorr 2]]/SMA1MSFT[[#This Row],[Adj Close]]</f>
        <v>4.2543031408056773E-4</v>
      </c>
      <c r="N900" s="23">
        <f t="shared" si="69"/>
        <v>30.439583333333335</v>
      </c>
      <c r="O900" s="26">
        <f>SMA1MSFT[[#This Row],[Adj Close]]-SMA1MSFT[[#This Row],[6-MA]]</f>
        <v>0.27441666666666364</v>
      </c>
      <c r="P900" s="14">
        <f>(SMA1MSFT[[#This Row],[Adj Close]]-N900)^2</f>
        <v>7.5304506944442781E-2</v>
      </c>
      <c r="Q900" s="14">
        <f>ABS(SMA1MSFT[[#This Row],[Erorr 3]])</f>
        <v>0.27441666666666364</v>
      </c>
      <c r="R900" s="27">
        <f>SMA1MSFT[[#This Row],[Abs Erorr 3]]/SMA1MSFT[[#This Row],[Adj Close]]</f>
        <v>8.9345792363958992E-3</v>
      </c>
    </row>
    <row r="901" spans="2:18">
      <c r="B901" s="46">
        <v>45089.291666666664</v>
      </c>
      <c r="C901" s="7">
        <v>32.409399999999998</v>
      </c>
      <c r="D901" s="23">
        <f t="shared" ref="D901:D964" si="71">C900</f>
        <v>30.713999999999999</v>
      </c>
      <c r="E901" s="24">
        <f>SMA1MSFT[[#This Row],[Adj Close]]-SMA1MSFT[[#This Row],[Naive Trend ]]</f>
        <v>1.6953999999999994</v>
      </c>
      <c r="F901" s="5">
        <f t="shared" si="70"/>
        <v>2.8743811599999978</v>
      </c>
      <c r="G901" s="5">
        <f>ABS(SMA1MSFT[[#This Row],[Erorr 1]])</f>
        <v>1.6953999999999994</v>
      </c>
      <c r="H901" s="15">
        <f>SMA1MSFT[[#This Row],[Abs Erorr 1]]/SMA1MSFT[[#This Row],[Adj Close]]</f>
        <v>5.2311983560325077E-2</v>
      </c>
      <c r="I901" s="23">
        <f t="shared" si="68"/>
        <v>30.851200000000002</v>
      </c>
      <c r="J901" s="25">
        <f>(SMA1MSFT[[#This Row],[Adj Close]]-SMA1MSFT[[#This Row],[3-MA]])</f>
        <v>1.5581999999999958</v>
      </c>
      <c r="K901" s="14">
        <f t="shared" si="67"/>
        <v>2.4279872399999869</v>
      </c>
      <c r="L901" s="14">
        <f>ABS(SMA1MSFT[[#This Row],[Erorr 2]])</f>
        <v>1.5581999999999958</v>
      </c>
      <c r="M901" s="15">
        <f>SMA1MSFT[[#This Row],[Abs Erorr 2]]/SMA1MSFT[[#This Row],[Adj Close]]</f>
        <v>4.8078643850240854E-2</v>
      </c>
      <c r="N901" s="23">
        <f t="shared" si="69"/>
        <v>30.473883333333333</v>
      </c>
      <c r="O901" s="26">
        <f>SMA1MSFT[[#This Row],[Adj Close]]-SMA1MSFT[[#This Row],[6-MA]]</f>
        <v>1.9355166666666648</v>
      </c>
      <c r="P901" s="14">
        <f>(SMA1MSFT[[#This Row],[Adj Close]]-N901)^2</f>
        <v>3.7462247669444371</v>
      </c>
      <c r="Q901" s="14">
        <f>ABS(SMA1MSFT[[#This Row],[Erorr 3]])</f>
        <v>1.9355166666666648</v>
      </c>
      <c r="R901" s="27">
        <f>SMA1MSFT[[#This Row],[Abs Erorr 3]]/SMA1MSFT[[#This Row],[Adj Close]]</f>
        <v>5.9720842307067236E-2</v>
      </c>
    </row>
    <row r="902" spans="2:18">
      <c r="B902" s="46">
        <v>45090.291666666664</v>
      </c>
      <c r="C902" s="7">
        <v>33.232599999999998</v>
      </c>
      <c r="D902" s="23">
        <f t="shared" si="71"/>
        <v>32.409399999999998</v>
      </c>
      <c r="E902" s="24">
        <f>SMA1MSFT[[#This Row],[Adj Close]]-SMA1MSFT[[#This Row],[Naive Trend ]]</f>
        <v>0.82319999999999993</v>
      </c>
      <c r="F902" s="5">
        <f t="shared" si="70"/>
        <v>0.67765823999999986</v>
      </c>
      <c r="G902" s="5">
        <f>ABS(SMA1MSFT[[#This Row],[Erorr 1]])</f>
        <v>0.82319999999999993</v>
      </c>
      <c r="H902" s="15">
        <f>SMA1MSFT[[#This Row],[Abs Erorr 1]]/SMA1MSFT[[#This Row],[Adj Close]]</f>
        <v>2.4770857531460071E-2</v>
      </c>
      <c r="I902" s="23">
        <f t="shared" si="68"/>
        <v>31.435933333333328</v>
      </c>
      <c r="J902" s="25">
        <f>(SMA1MSFT[[#This Row],[Adj Close]]-SMA1MSFT[[#This Row],[3-MA]])</f>
        <v>1.7966666666666704</v>
      </c>
      <c r="K902" s="14">
        <f t="shared" ref="K902:K965" si="72">(C902-I902)^2</f>
        <v>3.2280111111111247</v>
      </c>
      <c r="L902" s="14">
        <f>ABS(SMA1MSFT[[#This Row],[Erorr 2]])</f>
        <v>1.7966666666666704</v>
      </c>
      <c r="M902" s="15">
        <f>SMA1MSFT[[#This Row],[Abs Erorr 2]]/SMA1MSFT[[#This Row],[Adj Close]]</f>
        <v>5.4063379532948687E-2</v>
      </c>
      <c r="N902" s="23">
        <f t="shared" si="69"/>
        <v>30.761350000000004</v>
      </c>
      <c r="O902" s="26">
        <f>SMA1MSFT[[#This Row],[Adj Close]]-SMA1MSFT[[#This Row],[6-MA]]</f>
        <v>2.4712499999999942</v>
      </c>
      <c r="P902" s="14">
        <f>(SMA1MSFT[[#This Row],[Adj Close]]-N902)^2</f>
        <v>6.1070765624999712</v>
      </c>
      <c r="Q902" s="14">
        <f>ABS(SMA1MSFT[[#This Row],[Erorr 3]])</f>
        <v>2.4712499999999942</v>
      </c>
      <c r="R902" s="27">
        <f>SMA1MSFT[[#This Row],[Abs Erorr 3]]/SMA1MSFT[[#This Row],[Adj Close]]</f>
        <v>7.4362222636808264E-2</v>
      </c>
    </row>
    <row r="903" spans="2:18">
      <c r="B903" s="46">
        <v>45091.291666666664</v>
      </c>
      <c r="C903" s="7">
        <v>34.869300000000003</v>
      </c>
      <c r="D903" s="23">
        <f t="shared" si="71"/>
        <v>33.232599999999998</v>
      </c>
      <c r="E903" s="24">
        <f>SMA1MSFT[[#This Row],[Adj Close]]-SMA1MSFT[[#This Row],[Naive Trend ]]</f>
        <v>1.6367000000000047</v>
      </c>
      <c r="F903" s="5">
        <f t="shared" si="70"/>
        <v>2.6787868900000156</v>
      </c>
      <c r="G903" s="5">
        <f>ABS(SMA1MSFT[[#This Row],[Erorr 1]])</f>
        <v>1.6367000000000047</v>
      </c>
      <c r="H903" s="15">
        <f>SMA1MSFT[[#This Row],[Abs Erorr 1]]/SMA1MSFT[[#This Row],[Adj Close]]</f>
        <v>4.6938137559400524E-2</v>
      </c>
      <c r="I903" s="23">
        <f t="shared" ref="I903:I966" si="73">AVERAGE(C900:C902)</f>
        <v>32.118666666666662</v>
      </c>
      <c r="J903" s="25">
        <f>(SMA1MSFT[[#This Row],[Adj Close]]-SMA1MSFT[[#This Row],[3-MA]])</f>
        <v>2.7506333333333401</v>
      </c>
      <c r="K903" s="14">
        <f t="shared" si="72"/>
        <v>7.5659837344444822</v>
      </c>
      <c r="L903" s="14">
        <f>ABS(SMA1MSFT[[#This Row],[Erorr 2]])</f>
        <v>2.7506333333333401</v>
      </c>
      <c r="M903" s="15">
        <f>SMA1MSFT[[#This Row],[Abs Erorr 2]]/SMA1MSFT[[#This Row],[Adj Close]]</f>
        <v>7.8884099575653649E-2</v>
      </c>
      <c r="N903" s="23">
        <f t="shared" si="69"/>
        <v>31.422866666666664</v>
      </c>
      <c r="O903" s="26">
        <f>SMA1MSFT[[#This Row],[Adj Close]]-SMA1MSFT[[#This Row],[6-MA]]</f>
        <v>3.4464333333333386</v>
      </c>
      <c r="P903" s="14">
        <f>(SMA1MSFT[[#This Row],[Adj Close]]-N903)^2</f>
        <v>11.877902721111147</v>
      </c>
      <c r="Q903" s="14">
        <f>ABS(SMA1MSFT[[#This Row],[Erorr 3]])</f>
        <v>3.4464333333333386</v>
      </c>
      <c r="R903" s="27">
        <f>SMA1MSFT[[#This Row],[Abs Erorr 3]]/SMA1MSFT[[#This Row],[Adj Close]]</f>
        <v>9.8838615439178254E-2</v>
      </c>
    </row>
    <row r="904" spans="2:18">
      <c r="B904" s="46">
        <v>45092.291666666664</v>
      </c>
      <c r="C904" s="7">
        <v>35.104500000000002</v>
      </c>
      <c r="D904" s="23">
        <f t="shared" si="71"/>
        <v>34.869300000000003</v>
      </c>
      <c r="E904" s="24">
        <f>SMA1MSFT[[#This Row],[Adj Close]]-SMA1MSFT[[#This Row],[Naive Trend ]]</f>
        <v>0.23519999999999897</v>
      </c>
      <c r="F904" s="5">
        <f t="shared" si="70"/>
        <v>5.5319039999999514E-2</v>
      </c>
      <c r="G904" s="5">
        <f>ABS(SMA1MSFT[[#This Row],[Erorr 1]])</f>
        <v>0.23519999999999897</v>
      </c>
      <c r="H904" s="15">
        <f>SMA1MSFT[[#This Row],[Abs Erorr 1]]/SMA1MSFT[[#This Row],[Adj Close]]</f>
        <v>6.6999957270435116E-3</v>
      </c>
      <c r="I904" s="23">
        <f t="shared" si="73"/>
        <v>33.503766666666671</v>
      </c>
      <c r="J904" s="25">
        <f>(SMA1MSFT[[#This Row],[Adj Close]]-SMA1MSFT[[#This Row],[3-MA]])</f>
        <v>1.6007333333333307</v>
      </c>
      <c r="K904" s="14">
        <f t="shared" si="72"/>
        <v>2.562347204444436</v>
      </c>
      <c r="L904" s="14">
        <f>ABS(SMA1MSFT[[#This Row],[Erorr 2]])</f>
        <v>1.6007333333333307</v>
      </c>
      <c r="M904" s="15">
        <f>SMA1MSFT[[#This Row],[Abs Erorr 2]]/SMA1MSFT[[#This Row],[Adj Close]]</f>
        <v>4.5599092234138945E-2</v>
      </c>
      <c r="N904" s="23">
        <f t="shared" si="69"/>
        <v>32.177483333333335</v>
      </c>
      <c r="O904" s="26">
        <f>SMA1MSFT[[#This Row],[Adj Close]]-SMA1MSFT[[#This Row],[6-MA]]</f>
        <v>2.9270166666666668</v>
      </c>
      <c r="P904" s="14">
        <f>(SMA1MSFT[[#This Row],[Adj Close]]-N904)^2</f>
        <v>8.5674265669444445</v>
      </c>
      <c r="Q904" s="14">
        <f>ABS(SMA1MSFT[[#This Row],[Erorr 3]])</f>
        <v>2.9270166666666668</v>
      </c>
      <c r="R904" s="27">
        <f>SMA1MSFT[[#This Row],[Abs Erorr 3]]/SMA1MSFT[[#This Row],[Adj Close]]</f>
        <v>8.3380098467907726E-2</v>
      </c>
    </row>
    <row r="905" spans="2:18">
      <c r="B905" s="46">
        <v>45093.291666666664</v>
      </c>
      <c r="C905" s="7">
        <v>35.643500000000003</v>
      </c>
      <c r="D905" s="23">
        <f t="shared" si="71"/>
        <v>35.104500000000002</v>
      </c>
      <c r="E905" s="24">
        <f>SMA1MSFT[[#This Row],[Adj Close]]-SMA1MSFT[[#This Row],[Naive Trend ]]</f>
        <v>0.53900000000000148</v>
      </c>
      <c r="F905" s="5">
        <f t="shared" si="70"/>
        <v>0.29052100000000158</v>
      </c>
      <c r="G905" s="5">
        <f>ABS(SMA1MSFT[[#This Row],[Erorr 1]])</f>
        <v>0.53900000000000148</v>
      </c>
      <c r="H905" s="15">
        <f>SMA1MSFT[[#This Row],[Abs Erorr 1]]/SMA1MSFT[[#This Row],[Adj Close]]</f>
        <v>1.5121971748004585E-2</v>
      </c>
      <c r="I905" s="23">
        <f t="shared" si="73"/>
        <v>34.402133333333332</v>
      </c>
      <c r="J905" s="25">
        <f>(SMA1MSFT[[#This Row],[Adj Close]]-SMA1MSFT[[#This Row],[3-MA]])</f>
        <v>1.2413666666666714</v>
      </c>
      <c r="K905" s="14">
        <f t="shared" si="72"/>
        <v>1.5409912011111229</v>
      </c>
      <c r="L905" s="14">
        <f>ABS(SMA1MSFT[[#This Row],[Erorr 2]])</f>
        <v>1.2413666666666714</v>
      </c>
      <c r="M905" s="15">
        <f>SMA1MSFT[[#This Row],[Abs Erorr 2]]/SMA1MSFT[[#This Row],[Adj Close]]</f>
        <v>3.4827294364096435E-2</v>
      </c>
      <c r="N905" s="23">
        <f t="shared" si="69"/>
        <v>32.919033333333331</v>
      </c>
      <c r="O905" s="26">
        <f>SMA1MSFT[[#This Row],[Adj Close]]-SMA1MSFT[[#This Row],[6-MA]]</f>
        <v>2.7244666666666717</v>
      </c>
      <c r="P905" s="14">
        <f>(SMA1MSFT[[#This Row],[Adj Close]]-N905)^2</f>
        <v>7.4227186177778055</v>
      </c>
      <c r="Q905" s="14">
        <f>ABS(SMA1MSFT[[#This Row],[Erorr 3]])</f>
        <v>2.7244666666666717</v>
      </c>
      <c r="R905" s="27">
        <f>SMA1MSFT[[#This Row],[Abs Erorr 3]]/SMA1MSFT[[#This Row],[Adj Close]]</f>
        <v>7.6436563936388729E-2</v>
      </c>
    </row>
    <row r="906" spans="2:18">
      <c r="B906" s="46">
        <v>45097.291666666664</v>
      </c>
      <c r="C906" s="7">
        <v>34.300800000000002</v>
      </c>
      <c r="D906" s="23">
        <f t="shared" si="71"/>
        <v>35.643500000000003</v>
      </c>
      <c r="E906" s="24">
        <f>SMA1MSFT[[#This Row],[Adj Close]]-SMA1MSFT[[#This Row],[Naive Trend ]]</f>
        <v>-1.3427000000000007</v>
      </c>
      <c r="F906" s="5">
        <f t="shared" si="70"/>
        <v>1.8028432900000018</v>
      </c>
      <c r="G906" s="5">
        <f>ABS(SMA1MSFT[[#This Row],[Erorr 1]])</f>
        <v>1.3427000000000007</v>
      </c>
      <c r="H906" s="15">
        <f>SMA1MSFT[[#This Row],[Abs Erorr 1]]/SMA1MSFT[[#This Row],[Adj Close]]</f>
        <v>3.9144859595111499E-2</v>
      </c>
      <c r="I906" s="23">
        <f t="shared" si="73"/>
        <v>35.205766666666669</v>
      </c>
      <c r="J906" s="25">
        <f>(SMA1MSFT[[#This Row],[Adj Close]]-SMA1MSFT[[#This Row],[3-MA]])</f>
        <v>-0.9049666666666667</v>
      </c>
      <c r="K906" s="14">
        <f t="shared" si="72"/>
        <v>0.81896466777777788</v>
      </c>
      <c r="L906" s="14">
        <f>ABS(SMA1MSFT[[#This Row],[Erorr 2]])</f>
        <v>0.9049666666666667</v>
      </c>
      <c r="M906" s="15">
        <f>SMA1MSFT[[#This Row],[Abs Erorr 2]]/SMA1MSFT[[#This Row],[Adj Close]]</f>
        <v>2.6383252480019902E-2</v>
      </c>
      <c r="N906" s="23">
        <f t="shared" ref="N906:N969" si="74">AVERAGE(C900:C905)</f>
        <v>33.662216666666666</v>
      </c>
      <c r="O906" s="26">
        <f>SMA1MSFT[[#This Row],[Adj Close]]-SMA1MSFT[[#This Row],[6-MA]]</f>
        <v>0.63858333333333661</v>
      </c>
      <c r="P906" s="14">
        <f>(SMA1MSFT[[#This Row],[Adj Close]]-N906)^2</f>
        <v>0.40778867361111532</v>
      </c>
      <c r="Q906" s="14">
        <f>ABS(SMA1MSFT[[#This Row],[Erorr 3]])</f>
        <v>0.63858333333333661</v>
      </c>
      <c r="R906" s="27">
        <f>SMA1MSFT[[#This Row],[Abs Erorr 3]]/SMA1MSFT[[#This Row],[Adj Close]]</f>
        <v>1.8617155673725877E-2</v>
      </c>
    </row>
    <row r="907" spans="2:18">
      <c r="B907" s="46">
        <v>45098.291666666664</v>
      </c>
      <c r="C907" s="7">
        <v>32.242800000000003</v>
      </c>
      <c r="D907" s="23">
        <f t="shared" si="71"/>
        <v>34.300800000000002</v>
      </c>
      <c r="E907" s="24">
        <f>SMA1MSFT[[#This Row],[Adj Close]]-SMA1MSFT[[#This Row],[Naive Trend ]]</f>
        <v>-2.0579999999999998</v>
      </c>
      <c r="F907" s="5">
        <f t="shared" si="70"/>
        <v>4.2353639999999997</v>
      </c>
      <c r="G907" s="5">
        <f>ABS(SMA1MSFT[[#This Row],[Erorr 1]])</f>
        <v>2.0579999999999998</v>
      </c>
      <c r="H907" s="15">
        <f>SMA1MSFT[[#This Row],[Abs Erorr 1]]/SMA1MSFT[[#This Row],[Adj Close]]</f>
        <v>6.3828203505898976E-2</v>
      </c>
      <c r="I907" s="23">
        <f t="shared" si="73"/>
        <v>35.016266666666667</v>
      </c>
      <c r="J907" s="25">
        <f>(SMA1MSFT[[#This Row],[Adj Close]]-SMA1MSFT[[#This Row],[3-MA]])</f>
        <v>-2.7734666666666641</v>
      </c>
      <c r="K907" s="14">
        <f t="shared" si="72"/>
        <v>7.6921173511110972</v>
      </c>
      <c r="L907" s="14">
        <f>ABS(SMA1MSFT[[#This Row],[Erorr 2]])</f>
        <v>2.7734666666666641</v>
      </c>
      <c r="M907" s="15">
        <f>SMA1MSFT[[#This Row],[Abs Erorr 2]]/SMA1MSFT[[#This Row],[Adj Close]]</f>
        <v>8.6018170464930585E-2</v>
      </c>
      <c r="N907" s="23">
        <f t="shared" si="74"/>
        <v>34.260016666666665</v>
      </c>
      <c r="O907" s="26">
        <f>SMA1MSFT[[#This Row],[Adj Close]]-SMA1MSFT[[#This Row],[6-MA]]</f>
        <v>-2.0172166666666627</v>
      </c>
      <c r="P907" s="14">
        <f>(SMA1MSFT[[#This Row],[Adj Close]]-N907)^2</f>
        <v>4.0691630802777619</v>
      </c>
      <c r="Q907" s="14">
        <f>ABS(SMA1MSFT[[#This Row],[Erorr 3]])</f>
        <v>2.0172166666666627</v>
      </c>
      <c r="R907" s="27">
        <f>SMA1MSFT[[#This Row],[Abs Erorr 3]]/SMA1MSFT[[#This Row],[Adj Close]]</f>
        <v>6.2563321630462077E-2</v>
      </c>
    </row>
    <row r="908" spans="2:18">
      <c r="B908" s="46">
        <v>45099.291666666664</v>
      </c>
      <c r="C908" s="7">
        <v>32.056600000000003</v>
      </c>
      <c r="D908" s="23">
        <f t="shared" si="71"/>
        <v>32.242800000000003</v>
      </c>
      <c r="E908" s="24">
        <f>SMA1MSFT[[#This Row],[Adj Close]]-SMA1MSFT[[#This Row],[Naive Trend ]]</f>
        <v>-0.18619999999999948</v>
      </c>
      <c r="F908" s="5">
        <f t="shared" si="70"/>
        <v>3.4670439999999803E-2</v>
      </c>
      <c r="G908" s="5">
        <f>ABS(SMA1MSFT[[#This Row],[Erorr 1]])</f>
        <v>0.18619999999999948</v>
      </c>
      <c r="H908" s="15">
        <f>SMA1MSFT[[#This Row],[Abs Erorr 1]]/SMA1MSFT[[#This Row],[Adj Close]]</f>
        <v>5.808476257619319E-3</v>
      </c>
      <c r="I908" s="23">
        <f t="shared" si="73"/>
        <v>34.062366666666669</v>
      </c>
      <c r="J908" s="25">
        <f>(SMA1MSFT[[#This Row],[Adj Close]]-SMA1MSFT[[#This Row],[3-MA]])</f>
        <v>-2.0057666666666663</v>
      </c>
      <c r="K908" s="14">
        <f t="shared" si="72"/>
        <v>4.0230999211111094</v>
      </c>
      <c r="L908" s="14">
        <f>ABS(SMA1MSFT[[#This Row],[Erorr 2]])</f>
        <v>2.0057666666666663</v>
      </c>
      <c r="M908" s="15">
        <f>SMA1MSFT[[#This Row],[Abs Erorr 2]]/SMA1MSFT[[#This Row],[Adj Close]]</f>
        <v>6.2569538462178331E-2</v>
      </c>
      <c r="N908" s="23">
        <f t="shared" si="74"/>
        <v>34.232250000000001</v>
      </c>
      <c r="O908" s="26">
        <f>SMA1MSFT[[#This Row],[Adj Close]]-SMA1MSFT[[#This Row],[6-MA]]</f>
        <v>-2.1756499999999974</v>
      </c>
      <c r="P908" s="14">
        <f>(SMA1MSFT[[#This Row],[Adj Close]]-N908)^2</f>
        <v>4.7334529224999891</v>
      </c>
      <c r="Q908" s="14">
        <f>ABS(SMA1MSFT[[#This Row],[Erorr 3]])</f>
        <v>2.1756499999999974</v>
      </c>
      <c r="R908" s="27">
        <f>SMA1MSFT[[#This Row],[Abs Erorr 3]]/SMA1MSFT[[#This Row],[Adj Close]]</f>
        <v>6.786901917233884E-2</v>
      </c>
    </row>
    <row r="909" spans="2:18">
      <c r="B909" s="46">
        <v>45100.291666666664</v>
      </c>
      <c r="C909" s="7">
        <v>32.340800000000002</v>
      </c>
      <c r="D909" s="23">
        <f t="shared" si="71"/>
        <v>32.056600000000003</v>
      </c>
      <c r="E909" s="24">
        <f>SMA1MSFT[[#This Row],[Adj Close]]-SMA1MSFT[[#This Row],[Naive Trend ]]</f>
        <v>0.28419999999999845</v>
      </c>
      <c r="F909" s="5">
        <f t="shared" si="70"/>
        <v>8.0769639999999115E-2</v>
      </c>
      <c r="G909" s="5">
        <f>ABS(SMA1MSFT[[#This Row],[Erorr 1]])</f>
        <v>0.28419999999999845</v>
      </c>
      <c r="H909" s="15">
        <f>SMA1MSFT[[#This Row],[Abs Erorr 1]]/SMA1MSFT[[#This Row],[Adj Close]]</f>
        <v>8.7876614060257759E-3</v>
      </c>
      <c r="I909" s="23">
        <f t="shared" si="73"/>
        <v>32.866733333333336</v>
      </c>
      <c r="J909" s="25">
        <f>(SMA1MSFT[[#This Row],[Adj Close]]-SMA1MSFT[[#This Row],[3-MA]])</f>
        <v>-0.52593333333333447</v>
      </c>
      <c r="K909" s="14">
        <f t="shared" si="72"/>
        <v>0.27660587111111229</v>
      </c>
      <c r="L909" s="14">
        <f>ABS(SMA1MSFT[[#This Row],[Erorr 2]])</f>
        <v>0.52593333333333447</v>
      </c>
      <c r="M909" s="15">
        <f>SMA1MSFT[[#This Row],[Abs Erorr 2]]/SMA1MSFT[[#This Row],[Adj Close]]</f>
        <v>1.6262223981266217E-2</v>
      </c>
      <c r="N909" s="23">
        <f t="shared" si="74"/>
        <v>34.036250000000003</v>
      </c>
      <c r="O909" s="26">
        <f>SMA1MSFT[[#This Row],[Adj Close]]-SMA1MSFT[[#This Row],[6-MA]]</f>
        <v>-1.695450000000001</v>
      </c>
      <c r="P909" s="14">
        <f>(SMA1MSFT[[#This Row],[Adj Close]]-N909)^2</f>
        <v>2.8745507025000032</v>
      </c>
      <c r="Q909" s="14">
        <f>ABS(SMA1MSFT[[#This Row],[Erorr 3]])</f>
        <v>1.695450000000001</v>
      </c>
      <c r="R909" s="27">
        <f>SMA1MSFT[[#This Row],[Abs Erorr 3]]/SMA1MSFT[[#This Row],[Adj Close]]</f>
        <v>5.2424491663780763E-2</v>
      </c>
    </row>
    <row r="910" spans="2:18">
      <c r="B910" s="46">
        <v>45103.291666666664</v>
      </c>
      <c r="C910" s="7">
        <v>32.673999999999999</v>
      </c>
      <c r="D910" s="23">
        <f t="shared" si="71"/>
        <v>32.340800000000002</v>
      </c>
      <c r="E910" s="24">
        <f>SMA1MSFT[[#This Row],[Adj Close]]-SMA1MSFT[[#This Row],[Naive Trend ]]</f>
        <v>0.33319999999999794</v>
      </c>
      <c r="F910" s="5">
        <f t="shared" si="70"/>
        <v>0.11102223999999863</v>
      </c>
      <c r="G910" s="5">
        <f>ABS(SMA1MSFT[[#This Row],[Erorr 1]])</f>
        <v>0.33319999999999794</v>
      </c>
      <c r="H910" s="15">
        <f>SMA1MSFT[[#This Row],[Abs Erorr 1]]/SMA1MSFT[[#This Row],[Adj Close]]</f>
        <v>1.0197710718002018E-2</v>
      </c>
      <c r="I910" s="23">
        <f t="shared" si="73"/>
        <v>32.2134</v>
      </c>
      <c r="J910" s="25">
        <f>(SMA1MSFT[[#This Row],[Adj Close]]-SMA1MSFT[[#This Row],[3-MA]])</f>
        <v>0.46059999999999945</v>
      </c>
      <c r="K910" s="14">
        <f t="shared" si="72"/>
        <v>0.21215235999999948</v>
      </c>
      <c r="L910" s="14">
        <f>ABS(SMA1MSFT[[#This Row],[Erorr 2]])</f>
        <v>0.46059999999999945</v>
      </c>
      <c r="M910" s="15">
        <f>SMA1MSFT[[#This Row],[Abs Erorr 2]]/SMA1MSFT[[#This Row],[Adj Close]]</f>
        <v>1.4096835404296978E-2</v>
      </c>
      <c r="N910" s="23">
        <f t="shared" si="74"/>
        <v>33.614833333333337</v>
      </c>
      <c r="O910" s="26">
        <f>SMA1MSFT[[#This Row],[Adj Close]]-SMA1MSFT[[#This Row],[6-MA]]</f>
        <v>-0.94083333333333741</v>
      </c>
      <c r="P910" s="14">
        <f>(SMA1MSFT[[#This Row],[Adj Close]]-N910)^2</f>
        <v>0.88516736111111882</v>
      </c>
      <c r="Q910" s="14">
        <f>ABS(SMA1MSFT[[#This Row],[Erorr 3]])</f>
        <v>0.94083333333333741</v>
      </c>
      <c r="R910" s="27">
        <f>SMA1MSFT[[#This Row],[Abs Erorr 3]]/SMA1MSFT[[#This Row],[Adj Close]]</f>
        <v>2.8794556324090635E-2</v>
      </c>
    </row>
    <row r="911" spans="2:18">
      <c r="B911" s="46">
        <v>45104.291666666664</v>
      </c>
      <c r="C911" s="7">
        <v>33.418799999999997</v>
      </c>
      <c r="D911" s="23">
        <f t="shared" si="71"/>
        <v>32.673999999999999</v>
      </c>
      <c r="E911" s="24">
        <f>SMA1MSFT[[#This Row],[Adj Close]]-SMA1MSFT[[#This Row],[Naive Trend ]]</f>
        <v>0.74479999999999791</v>
      </c>
      <c r="F911" s="5">
        <f t="shared" si="70"/>
        <v>0.55472703999999684</v>
      </c>
      <c r="G911" s="5">
        <f>ABS(SMA1MSFT[[#This Row],[Erorr 1]])</f>
        <v>0.74479999999999791</v>
      </c>
      <c r="H911" s="15">
        <f>SMA1MSFT[[#This Row],[Abs Erorr 1]]/SMA1MSFT[[#This Row],[Adj Close]]</f>
        <v>2.2286856499934109E-2</v>
      </c>
      <c r="I911" s="23">
        <f t="shared" si="73"/>
        <v>32.357133333333337</v>
      </c>
      <c r="J911" s="25">
        <f>(SMA1MSFT[[#This Row],[Adj Close]]-SMA1MSFT[[#This Row],[3-MA]])</f>
        <v>1.0616666666666603</v>
      </c>
      <c r="K911" s="14">
        <f t="shared" si="72"/>
        <v>1.1271361111110976</v>
      </c>
      <c r="L911" s="14">
        <f>ABS(SMA1MSFT[[#This Row],[Erorr 2]])</f>
        <v>1.0616666666666603</v>
      </c>
      <c r="M911" s="15">
        <f>SMA1MSFT[[#This Row],[Abs Erorr 2]]/SMA1MSFT[[#This Row],[Adj Close]]</f>
        <v>3.1768545449467375E-2</v>
      </c>
      <c r="N911" s="23">
        <f t="shared" si="74"/>
        <v>33.20975</v>
      </c>
      <c r="O911" s="26">
        <f>SMA1MSFT[[#This Row],[Adj Close]]-SMA1MSFT[[#This Row],[6-MA]]</f>
        <v>0.20904999999999774</v>
      </c>
      <c r="P911" s="14">
        <f>(SMA1MSFT[[#This Row],[Adj Close]]-N911)^2</f>
        <v>4.3701902499999057E-2</v>
      </c>
      <c r="Q911" s="14">
        <f>ABS(SMA1MSFT[[#This Row],[Erorr 3]])</f>
        <v>0.20904999999999774</v>
      </c>
      <c r="R911" s="27">
        <f>SMA1MSFT[[#This Row],[Abs Erorr 3]]/SMA1MSFT[[#This Row],[Adj Close]]</f>
        <v>6.2554609980010577E-3</v>
      </c>
    </row>
    <row r="912" spans="2:18">
      <c r="B912" s="46">
        <v>45105.291666666664</v>
      </c>
      <c r="C912" s="7">
        <v>32.8994</v>
      </c>
      <c r="D912" s="23">
        <f t="shared" si="71"/>
        <v>33.418799999999997</v>
      </c>
      <c r="E912" s="24">
        <f>SMA1MSFT[[#This Row],[Adj Close]]-SMA1MSFT[[#This Row],[Naive Trend ]]</f>
        <v>-0.51939999999999742</v>
      </c>
      <c r="F912" s="5">
        <f t="shared" si="70"/>
        <v>0.26977635999999733</v>
      </c>
      <c r="G912" s="5">
        <f>ABS(SMA1MSFT[[#This Row],[Erorr 1]])</f>
        <v>0.51939999999999742</v>
      </c>
      <c r="H912" s="15">
        <f>SMA1MSFT[[#This Row],[Abs Erorr 1]]/SMA1MSFT[[#This Row],[Adj Close]]</f>
        <v>1.5787521960886747E-2</v>
      </c>
      <c r="I912" s="23">
        <f t="shared" si="73"/>
        <v>32.811200000000007</v>
      </c>
      <c r="J912" s="25">
        <f>(SMA1MSFT[[#This Row],[Adj Close]]-SMA1MSFT[[#This Row],[3-MA]])</f>
        <v>8.8199999999993395E-2</v>
      </c>
      <c r="K912" s="14">
        <f t="shared" si="72"/>
        <v>7.7792399999988349E-3</v>
      </c>
      <c r="L912" s="14">
        <f>ABS(SMA1MSFT[[#This Row],[Erorr 2]])</f>
        <v>8.8199999999993395E-2</v>
      </c>
      <c r="M912" s="15">
        <f>SMA1MSFT[[#This Row],[Abs Erorr 2]]/SMA1MSFT[[#This Row],[Adj Close]]</f>
        <v>2.6808999556220902E-3</v>
      </c>
      <c r="N912" s="23">
        <f t="shared" si="74"/>
        <v>32.838966666666671</v>
      </c>
      <c r="O912" s="26">
        <f>SMA1MSFT[[#This Row],[Adj Close]]-SMA1MSFT[[#This Row],[6-MA]]</f>
        <v>6.0433333333328676E-2</v>
      </c>
      <c r="P912" s="14">
        <f>(SMA1MSFT[[#This Row],[Adj Close]]-N912)^2</f>
        <v>3.6521877777772149E-3</v>
      </c>
      <c r="Q912" s="14">
        <f>ABS(SMA1MSFT[[#This Row],[Erorr 3]])</f>
        <v>6.0433333333328676E-2</v>
      </c>
      <c r="R912" s="27">
        <f>SMA1MSFT[[#This Row],[Abs Erorr 3]]/SMA1MSFT[[#This Row],[Adj Close]]</f>
        <v>1.8369129325558726E-3</v>
      </c>
    </row>
    <row r="913" spans="2:18">
      <c r="B913" s="46">
        <v>45106.291666666664</v>
      </c>
      <c r="C913" s="7">
        <v>32.252600000000001</v>
      </c>
      <c r="D913" s="23">
        <f t="shared" si="71"/>
        <v>32.8994</v>
      </c>
      <c r="E913" s="24">
        <f>SMA1MSFT[[#This Row],[Adj Close]]-SMA1MSFT[[#This Row],[Naive Trend ]]</f>
        <v>-0.64679999999999893</v>
      </c>
      <c r="F913" s="5">
        <f t="shared" si="70"/>
        <v>0.4183502399999986</v>
      </c>
      <c r="G913" s="5">
        <f>ABS(SMA1MSFT[[#This Row],[Erorr 1]])</f>
        <v>0.64679999999999893</v>
      </c>
      <c r="H913" s="15">
        <f>SMA1MSFT[[#This Row],[Abs Erorr 1]]/SMA1MSFT[[#This Row],[Adj Close]]</f>
        <v>2.0054197181002428E-2</v>
      </c>
      <c r="I913" s="23">
        <f t="shared" si="73"/>
        <v>32.997399999999999</v>
      </c>
      <c r="J913" s="25">
        <f>(SMA1MSFT[[#This Row],[Adj Close]]-SMA1MSFT[[#This Row],[3-MA]])</f>
        <v>-0.74479999999999791</v>
      </c>
      <c r="K913" s="14">
        <f t="shared" si="72"/>
        <v>0.55472703999999684</v>
      </c>
      <c r="L913" s="14">
        <f>ABS(SMA1MSFT[[#This Row],[Erorr 2]])</f>
        <v>0.74479999999999791</v>
      </c>
      <c r="M913" s="15">
        <f>SMA1MSFT[[#This Row],[Abs Erorr 2]]/SMA1MSFT[[#This Row],[Adj Close]]</f>
        <v>2.3092711905396707E-2</v>
      </c>
      <c r="N913" s="23">
        <f t="shared" si="74"/>
        <v>32.605400000000003</v>
      </c>
      <c r="O913" s="26">
        <f>SMA1MSFT[[#This Row],[Adj Close]]-SMA1MSFT[[#This Row],[6-MA]]</f>
        <v>-0.352800000000002</v>
      </c>
      <c r="P913" s="14">
        <f>(SMA1MSFT[[#This Row],[Adj Close]]-N913)^2</f>
        <v>0.12446784000000141</v>
      </c>
      <c r="Q913" s="14">
        <f>ABS(SMA1MSFT[[#This Row],[Erorr 3]])</f>
        <v>0.352800000000002</v>
      </c>
      <c r="R913" s="27">
        <f>SMA1MSFT[[#This Row],[Abs Erorr 3]]/SMA1MSFT[[#This Row],[Adj Close]]</f>
        <v>1.0938653007819587E-2</v>
      </c>
    </row>
    <row r="914" spans="2:18">
      <c r="B914" s="46">
        <v>45107.291666666664</v>
      </c>
      <c r="C914" s="7">
        <v>32.771999999999998</v>
      </c>
      <c r="D914" s="23">
        <f t="shared" si="71"/>
        <v>32.252600000000001</v>
      </c>
      <c r="E914" s="24">
        <f>SMA1MSFT[[#This Row],[Adj Close]]-SMA1MSFT[[#This Row],[Naive Trend ]]</f>
        <v>0.51939999999999742</v>
      </c>
      <c r="F914" s="5">
        <f t="shared" si="70"/>
        <v>0.26977635999999733</v>
      </c>
      <c r="G914" s="5">
        <f>ABS(SMA1MSFT[[#This Row],[Erorr 1]])</f>
        <v>0.51939999999999742</v>
      </c>
      <c r="H914" s="15">
        <f>SMA1MSFT[[#This Row],[Abs Erorr 1]]/SMA1MSFT[[#This Row],[Adj Close]]</f>
        <v>1.5848895398510848E-2</v>
      </c>
      <c r="I914" s="23">
        <f t="shared" si="73"/>
        <v>32.85693333333333</v>
      </c>
      <c r="J914" s="25">
        <f>(SMA1MSFT[[#This Row],[Adj Close]]-SMA1MSFT[[#This Row],[3-MA]])</f>
        <v>-8.4933333333331973E-2</v>
      </c>
      <c r="K914" s="14">
        <f t="shared" si="72"/>
        <v>7.2136711111108797E-3</v>
      </c>
      <c r="L914" s="14">
        <f>ABS(SMA1MSFT[[#This Row],[Erorr 2]])</f>
        <v>8.4933333333331973E-2</v>
      </c>
      <c r="M914" s="15">
        <f>SMA1MSFT[[#This Row],[Abs Erorr 2]]/SMA1MSFT[[#This Row],[Adj Close]]</f>
        <v>2.5916432727124366E-3</v>
      </c>
      <c r="N914" s="23">
        <f t="shared" si="74"/>
        <v>32.607033333333341</v>
      </c>
      <c r="O914" s="26">
        <f>SMA1MSFT[[#This Row],[Adj Close]]-SMA1MSFT[[#This Row],[6-MA]]</f>
        <v>0.1649666666666576</v>
      </c>
      <c r="P914" s="14">
        <f>(SMA1MSFT[[#This Row],[Adj Close]]-N914)^2</f>
        <v>2.7214001111108121E-2</v>
      </c>
      <c r="Q914" s="14">
        <f>ABS(SMA1MSFT[[#This Row],[Erorr 3]])</f>
        <v>0.1649666666666576</v>
      </c>
      <c r="R914" s="27">
        <f>SMA1MSFT[[#This Row],[Abs Erorr 3]]/SMA1MSFT[[#This Row],[Adj Close]]</f>
        <v>5.0337686643066523E-3</v>
      </c>
    </row>
    <row r="915" spans="2:18">
      <c r="B915" s="46">
        <v>45110.291666666664</v>
      </c>
      <c r="C915" s="7">
        <v>32.948399999999999</v>
      </c>
      <c r="D915" s="23">
        <f t="shared" si="71"/>
        <v>32.771999999999998</v>
      </c>
      <c r="E915" s="24">
        <f>SMA1MSFT[[#This Row],[Adj Close]]-SMA1MSFT[[#This Row],[Naive Trend ]]</f>
        <v>0.176400000000001</v>
      </c>
      <c r="F915" s="5">
        <f t="shared" si="70"/>
        <v>3.1116960000000353E-2</v>
      </c>
      <c r="G915" s="5">
        <f>ABS(SMA1MSFT[[#This Row],[Erorr 1]])</f>
        <v>0.176400000000001</v>
      </c>
      <c r="H915" s="15">
        <f>SMA1MSFT[[#This Row],[Abs Erorr 1]]/SMA1MSFT[[#This Row],[Adj Close]]</f>
        <v>5.3538259824453087E-3</v>
      </c>
      <c r="I915" s="23">
        <f t="shared" si="73"/>
        <v>32.641333333333336</v>
      </c>
      <c r="J915" s="25">
        <f>(SMA1MSFT[[#This Row],[Adj Close]]-SMA1MSFT[[#This Row],[3-MA]])</f>
        <v>0.30706666666666393</v>
      </c>
      <c r="K915" s="14">
        <f t="shared" si="72"/>
        <v>9.4289937777776098E-2</v>
      </c>
      <c r="L915" s="14">
        <f>ABS(SMA1MSFT[[#This Row],[Erorr 2]])</f>
        <v>0.30706666666666393</v>
      </c>
      <c r="M915" s="15">
        <f>SMA1MSFT[[#This Row],[Abs Erorr 2]]/SMA1MSFT[[#This Row],[Adj Close]]</f>
        <v>9.3196230064787351E-3</v>
      </c>
      <c r="N915" s="23">
        <f t="shared" si="74"/>
        <v>32.726266666666668</v>
      </c>
      <c r="O915" s="26">
        <f>SMA1MSFT[[#This Row],[Adj Close]]-SMA1MSFT[[#This Row],[6-MA]]</f>
        <v>0.22213333333333196</v>
      </c>
      <c r="P915" s="14">
        <f>(SMA1MSFT[[#This Row],[Adj Close]]-N915)^2</f>
        <v>4.9343217777777171E-2</v>
      </c>
      <c r="Q915" s="14">
        <f>ABS(SMA1MSFT[[#This Row],[Erorr 3]])</f>
        <v>0.22213333333333196</v>
      </c>
      <c r="R915" s="27">
        <f>SMA1MSFT[[#This Row],[Abs Erorr 3]]/SMA1MSFT[[#This Row],[Adj Close]]</f>
        <v>6.741854940856975E-3</v>
      </c>
    </row>
    <row r="916" spans="2:18">
      <c r="B916" s="46">
        <v>45112.291666666664</v>
      </c>
      <c r="C916" s="7">
        <v>31.860600000000002</v>
      </c>
      <c r="D916" s="23">
        <f t="shared" si="71"/>
        <v>32.948399999999999</v>
      </c>
      <c r="E916" s="24">
        <f>SMA1MSFT[[#This Row],[Adj Close]]-SMA1MSFT[[#This Row],[Naive Trend ]]</f>
        <v>-1.0877999999999979</v>
      </c>
      <c r="F916" s="5">
        <f t="shared" si="70"/>
        <v>1.1833088399999954</v>
      </c>
      <c r="G916" s="5">
        <f>ABS(SMA1MSFT[[#This Row],[Erorr 1]])</f>
        <v>1.0877999999999979</v>
      </c>
      <c r="H916" s="15">
        <f>SMA1MSFT[[#This Row],[Abs Erorr 1]]/SMA1MSFT[[#This Row],[Adj Close]]</f>
        <v>3.4142483192406856E-2</v>
      </c>
      <c r="I916" s="23">
        <f t="shared" si="73"/>
        <v>32.657666666666664</v>
      </c>
      <c r="J916" s="25">
        <f>(SMA1MSFT[[#This Row],[Adj Close]]-SMA1MSFT[[#This Row],[3-MA]])</f>
        <v>-0.79706666666666237</v>
      </c>
      <c r="K916" s="14">
        <f t="shared" si="72"/>
        <v>0.63531527111110431</v>
      </c>
      <c r="L916" s="14">
        <f>ABS(SMA1MSFT[[#This Row],[Erorr 2]])</f>
        <v>0.79706666666666237</v>
      </c>
      <c r="M916" s="15">
        <f>SMA1MSFT[[#This Row],[Abs Erorr 2]]/SMA1MSFT[[#This Row],[Adj Close]]</f>
        <v>2.5017315011853586E-2</v>
      </c>
      <c r="N916" s="23">
        <f t="shared" si="74"/>
        <v>32.827533333333328</v>
      </c>
      <c r="O916" s="26">
        <f>SMA1MSFT[[#This Row],[Adj Close]]-SMA1MSFT[[#This Row],[6-MA]]</f>
        <v>-0.96693333333332632</v>
      </c>
      <c r="P916" s="14">
        <f>(SMA1MSFT[[#This Row],[Adj Close]]-N916)^2</f>
        <v>0.93496007111109758</v>
      </c>
      <c r="Q916" s="14">
        <f>ABS(SMA1MSFT[[#This Row],[Erorr 3]])</f>
        <v>0.96693333333332632</v>
      </c>
      <c r="R916" s="27">
        <f>SMA1MSFT[[#This Row],[Abs Erorr 3]]/SMA1MSFT[[#This Row],[Adj Close]]</f>
        <v>3.0348873948805932E-2</v>
      </c>
    </row>
    <row r="917" spans="2:18">
      <c r="B917" s="46">
        <v>45113.291666666664</v>
      </c>
      <c r="C917" s="7">
        <v>31.331399999999999</v>
      </c>
      <c r="D917" s="23">
        <f t="shared" si="71"/>
        <v>31.860600000000002</v>
      </c>
      <c r="E917" s="24">
        <f>SMA1MSFT[[#This Row],[Adj Close]]-SMA1MSFT[[#This Row],[Naive Trend ]]</f>
        <v>-0.529200000000003</v>
      </c>
      <c r="F917" s="5">
        <f t="shared" si="70"/>
        <v>0.28005264000000318</v>
      </c>
      <c r="G917" s="5">
        <f>ABS(SMA1MSFT[[#This Row],[Erorr 1]])</f>
        <v>0.529200000000003</v>
      </c>
      <c r="H917" s="15">
        <f>SMA1MSFT[[#This Row],[Abs Erorr 1]]/SMA1MSFT[[#This Row],[Adj Close]]</f>
        <v>1.6890403875983933E-2</v>
      </c>
      <c r="I917" s="23">
        <f t="shared" si="73"/>
        <v>32.527000000000001</v>
      </c>
      <c r="J917" s="25">
        <f>(SMA1MSFT[[#This Row],[Adj Close]]-SMA1MSFT[[#This Row],[3-MA]])</f>
        <v>-1.1956000000000024</v>
      </c>
      <c r="K917" s="14">
        <f t="shared" si="72"/>
        <v>1.4294593600000058</v>
      </c>
      <c r="L917" s="14">
        <f>ABS(SMA1MSFT[[#This Row],[Erorr 2]])</f>
        <v>1.1956000000000024</v>
      </c>
      <c r="M917" s="15">
        <f>SMA1MSFT[[#This Row],[Abs Erorr 2]]/SMA1MSFT[[#This Row],[Adj Close]]</f>
        <v>3.8159801349445042E-2</v>
      </c>
      <c r="N917" s="23">
        <f t="shared" si="74"/>
        <v>32.691966666666666</v>
      </c>
      <c r="O917" s="26">
        <f>SMA1MSFT[[#This Row],[Adj Close]]-SMA1MSFT[[#This Row],[6-MA]]</f>
        <v>-1.3605666666666671</v>
      </c>
      <c r="P917" s="14">
        <f>(SMA1MSFT[[#This Row],[Adj Close]]-N917)^2</f>
        <v>1.8511416544444457</v>
      </c>
      <c r="Q917" s="14">
        <f>ABS(SMA1MSFT[[#This Row],[Erorr 3]])</f>
        <v>1.3605666666666671</v>
      </c>
      <c r="R917" s="27">
        <f>SMA1MSFT[[#This Row],[Abs Erorr 3]]/SMA1MSFT[[#This Row],[Adj Close]]</f>
        <v>4.3425019841649821E-2</v>
      </c>
    </row>
    <row r="918" spans="2:18">
      <c r="B918" s="46">
        <v>45114.291666666664</v>
      </c>
      <c r="C918" s="7">
        <v>31.213799999999999</v>
      </c>
      <c r="D918" s="23">
        <f t="shared" si="71"/>
        <v>31.331399999999999</v>
      </c>
      <c r="E918" s="24">
        <f>SMA1MSFT[[#This Row],[Adj Close]]-SMA1MSFT[[#This Row],[Naive Trend ]]</f>
        <v>-0.11759999999999948</v>
      </c>
      <c r="F918" s="5">
        <f t="shared" si="70"/>
        <v>1.3829759999999879E-2</v>
      </c>
      <c r="G918" s="5">
        <f>ABS(SMA1MSFT[[#This Row],[Erorr 1]])</f>
        <v>0.11759999999999948</v>
      </c>
      <c r="H918" s="15">
        <f>SMA1MSFT[[#This Row],[Abs Erorr 1]]/SMA1MSFT[[#This Row],[Adj Close]]</f>
        <v>3.7675643465390142E-3</v>
      </c>
      <c r="I918" s="23">
        <f t="shared" si="73"/>
        <v>32.046799999999998</v>
      </c>
      <c r="J918" s="25">
        <f>(SMA1MSFT[[#This Row],[Adj Close]]-SMA1MSFT[[#This Row],[3-MA]])</f>
        <v>-0.83299999999999841</v>
      </c>
      <c r="K918" s="14">
        <f t="shared" si="72"/>
        <v>0.69388899999999731</v>
      </c>
      <c r="L918" s="14">
        <f>ABS(SMA1MSFT[[#This Row],[Erorr 2]])</f>
        <v>0.83299999999999841</v>
      </c>
      <c r="M918" s="15">
        <f>SMA1MSFT[[#This Row],[Abs Erorr 2]]/SMA1MSFT[[#This Row],[Adj Close]]</f>
        <v>2.6686914121318083E-2</v>
      </c>
      <c r="N918" s="23">
        <f t="shared" si="74"/>
        <v>32.34406666666667</v>
      </c>
      <c r="O918" s="26">
        <f>SMA1MSFT[[#This Row],[Adj Close]]-SMA1MSFT[[#This Row],[6-MA]]</f>
        <v>-1.130266666666671</v>
      </c>
      <c r="P918" s="14">
        <f>(SMA1MSFT[[#This Row],[Adj Close]]-N918)^2</f>
        <v>1.2775027377777874</v>
      </c>
      <c r="Q918" s="14">
        <f>ABS(SMA1MSFT[[#This Row],[Erorr 3]])</f>
        <v>1.130266666666671</v>
      </c>
      <c r="R918" s="27">
        <f>SMA1MSFT[[#This Row],[Abs Erorr 3]]/SMA1MSFT[[#This Row],[Adj Close]]</f>
        <v>3.6210479552847494E-2</v>
      </c>
    </row>
    <row r="919" spans="2:18">
      <c r="B919" s="46">
        <v>45117.291666666664</v>
      </c>
      <c r="C919" s="7">
        <v>32.085999999999999</v>
      </c>
      <c r="D919" s="23">
        <f t="shared" si="71"/>
        <v>31.213799999999999</v>
      </c>
      <c r="E919" s="24">
        <f>SMA1MSFT[[#This Row],[Adj Close]]-SMA1MSFT[[#This Row],[Naive Trend ]]</f>
        <v>0.87219999999999942</v>
      </c>
      <c r="F919" s="5">
        <f t="shared" si="70"/>
        <v>0.76073283999999897</v>
      </c>
      <c r="G919" s="5">
        <f>ABS(SMA1MSFT[[#This Row],[Erorr 1]])</f>
        <v>0.87219999999999942</v>
      </c>
      <c r="H919" s="15">
        <f>SMA1MSFT[[#This Row],[Abs Erorr 1]]/SMA1MSFT[[#This Row],[Adj Close]]</f>
        <v>2.7183195162999423E-2</v>
      </c>
      <c r="I919" s="23">
        <f t="shared" si="73"/>
        <v>31.468599999999999</v>
      </c>
      <c r="J919" s="25">
        <f>(SMA1MSFT[[#This Row],[Adj Close]]-SMA1MSFT[[#This Row],[3-MA]])</f>
        <v>0.61739999999999995</v>
      </c>
      <c r="K919" s="14">
        <f t="shared" si="72"/>
        <v>0.38118275999999995</v>
      </c>
      <c r="L919" s="14">
        <f>ABS(SMA1MSFT[[#This Row],[Erorr 2]])</f>
        <v>0.61739999999999995</v>
      </c>
      <c r="M919" s="15">
        <f>SMA1MSFT[[#This Row],[Abs Erorr 2]]/SMA1MSFT[[#This Row],[Adj Close]]</f>
        <v>1.9242037025493985E-2</v>
      </c>
      <c r="N919" s="23">
        <f t="shared" si="74"/>
        <v>32.063133333333333</v>
      </c>
      <c r="O919" s="26">
        <f>SMA1MSFT[[#This Row],[Adj Close]]-SMA1MSFT[[#This Row],[6-MA]]</f>
        <v>2.2866666666665481E-2</v>
      </c>
      <c r="P919" s="14">
        <f>(SMA1MSFT[[#This Row],[Adj Close]]-N919)^2</f>
        <v>5.2288444444439019E-4</v>
      </c>
      <c r="Q919" s="14">
        <f>ABS(SMA1MSFT[[#This Row],[Erorr 3]])</f>
        <v>2.2866666666665481E-2</v>
      </c>
      <c r="R919" s="27">
        <f>SMA1MSFT[[#This Row],[Abs Erorr 3]]/SMA1MSFT[[#This Row],[Adj Close]]</f>
        <v>7.1266803798122175E-4</v>
      </c>
    </row>
    <row r="920" spans="2:18">
      <c r="B920" s="46">
        <v>45118.291666666664</v>
      </c>
      <c r="C920" s="7">
        <v>32.634799999999998</v>
      </c>
      <c r="D920" s="23">
        <f t="shared" si="71"/>
        <v>32.085999999999999</v>
      </c>
      <c r="E920" s="24">
        <f>SMA1MSFT[[#This Row],[Adj Close]]-SMA1MSFT[[#This Row],[Naive Trend ]]</f>
        <v>0.54879999999999995</v>
      </c>
      <c r="F920" s="5">
        <f t="shared" si="70"/>
        <v>0.30118143999999997</v>
      </c>
      <c r="G920" s="5">
        <f>ABS(SMA1MSFT[[#This Row],[Erorr 1]])</f>
        <v>0.54879999999999995</v>
      </c>
      <c r="H920" s="15">
        <f>SMA1MSFT[[#This Row],[Abs Erorr 1]]/SMA1MSFT[[#This Row],[Adj Close]]</f>
        <v>1.6816404574258155E-2</v>
      </c>
      <c r="I920" s="23">
        <f t="shared" si="73"/>
        <v>31.543733333333332</v>
      </c>
      <c r="J920" s="25">
        <f>(SMA1MSFT[[#This Row],[Adj Close]]-SMA1MSFT[[#This Row],[3-MA]])</f>
        <v>1.0910666666666664</v>
      </c>
      <c r="K920" s="14">
        <f t="shared" si="72"/>
        <v>1.1904264711111106</v>
      </c>
      <c r="L920" s="14">
        <f>ABS(SMA1MSFT[[#This Row],[Erorr 2]])</f>
        <v>1.0910666666666664</v>
      </c>
      <c r="M920" s="15">
        <f>SMA1MSFT[[#This Row],[Abs Erorr 2]]/SMA1MSFT[[#This Row],[Adj Close]]</f>
        <v>3.3432613855965611E-2</v>
      </c>
      <c r="N920" s="23">
        <f t="shared" si="74"/>
        <v>32.035366666666668</v>
      </c>
      <c r="O920" s="26">
        <f>SMA1MSFT[[#This Row],[Adj Close]]-SMA1MSFT[[#This Row],[6-MA]]</f>
        <v>0.59943333333333015</v>
      </c>
      <c r="P920" s="14">
        <f>(SMA1MSFT[[#This Row],[Adj Close]]-N920)^2</f>
        <v>0.35932032111110729</v>
      </c>
      <c r="Q920" s="14">
        <f>ABS(SMA1MSFT[[#This Row],[Erorr 3]])</f>
        <v>0.59943333333333015</v>
      </c>
      <c r="R920" s="27">
        <f>SMA1MSFT[[#This Row],[Abs Erorr 3]]/SMA1MSFT[[#This Row],[Adj Close]]</f>
        <v>1.8367918091525923E-2</v>
      </c>
    </row>
    <row r="921" spans="2:18">
      <c r="B921" s="46">
        <v>45119.291666666664</v>
      </c>
      <c r="C921" s="7">
        <v>33.301200000000001</v>
      </c>
      <c r="D921" s="23">
        <f t="shared" si="71"/>
        <v>32.634799999999998</v>
      </c>
      <c r="E921" s="24">
        <f>SMA1MSFT[[#This Row],[Adj Close]]-SMA1MSFT[[#This Row],[Naive Trend ]]</f>
        <v>0.66640000000000299</v>
      </c>
      <c r="F921" s="5">
        <f t="shared" si="70"/>
        <v>0.44408896000000397</v>
      </c>
      <c r="G921" s="5">
        <f>ABS(SMA1MSFT[[#This Row],[Erorr 1]])</f>
        <v>0.66640000000000299</v>
      </c>
      <c r="H921" s="15">
        <f>SMA1MSFT[[#This Row],[Abs Erorr 1]]/SMA1MSFT[[#This Row],[Adj Close]]</f>
        <v>2.0011290884412662E-2</v>
      </c>
      <c r="I921" s="23">
        <f t="shared" si="73"/>
        <v>31.978199999999998</v>
      </c>
      <c r="J921" s="25">
        <f>(SMA1MSFT[[#This Row],[Adj Close]]-SMA1MSFT[[#This Row],[3-MA]])</f>
        <v>1.323000000000004</v>
      </c>
      <c r="K921" s="14">
        <f t="shared" si="72"/>
        <v>1.7503290000000105</v>
      </c>
      <c r="L921" s="14">
        <f>ABS(SMA1MSFT[[#This Row],[Erorr 2]])</f>
        <v>1.323000000000004</v>
      </c>
      <c r="M921" s="15">
        <f>SMA1MSFT[[#This Row],[Abs Erorr 2]]/SMA1MSFT[[#This Row],[Adj Close]]</f>
        <v>3.9728298079348606E-2</v>
      </c>
      <c r="N921" s="23">
        <f t="shared" si="74"/>
        <v>32.012499999999996</v>
      </c>
      <c r="O921" s="26">
        <f>SMA1MSFT[[#This Row],[Adj Close]]-SMA1MSFT[[#This Row],[6-MA]]</f>
        <v>1.2887000000000057</v>
      </c>
      <c r="P921" s="14">
        <f>(SMA1MSFT[[#This Row],[Adj Close]]-N921)^2</f>
        <v>1.6607476900000149</v>
      </c>
      <c r="Q921" s="14">
        <f>ABS(SMA1MSFT[[#This Row],[Erorr 3]])</f>
        <v>1.2887000000000057</v>
      </c>
      <c r="R921" s="27">
        <f>SMA1MSFT[[#This Row],[Abs Erorr 3]]/SMA1MSFT[[#This Row],[Adj Close]]</f>
        <v>3.869830516618037E-2</v>
      </c>
    </row>
    <row r="922" spans="2:18">
      <c r="B922" s="46">
        <v>45120.291666666664</v>
      </c>
      <c r="C922" s="7">
        <v>33.193399999999997</v>
      </c>
      <c r="D922" s="23">
        <f t="shared" si="71"/>
        <v>33.301200000000001</v>
      </c>
      <c r="E922" s="24">
        <f>SMA1MSFT[[#This Row],[Adj Close]]-SMA1MSFT[[#This Row],[Naive Trend ]]</f>
        <v>-0.10780000000000456</v>
      </c>
      <c r="F922" s="5">
        <f t="shared" si="70"/>
        <v>1.1620840000000982E-2</v>
      </c>
      <c r="G922" s="5">
        <f>ABS(SMA1MSFT[[#This Row],[Erorr 1]])</f>
        <v>0.10780000000000456</v>
      </c>
      <c r="H922" s="15">
        <f>SMA1MSFT[[#This Row],[Abs Erorr 1]]/SMA1MSFT[[#This Row],[Adj Close]]</f>
        <v>3.2476335657089833E-3</v>
      </c>
      <c r="I922" s="23">
        <f t="shared" si="73"/>
        <v>32.673999999999999</v>
      </c>
      <c r="J922" s="25">
        <f>(SMA1MSFT[[#This Row],[Adj Close]]-SMA1MSFT[[#This Row],[3-MA]])</f>
        <v>0.51939999999999742</v>
      </c>
      <c r="K922" s="14">
        <f t="shared" si="72"/>
        <v>0.26977635999999733</v>
      </c>
      <c r="L922" s="14">
        <f>ABS(SMA1MSFT[[#This Row],[Erorr 2]])</f>
        <v>0.51939999999999742</v>
      </c>
      <c r="M922" s="15">
        <f>SMA1MSFT[[#This Row],[Abs Erorr 2]]/SMA1MSFT[[#This Row],[Adj Close]]</f>
        <v>1.564768899841527E-2</v>
      </c>
      <c r="N922" s="23">
        <f t="shared" si="74"/>
        <v>32.071300000000001</v>
      </c>
      <c r="O922" s="26">
        <f>SMA1MSFT[[#This Row],[Adj Close]]-SMA1MSFT[[#This Row],[6-MA]]</f>
        <v>1.1220999999999961</v>
      </c>
      <c r="P922" s="14">
        <f>(SMA1MSFT[[#This Row],[Adj Close]]-N922)^2</f>
        <v>1.2591084099999912</v>
      </c>
      <c r="Q922" s="14">
        <f>ABS(SMA1MSFT[[#This Row],[Erorr 3]])</f>
        <v>1.1220999999999961</v>
      </c>
      <c r="R922" s="27">
        <f>SMA1MSFT[[#This Row],[Abs Erorr 3]]/SMA1MSFT[[#This Row],[Adj Close]]</f>
        <v>3.3804913024878327E-2</v>
      </c>
    </row>
    <row r="923" spans="2:18">
      <c r="B923" s="46">
        <v>45121.291666666664</v>
      </c>
      <c r="C923" s="7">
        <v>32.4878</v>
      </c>
      <c r="D923" s="23">
        <f t="shared" si="71"/>
        <v>33.193399999999997</v>
      </c>
      <c r="E923" s="24">
        <f>SMA1MSFT[[#This Row],[Adj Close]]-SMA1MSFT[[#This Row],[Naive Trend ]]</f>
        <v>-0.7055999999999969</v>
      </c>
      <c r="F923" s="5">
        <f t="shared" si="70"/>
        <v>0.4978713599999956</v>
      </c>
      <c r="G923" s="5">
        <f>ABS(SMA1MSFT[[#This Row],[Erorr 1]])</f>
        <v>0.7055999999999969</v>
      </c>
      <c r="H923" s="15">
        <f>SMA1MSFT[[#This Row],[Abs Erorr 1]]/SMA1MSFT[[#This Row],[Adj Close]]</f>
        <v>2.1718922180018248E-2</v>
      </c>
      <c r="I923" s="23">
        <f t="shared" si="73"/>
        <v>33.043133333333337</v>
      </c>
      <c r="J923" s="25">
        <f>(SMA1MSFT[[#This Row],[Adj Close]]-SMA1MSFT[[#This Row],[3-MA]])</f>
        <v>-0.55533333333333701</v>
      </c>
      <c r="K923" s="14">
        <f t="shared" si="72"/>
        <v>0.30839511111111517</v>
      </c>
      <c r="L923" s="14">
        <f>ABS(SMA1MSFT[[#This Row],[Erorr 2]])</f>
        <v>0.55533333333333701</v>
      </c>
      <c r="M923" s="15">
        <f>SMA1MSFT[[#This Row],[Abs Erorr 2]]/SMA1MSFT[[#This Row],[Adj Close]]</f>
        <v>1.7093596160199738E-2</v>
      </c>
      <c r="N923" s="23">
        <f t="shared" si="74"/>
        <v>32.293433333333333</v>
      </c>
      <c r="O923" s="26">
        <f>SMA1MSFT[[#This Row],[Adj Close]]-SMA1MSFT[[#This Row],[6-MA]]</f>
        <v>0.19436666666666724</v>
      </c>
      <c r="P923" s="14">
        <f>(SMA1MSFT[[#This Row],[Adj Close]]-N923)^2</f>
        <v>3.7778401111111332E-2</v>
      </c>
      <c r="Q923" s="14">
        <f>ABS(SMA1MSFT[[#This Row],[Erorr 3]])</f>
        <v>0.19436666666666724</v>
      </c>
      <c r="R923" s="27">
        <f>SMA1MSFT[[#This Row],[Abs Erorr 3]]/SMA1MSFT[[#This Row],[Adj Close]]</f>
        <v>5.9827586560698863E-3</v>
      </c>
    </row>
    <row r="924" spans="2:18">
      <c r="B924" s="46">
        <v>45124.291666666664</v>
      </c>
      <c r="C924" s="7">
        <v>33.683399999999999</v>
      </c>
      <c r="D924" s="23">
        <f t="shared" si="71"/>
        <v>32.4878</v>
      </c>
      <c r="E924" s="24">
        <f>SMA1MSFT[[#This Row],[Adj Close]]-SMA1MSFT[[#This Row],[Naive Trend ]]</f>
        <v>1.1955999999999989</v>
      </c>
      <c r="F924" s="5">
        <f t="shared" si="70"/>
        <v>1.4294593599999974</v>
      </c>
      <c r="G924" s="5">
        <f>ABS(SMA1MSFT[[#This Row],[Erorr 1]])</f>
        <v>1.1955999999999989</v>
      </c>
      <c r="H924" s="15">
        <f>SMA1MSFT[[#This Row],[Abs Erorr 1]]/SMA1MSFT[[#This Row],[Adj Close]]</f>
        <v>3.5495229103950282E-2</v>
      </c>
      <c r="I924" s="23">
        <f t="shared" si="73"/>
        <v>32.99413333333333</v>
      </c>
      <c r="J924" s="25">
        <f>(SMA1MSFT[[#This Row],[Adj Close]]-SMA1MSFT[[#This Row],[3-MA]])</f>
        <v>0.68926666666666847</v>
      </c>
      <c r="K924" s="14">
        <f t="shared" si="72"/>
        <v>0.47508853777778026</v>
      </c>
      <c r="L924" s="14">
        <f>ABS(SMA1MSFT[[#This Row],[Erorr 2]])</f>
        <v>0.68926666666666847</v>
      </c>
      <c r="M924" s="15">
        <f>SMA1MSFT[[#This Row],[Abs Erorr 2]]/SMA1MSFT[[#This Row],[Adj Close]]</f>
        <v>2.0463096559927695E-2</v>
      </c>
      <c r="N924" s="23">
        <f t="shared" si="74"/>
        <v>32.486166666666662</v>
      </c>
      <c r="O924" s="26">
        <f>SMA1MSFT[[#This Row],[Adj Close]]-SMA1MSFT[[#This Row],[6-MA]]</f>
        <v>1.1972333333333367</v>
      </c>
      <c r="P924" s="14">
        <f>(SMA1MSFT[[#This Row],[Adj Close]]-N924)^2</f>
        <v>1.4333676544444525</v>
      </c>
      <c r="Q924" s="14">
        <f>ABS(SMA1MSFT[[#This Row],[Erorr 3]])</f>
        <v>1.1972333333333367</v>
      </c>
      <c r="R924" s="27">
        <f>SMA1MSFT[[#This Row],[Abs Erorr 3]]/SMA1MSFT[[#This Row],[Adj Close]]</f>
        <v>3.5543719854092423E-2</v>
      </c>
    </row>
    <row r="925" spans="2:18">
      <c r="B925" s="46">
        <v>45125.291666666664</v>
      </c>
      <c r="C925" s="7">
        <v>33.8108</v>
      </c>
      <c r="D925" s="23">
        <f t="shared" si="71"/>
        <v>33.683399999999999</v>
      </c>
      <c r="E925" s="24">
        <f>SMA1MSFT[[#This Row],[Adj Close]]-SMA1MSFT[[#This Row],[Naive Trend ]]</f>
        <v>0.12740000000000151</v>
      </c>
      <c r="F925" s="5">
        <f t="shared" si="70"/>
        <v>1.6230760000000385E-2</v>
      </c>
      <c r="G925" s="5">
        <f>ABS(SMA1MSFT[[#This Row],[Erorr 1]])</f>
        <v>0.12740000000000151</v>
      </c>
      <c r="H925" s="15">
        <f>SMA1MSFT[[#This Row],[Abs Erorr 1]]/SMA1MSFT[[#This Row],[Adj Close]]</f>
        <v>3.7680267843411427E-3</v>
      </c>
      <c r="I925" s="23">
        <f t="shared" si="73"/>
        <v>33.121533333333332</v>
      </c>
      <c r="J925" s="25">
        <f>(SMA1MSFT[[#This Row],[Adj Close]]-SMA1MSFT[[#This Row],[3-MA]])</f>
        <v>0.68926666666666847</v>
      </c>
      <c r="K925" s="14">
        <f t="shared" si="72"/>
        <v>0.47508853777778026</v>
      </c>
      <c r="L925" s="14">
        <f>ABS(SMA1MSFT[[#This Row],[Erorr 2]])</f>
        <v>0.68926666666666847</v>
      </c>
      <c r="M925" s="15">
        <f>SMA1MSFT[[#This Row],[Abs Erorr 2]]/SMA1MSFT[[#This Row],[Adj Close]]</f>
        <v>2.0385991063999326E-2</v>
      </c>
      <c r="N925" s="23">
        <f t="shared" si="74"/>
        <v>32.897766666666662</v>
      </c>
      <c r="O925" s="26">
        <f>SMA1MSFT[[#This Row],[Adj Close]]-SMA1MSFT[[#This Row],[6-MA]]</f>
        <v>0.91303333333333825</v>
      </c>
      <c r="P925" s="14">
        <f>(SMA1MSFT[[#This Row],[Adj Close]]-N925)^2</f>
        <v>0.8336298677777868</v>
      </c>
      <c r="Q925" s="14">
        <f>ABS(SMA1MSFT[[#This Row],[Erorr 3]])</f>
        <v>0.91303333333333825</v>
      </c>
      <c r="R925" s="27">
        <f>SMA1MSFT[[#This Row],[Abs Erorr 3]]/SMA1MSFT[[#This Row],[Adj Close]]</f>
        <v>2.700419195444468E-2</v>
      </c>
    </row>
    <row r="926" spans="2:18">
      <c r="B926" s="46">
        <v>45126.291666666664</v>
      </c>
      <c r="C926" s="7">
        <v>33.771599999999999</v>
      </c>
      <c r="D926" s="23">
        <f t="shared" si="71"/>
        <v>33.8108</v>
      </c>
      <c r="E926" s="24">
        <f>SMA1MSFT[[#This Row],[Adj Close]]-SMA1MSFT[[#This Row],[Naive Trend ]]</f>
        <v>-3.9200000000001012E-2</v>
      </c>
      <c r="F926" s="5">
        <f t="shared" si="70"/>
        <v>1.5366400000000793E-3</v>
      </c>
      <c r="G926" s="5">
        <f>ABS(SMA1MSFT[[#This Row],[Erorr 1]])</f>
        <v>3.9200000000001012E-2</v>
      </c>
      <c r="H926" s="15">
        <f>SMA1MSFT[[#This Row],[Abs Erorr 1]]/SMA1MSFT[[#This Row],[Adj Close]]</f>
        <v>1.1607386087718974E-3</v>
      </c>
      <c r="I926" s="23">
        <f t="shared" si="73"/>
        <v>33.327333333333335</v>
      </c>
      <c r="J926" s="25">
        <f>(SMA1MSFT[[#This Row],[Adj Close]]-SMA1MSFT[[#This Row],[3-MA]])</f>
        <v>0.44426666666666392</v>
      </c>
      <c r="K926" s="14">
        <f t="shared" si="72"/>
        <v>0.19737287111110868</v>
      </c>
      <c r="L926" s="14">
        <f>ABS(SMA1MSFT[[#This Row],[Erorr 2]])</f>
        <v>0.44426666666666392</v>
      </c>
      <c r="M926" s="15">
        <f>SMA1MSFT[[#This Row],[Abs Erorr 2]]/SMA1MSFT[[#This Row],[Adj Close]]</f>
        <v>1.3155037566081084E-2</v>
      </c>
      <c r="N926" s="23">
        <f t="shared" si="74"/>
        <v>33.185233333333336</v>
      </c>
      <c r="O926" s="26">
        <f>SMA1MSFT[[#This Row],[Adj Close]]-SMA1MSFT[[#This Row],[6-MA]]</f>
        <v>0.58636666666666315</v>
      </c>
      <c r="P926" s="14">
        <f>(SMA1MSFT[[#This Row],[Adj Close]]-N926)^2</f>
        <v>0.34382586777777363</v>
      </c>
      <c r="Q926" s="14">
        <f>ABS(SMA1MSFT[[#This Row],[Erorr 3]])</f>
        <v>0.58636666666666315</v>
      </c>
      <c r="R926" s="27">
        <f>SMA1MSFT[[#This Row],[Abs Erorr 3]]/SMA1MSFT[[#This Row],[Adj Close]]</f>
        <v>1.7362715022879081E-2</v>
      </c>
    </row>
    <row r="927" spans="2:18">
      <c r="B927" s="46">
        <v>45127.291666666664</v>
      </c>
      <c r="C927" s="7">
        <v>32.703400000000002</v>
      </c>
      <c r="D927" s="23">
        <f t="shared" si="71"/>
        <v>33.771599999999999</v>
      </c>
      <c r="E927" s="24">
        <f>SMA1MSFT[[#This Row],[Adj Close]]-SMA1MSFT[[#This Row],[Naive Trend ]]</f>
        <v>-1.0681999999999974</v>
      </c>
      <c r="F927" s="5">
        <f t="shared" si="70"/>
        <v>1.1410512399999944</v>
      </c>
      <c r="G927" s="5">
        <f>ABS(SMA1MSFT[[#This Row],[Erorr 1]])</f>
        <v>1.0681999999999974</v>
      </c>
      <c r="H927" s="15">
        <f>SMA1MSFT[[#This Row],[Abs Erorr 1]]/SMA1MSFT[[#This Row],[Adj Close]]</f>
        <v>3.2663270485637497E-2</v>
      </c>
      <c r="I927" s="23">
        <f t="shared" si="73"/>
        <v>33.755266666666671</v>
      </c>
      <c r="J927" s="25">
        <f>(SMA1MSFT[[#This Row],[Adj Close]]-SMA1MSFT[[#This Row],[3-MA]])</f>
        <v>-1.0518666666666689</v>
      </c>
      <c r="K927" s="14">
        <f t="shared" si="72"/>
        <v>1.1064234844444492</v>
      </c>
      <c r="L927" s="14">
        <f>ABS(SMA1MSFT[[#This Row],[Erorr 2]])</f>
        <v>1.0518666666666689</v>
      </c>
      <c r="M927" s="15">
        <f>SMA1MSFT[[#This Row],[Abs Erorr 2]]/SMA1MSFT[[#This Row],[Adj Close]]</f>
        <v>3.2163832099007104E-2</v>
      </c>
      <c r="N927" s="23">
        <f t="shared" si="74"/>
        <v>33.374699999999997</v>
      </c>
      <c r="O927" s="26">
        <f>SMA1MSFT[[#This Row],[Adj Close]]-SMA1MSFT[[#This Row],[6-MA]]</f>
        <v>-0.67129999999999512</v>
      </c>
      <c r="P927" s="14">
        <f>(SMA1MSFT[[#This Row],[Adj Close]]-N927)^2</f>
        <v>0.45064368999999344</v>
      </c>
      <c r="Q927" s="14">
        <f>ABS(SMA1MSFT[[#This Row],[Erorr 3]])</f>
        <v>0.67129999999999512</v>
      </c>
      <c r="R927" s="27">
        <f>SMA1MSFT[[#This Row],[Abs Erorr 3]]/SMA1MSFT[[#This Row],[Adj Close]]</f>
        <v>2.052691769051521E-2</v>
      </c>
    </row>
    <row r="928" spans="2:18">
      <c r="B928" s="46">
        <v>45128.291666666664</v>
      </c>
      <c r="C928" s="7">
        <v>33.340400000000002</v>
      </c>
      <c r="D928" s="23">
        <f t="shared" si="71"/>
        <v>32.703400000000002</v>
      </c>
      <c r="E928" s="24">
        <f>SMA1MSFT[[#This Row],[Adj Close]]-SMA1MSFT[[#This Row],[Naive Trend ]]</f>
        <v>0.63700000000000045</v>
      </c>
      <c r="F928" s="5">
        <f t="shared" si="70"/>
        <v>0.4057690000000006</v>
      </c>
      <c r="G928" s="5">
        <f>ABS(SMA1MSFT[[#This Row],[Erorr 1]])</f>
        <v>0.63700000000000045</v>
      </c>
      <c r="H928" s="15">
        <f>SMA1MSFT[[#This Row],[Abs Erorr 1]]/SMA1MSFT[[#This Row],[Adj Close]]</f>
        <v>1.9105949538697809E-2</v>
      </c>
      <c r="I928" s="23">
        <f t="shared" si="73"/>
        <v>33.428600000000003</v>
      </c>
      <c r="J928" s="25">
        <f>(SMA1MSFT[[#This Row],[Adj Close]]-SMA1MSFT[[#This Row],[3-MA]])</f>
        <v>-8.82000000000005E-2</v>
      </c>
      <c r="K928" s="14">
        <f t="shared" si="72"/>
        <v>7.7792400000000882E-3</v>
      </c>
      <c r="L928" s="14">
        <f>ABS(SMA1MSFT[[#This Row],[Erorr 2]])</f>
        <v>8.82000000000005E-2</v>
      </c>
      <c r="M928" s="15">
        <f>SMA1MSFT[[#This Row],[Abs Erorr 2]]/SMA1MSFT[[#This Row],[Adj Close]]</f>
        <v>2.6454391668966327E-3</v>
      </c>
      <c r="N928" s="23">
        <f t="shared" si="74"/>
        <v>33.275066666666667</v>
      </c>
      <c r="O928" s="26">
        <f>SMA1MSFT[[#This Row],[Adj Close]]-SMA1MSFT[[#This Row],[6-MA]]</f>
        <v>6.533333333333502E-2</v>
      </c>
      <c r="P928" s="14">
        <f>(SMA1MSFT[[#This Row],[Adj Close]]-N928)^2</f>
        <v>4.2684444444446648E-3</v>
      </c>
      <c r="Q928" s="14">
        <f>ABS(SMA1MSFT[[#This Row],[Erorr 3]])</f>
        <v>6.533333333333502E-2</v>
      </c>
      <c r="R928" s="27">
        <f>SMA1MSFT[[#This Row],[Abs Erorr 3]]/SMA1MSFT[[#This Row],[Adj Close]]</f>
        <v>1.9595845680716192E-3</v>
      </c>
    </row>
    <row r="929" spans="2:18">
      <c r="B929" s="46">
        <v>45131.291666666664</v>
      </c>
      <c r="C929" s="7">
        <v>32.958199999999998</v>
      </c>
      <c r="D929" s="23">
        <f t="shared" si="71"/>
        <v>33.340400000000002</v>
      </c>
      <c r="E929" s="24">
        <f>SMA1MSFT[[#This Row],[Adj Close]]-SMA1MSFT[[#This Row],[Naive Trend ]]</f>
        <v>-0.38220000000000454</v>
      </c>
      <c r="F929" s="5">
        <f t="shared" si="70"/>
        <v>0.14607684000000346</v>
      </c>
      <c r="G929" s="5">
        <f>ABS(SMA1MSFT[[#This Row],[Erorr 1]])</f>
        <v>0.38220000000000454</v>
      </c>
      <c r="H929" s="15">
        <f>SMA1MSFT[[#This Row],[Abs Erorr 1]]/SMA1MSFT[[#This Row],[Adj Close]]</f>
        <v>1.15965070908E-2</v>
      </c>
      <c r="I929" s="23">
        <f t="shared" si="73"/>
        <v>33.271799999999999</v>
      </c>
      <c r="J929" s="25">
        <f>(SMA1MSFT[[#This Row],[Adj Close]]-SMA1MSFT[[#This Row],[3-MA]])</f>
        <v>-0.31360000000000099</v>
      </c>
      <c r="K929" s="14">
        <f t="shared" si="72"/>
        <v>9.834496000000062E-2</v>
      </c>
      <c r="L929" s="14">
        <f>ABS(SMA1MSFT[[#This Row],[Erorr 2]])</f>
        <v>0.31360000000000099</v>
      </c>
      <c r="M929" s="15">
        <f>SMA1MSFT[[#This Row],[Abs Erorr 2]]/SMA1MSFT[[#This Row],[Adj Close]]</f>
        <v>9.515082741169148E-3</v>
      </c>
      <c r="N929" s="23">
        <f t="shared" si="74"/>
        <v>33.299566666666664</v>
      </c>
      <c r="O929" s="26">
        <f>SMA1MSFT[[#This Row],[Adj Close]]-SMA1MSFT[[#This Row],[6-MA]]</f>
        <v>-0.34136666666666571</v>
      </c>
      <c r="P929" s="14">
        <f>(SMA1MSFT[[#This Row],[Adj Close]]-N929)^2</f>
        <v>0.11653120111111046</v>
      </c>
      <c r="Q929" s="14">
        <f>ABS(SMA1MSFT[[#This Row],[Erorr 3]])</f>
        <v>0.34136666666666571</v>
      </c>
      <c r="R929" s="27">
        <f>SMA1MSFT[[#This Row],[Abs Erorr 3]]/SMA1MSFT[[#This Row],[Adj Close]]</f>
        <v>1.0357564025543439E-2</v>
      </c>
    </row>
    <row r="930" spans="2:18">
      <c r="B930" s="46">
        <v>45132.291666666664</v>
      </c>
      <c r="C930" s="7">
        <v>33.418799999999997</v>
      </c>
      <c r="D930" s="23">
        <f t="shared" si="71"/>
        <v>32.958199999999998</v>
      </c>
      <c r="E930" s="24">
        <f>SMA1MSFT[[#This Row],[Adj Close]]-SMA1MSFT[[#This Row],[Naive Trend ]]</f>
        <v>0.46059999999999945</v>
      </c>
      <c r="F930" s="5">
        <f t="shared" si="70"/>
        <v>0.21215235999999948</v>
      </c>
      <c r="G930" s="5">
        <f>ABS(SMA1MSFT[[#This Row],[Erorr 1]])</f>
        <v>0.46059999999999945</v>
      </c>
      <c r="H930" s="15">
        <f>SMA1MSFT[[#This Row],[Abs Erorr 1]]/SMA1MSFT[[#This Row],[Adj Close]]</f>
        <v>1.3782661256538221E-2</v>
      </c>
      <c r="I930" s="23">
        <f t="shared" si="73"/>
        <v>33.000666666666667</v>
      </c>
      <c r="J930" s="25">
        <f>(SMA1MSFT[[#This Row],[Adj Close]]-SMA1MSFT[[#This Row],[3-MA]])</f>
        <v>0.41813333333332992</v>
      </c>
      <c r="K930" s="14">
        <f t="shared" si="72"/>
        <v>0.17483548444444158</v>
      </c>
      <c r="L930" s="14">
        <f>ABS(SMA1MSFT[[#This Row],[Erorr 2]])</f>
        <v>0.41813333333332992</v>
      </c>
      <c r="M930" s="15">
        <f>SMA1MSFT[[#This Row],[Abs Erorr 2]]/SMA1MSFT[[#This Row],[Adj Close]]</f>
        <v>1.2511919438559432E-2</v>
      </c>
      <c r="N930" s="23">
        <f t="shared" si="74"/>
        <v>33.377966666666666</v>
      </c>
      <c r="O930" s="26">
        <f>SMA1MSFT[[#This Row],[Adj Close]]-SMA1MSFT[[#This Row],[6-MA]]</f>
        <v>4.0833333333331723E-2</v>
      </c>
      <c r="P930" s="14">
        <f>(SMA1MSFT[[#This Row],[Adj Close]]-N930)^2</f>
        <v>1.6673611111109796E-3</v>
      </c>
      <c r="Q930" s="14">
        <f>ABS(SMA1MSFT[[#This Row],[Erorr 3]])</f>
        <v>4.0833333333331723E-2</v>
      </c>
      <c r="R930" s="27">
        <f>SMA1MSFT[[#This Row],[Abs Erorr 3]]/SMA1MSFT[[#This Row],[Adj Close]]</f>
        <v>1.2218671326717813E-3</v>
      </c>
    </row>
    <row r="931" spans="2:18">
      <c r="B931" s="46">
        <v>45133.291666666664</v>
      </c>
      <c r="C931" s="7">
        <v>33.6736</v>
      </c>
      <c r="D931" s="23">
        <f t="shared" si="71"/>
        <v>33.418799999999997</v>
      </c>
      <c r="E931" s="24">
        <f>SMA1MSFT[[#This Row],[Adj Close]]-SMA1MSFT[[#This Row],[Naive Trend ]]</f>
        <v>0.25480000000000302</v>
      </c>
      <c r="F931" s="5">
        <f t="shared" si="70"/>
        <v>6.4923040000001542E-2</v>
      </c>
      <c r="G931" s="5">
        <f>ABS(SMA1MSFT[[#This Row],[Erorr 1]])</f>
        <v>0.25480000000000302</v>
      </c>
      <c r="H931" s="15">
        <f>SMA1MSFT[[#This Row],[Abs Erorr 1]]/SMA1MSFT[[#This Row],[Adj Close]]</f>
        <v>7.566758528936705E-3</v>
      </c>
      <c r="I931" s="23">
        <f t="shared" si="73"/>
        <v>33.239133333333335</v>
      </c>
      <c r="J931" s="25">
        <f>(SMA1MSFT[[#This Row],[Adj Close]]-SMA1MSFT[[#This Row],[3-MA]])</f>
        <v>0.43446666666666545</v>
      </c>
      <c r="K931" s="14">
        <f t="shared" si="72"/>
        <v>0.18876128444444337</v>
      </c>
      <c r="L931" s="14">
        <f>ABS(SMA1MSFT[[#This Row],[Erorr 2]])</f>
        <v>0.43446666666666545</v>
      </c>
      <c r="M931" s="15">
        <f>SMA1MSFT[[#This Row],[Abs Erorr 2]]/SMA1MSFT[[#This Row],[Adj Close]]</f>
        <v>1.2902293389084192E-2</v>
      </c>
      <c r="N931" s="23">
        <f t="shared" si="74"/>
        <v>33.333866666666673</v>
      </c>
      <c r="O931" s="26">
        <f>SMA1MSFT[[#This Row],[Adj Close]]-SMA1MSFT[[#This Row],[6-MA]]</f>
        <v>0.33973333333332789</v>
      </c>
      <c r="P931" s="14">
        <f>(SMA1MSFT[[#This Row],[Adj Close]]-N931)^2</f>
        <v>0.11541873777777407</v>
      </c>
      <c r="Q931" s="14">
        <f>ABS(SMA1MSFT[[#This Row],[Erorr 3]])</f>
        <v>0.33973333333332789</v>
      </c>
      <c r="R931" s="27">
        <f>SMA1MSFT[[#This Row],[Abs Erorr 3]]/SMA1MSFT[[#This Row],[Adj Close]]</f>
        <v>1.0089011371915325E-2</v>
      </c>
    </row>
    <row r="932" spans="2:18">
      <c r="B932" s="46">
        <v>45134.291666666664</v>
      </c>
      <c r="C932" s="7">
        <v>33.8598</v>
      </c>
      <c r="D932" s="23">
        <f t="shared" si="71"/>
        <v>33.6736</v>
      </c>
      <c r="E932" s="24">
        <f>SMA1MSFT[[#This Row],[Adj Close]]-SMA1MSFT[[#This Row],[Naive Trend ]]</f>
        <v>0.18619999999999948</v>
      </c>
      <c r="F932" s="5">
        <f t="shared" si="70"/>
        <v>3.4670439999999803E-2</v>
      </c>
      <c r="G932" s="5">
        <f>ABS(SMA1MSFT[[#This Row],[Erorr 1]])</f>
        <v>0.18619999999999948</v>
      </c>
      <c r="H932" s="15">
        <f>SMA1MSFT[[#This Row],[Abs Erorr 1]]/SMA1MSFT[[#This Row],[Adj Close]]</f>
        <v>5.4991464804871699E-3</v>
      </c>
      <c r="I932" s="23">
        <f t="shared" si="73"/>
        <v>33.350200000000001</v>
      </c>
      <c r="J932" s="25">
        <f>(SMA1MSFT[[#This Row],[Adj Close]]-SMA1MSFT[[#This Row],[3-MA]])</f>
        <v>0.50959999999999894</v>
      </c>
      <c r="K932" s="14">
        <f t="shared" si="72"/>
        <v>0.25969215999999889</v>
      </c>
      <c r="L932" s="14">
        <f>ABS(SMA1MSFT[[#This Row],[Erorr 2]])</f>
        <v>0.50959999999999894</v>
      </c>
      <c r="M932" s="15">
        <f>SMA1MSFT[[#This Row],[Abs Erorr 2]]/SMA1MSFT[[#This Row],[Adj Close]]</f>
        <v>1.5050295630807002E-2</v>
      </c>
      <c r="N932" s="23">
        <f t="shared" si="74"/>
        <v>33.311</v>
      </c>
      <c r="O932" s="26">
        <f>SMA1MSFT[[#This Row],[Adj Close]]-SMA1MSFT[[#This Row],[6-MA]]</f>
        <v>0.54879999999999995</v>
      </c>
      <c r="P932" s="14">
        <f>(SMA1MSFT[[#This Row],[Adj Close]]-N932)^2</f>
        <v>0.30118143999999997</v>
      </c>
      <c r="Q932" s="14">
        <f>ABS(SMA1MSFT[[#This Row],[Erorr 3]])</f>
        <v>0.54879999999999995</v>
      </c>
      <c r="R932" s="27">
        <f>SMA1MSFT[[#This Row],[Abs Erorr 3]]/SMA1MSFT[[#This Row],[Adj Close]]</f>
        <v>1.6208010679330649E-2</v>
      </c>
    </row>
    <row r="933" spans="2:18">
      <c r="B933" s="46">
        <v>45135.291666666664</v>
      </c>
      <c r="C933" s="7">
        <v>36.094299999999997</v>
      </c>
      <c r="D933" s="23">
        <f t="shared" si="71"/>
        <v>33.8598</v>
      </c>
      <c r="E933" s="24">
        <f>SMA1MSFT[[#This Row],[Adj Close]]-SMA1MSFT[[#This Row],[Naive Trend ]]</f>
        <v>2.234499999999997</v>
      </c>
      <c r="F933" s="5">
        <f t="shared" si="70"/>
        <v>4.9929902499999868</v>
      </c>
      <c r="G933" s="5">
        <f>ABS(SMA1MSFT[[#This Row],[Erorr 1]])</f>
        <v>2.234499999999997</v>
      </c>
      <c r="H933" s="15">
        <f>SMA1MSFT[[#This Row],[Abs Erorr 1]]/SMA1MSFT[[#This Row],[Adj Close]]</f>
        <v>6.1907281759169652E-2</v>
      </c>
      <c r="I933" s="23">
        <f t="shared" si="73"/>
        <v>33.650733333333335</v>
      </c>
      <c r="J933" s="25">
        <f>(SMA1MSFT[[#This Row],[Adj Close]]-SMA1MSFT[[#This Row],[3-MA]])</f>
        <v>2.443566666666662</v>
      </c>
      <c r="K933" s="14">
        <f t="shared" si="72"/>
        <v>5.9710180544444214</v>
      </c>
      <c r="L933" s="14">
        <f>ABS(SMA1MSFT[[#This Row],[Erorr 2]])</f>
        <v>2.443566666666662</v>
      </c>
      <c r="M933" s="15">
        <f>SMA1MSFT[[#This Row],[Abs Erorr 2]]/SMA1MSFT[[#This Row],[Adj Close]]</f>
        <v>6.7699516728864734E-2</v>
      </c>
      <c r="N933" s="23">
        <f t="shared" si="74"/>
        <v>33.325700000000005</v>
      </c>
      <c r="O933" s="26">
        <f>SMA1MSFT[[#This Row],[Adj Close]]-SMA1MSFT[[#This Row],[6-MA]]</f>
        <v>2.7685999999999922</v>
      </c>
      <c r="P933" s="14">
        <f>(SMA1MSFT[[#This Row],[Adj Close]]-N933)^2</f>
        <v>7.6651459599999567</v>
      </c>
      <c r="Q933" s="14">
        <f>ABS(SMA1MSFT[[#This Row],[Erorr 3]])</f>
        <v>2.7685999999999922</v>
      </c>
      <c r="R933" s="27">
        <f>SMA1MSFT[[#This Row],[Abs Erorr 3]]/SMA1MSFT[[#This Row],[Adj Close]]</f>
        <v>7.6704632033312528E-2</v>
      </c>
    </row>
    <row r="934" spans="2:18">
      <c r="B934" s="46">
        <v>45138.291666666664</v>
      </c>
      <c r="C934" s="7">
        <v>35.055500000000002</v>
      </c>
      <c r="D934" s="23">
        <f t="shared" si="71"/>
        <v>36.094299999999997</v>
      </c>
      <c r="E934" s="24">
        <f>SMA1MSFT[[#This Row],[Adj Close]]-SMA1MSFT[[#This Row],[Naive Trend ]]</f>
        <v>-1.0387999999999948</v>
      </c>
      <c r="F934" s="5">
        <f t="shared" si="70"/>
        <v>1.0791054399999893</v>
      </c>
      <c r="G934" s="5">
        <f>ABS(SMA1MSFT[[#This Row],[Erorr 1]])</f>
        <v>1.0387999999999948</v>
      </c>
      <c r="H934" s="15">
        <f>SMA1MSFT[[#This Row],[Abs Erorr 1]]/SMA1MSFT[[#This Row],[Adj Close]]</f>
        <v>2.9633010511902407E-2</v>
      </c>
      <c r="I934" s="23">
        <f t="shared" si="73"/>
        <v>34.542566666666666</v>
      </c>
      <c r="J934" s="25">
        <f>(SMA1MSFT[[#This Row],[Adj Close]]-SMA1MSFT[[#This Row],[3-MA]])</f>
        <v>0.51293333333333635</v>
      </c>
      <c r="K934" s="14">
        <f t="shared" si="72"/>
        <v>0.26310060444444755</v>
      </c>
      <c r="L934" s="14">
        <f>ABS(SMA1MSFT[[#This Row],[Erorr 2]])</f>
        <v>0.51293333333333635</v>
      </c>
      <c r="M934" s="15">
        <f>SMA1MSFT[[#This Row],[Abs Erorr 2]]/SMA1MSFT[[#This Row],[Adj Close]]</f>
        <v>1.4632035866934899E-2</v>
      </c>
      <c r="N934" s="23">
        <f t="shared" si="74"/>
        <v>33.89085</v>
      </c>
      <c r="O934" s="26">
        <f>SMA1MSFT[[#This Row],[Adj Close]]-SMA1MSFT[[#This Row],[6-MA]]</f>
        <v>1.1646500000000017</v>
      </c>
      <c r="P934" s="14">
        <f>(SMA1MSFT[[#This Row],[Adj Close]]-N934)^2</f>
        <v>1.356409622500004</v>
      </c>
      <c r="Q934" s="14">
        <f>ABS(SMA1MSFT[[#This Row],[Erorr 3]])</f>
        <v>1.1646500000000017</v>
      </c>
      <c r="R934" s="27">
        <f>SMA1MSFT[[#This Row],[Abs Erorr 3]]/SMA1MSFT[[#This Row],[Adj Close]]</f>
        <v>3.3223032049179209E-2</v>
      </c>
    </row>
    <row r="935" spans="2:18">
      <c r="B935" s="46">
        <v>45139.291666666664</v>
      </c>
      <c r="C935" s="7">
        <v>35.084899999999998</v>
      </c>
      <c r="D935" s="23">
        <f t="shared" si="71"/>
        <v>35.055500000000002</v>
      </c>
      <c r="E935" s="24">
        <f>SMA1MSFT[[#This Row],[Adj Close]]-SMA1MSFT[[#This Row],[Naive Trend ]]</f>
        <v>2.939999999999543E-2</v>
      </c>
      <c r="F935" s="5">
        <f t="shared" si="70"/>
        <v>8.6435999999973122E-4</v>
      </c>
      <c r="G935" s="5">
        <f>ABS(SMA1MSFT[[#This Row],[Erorr 1]])</f>
        <v>2.939999999999543E-2</v>
      </c>
      <c r="H935" s="15">
        <f>SMA1MSFT[[#This Row],[Abs Erorr 1]]/SMA1MSFT[[#This Row],[Adj Close]]</f>
        <v>8.379673306748895E-4</v>
      </c>
      <c r="I935" s="23">
        <f t="shared" si="73"/>
        <v>35.0032</v>
      </c>
      <c r="J935" s="25">
        <f>(SMA1MSFT[[#This Row],[Adj Close]]-SMA1MSFT[[#This Row],[3-MA]])</f>
        <v>8.1699999999997885E-2</v>
      </c>
      <c r="K935" s="14">
        <f t="shared" si="72"/>
        <v>6.6748899999996541E-3</v>
      </c>
      <c r="L935" s="14">
        <f>ABS(SMA1MSFT[[#This Row],[Erorr 2]])</f>
        <v>8.1699999999997885E-2</v>
      </c>
      <c r="M935" s="15">
        <f>SMA1MSFT[[#This Row],[Abs Erorr 2]]/SMA1MSFT[[#This Row],[Adj Close]]</f>
        <v>2.3286371059914063E-3</v>
      </c>
      <c r="N935" s="23">
        <f t="shared" si="74"/>
        <v>34.176700000000004</v>
      </c>
      <c r="O935" s="26">
        <f>SMA1MSFT[[#This Row],[Adj Close]]-SMA1MSFT[[#This Row],[6-MA]]</f>
        <v>0.90819999999999368</v>
      </c>
      <c r="P935" s="14">
        <f>(SMA1MSFT[[#This Row],[Adj Close]]-N935)^2</f>
        <v>0.82482723999998853</v>
      </c>
      <c r="Q935" s="14">
        <f>ABS(SMA1MSFT[[#This Row],[Erorr 3]])</f>
        <v>0.90819999999999368</v>
      </c>
      <c r="R935" s="27">
        <f>SMA1MSFT[[#This Row],[Abs Erorr 3]]/SMA1MSFT[[#This Row],[Adj Close]]</f>
        <v>2.5885779922416589E-2</v>
      </c>
    </row>
    <row r="936" spans="2:18">
      <c r="B936" s="46">
        <v>45140.291666666664</v>
      </c>
      <c r="C936" s="7">
        <v>33.703000000000003</v>
      </c>
      <c r="D936" s="23">
        <f t="shared" si="71"/>
        <v>35.084899999999998</v>
      </c>
      <c r="E936" s="24">
        <f>SMA1MSFT[[#This Row],[Adj Close]]-SMA1MSFT[[#This Row],[Naive Trend ]]</f>
        <v>-1.3818999999999946</v>
      </c>
      <c r="F936" s="5">
        <f t="shared" si="70"/>
        <v>1.9096476099999851</v>
      </c>
      <c r="G936" s="5">
        <f>ABS(SMA1MSFT[[#This Row],[Erorr 1]])</f>
        <v>1.3818999999999946</v>
      </c>
      <c r="H936" s="15">
        <f>SMA1MSFT[[#This Row],[Abs Erorr 1]]/SMA1MSFT[[#This Row],[Adj Close]]</f>
        <v>4.1002284663086211E-2</v>
      </c>
      <c r="I936" s="23">
        <f t="shared" si="73"/>
        <v>35.411566666666666</v>
      </c>
      <c r="J936" s="25">
        <f>(SMA1MSFT[[#This Row],[Adj Close]]-SMA1MSFT[[#This Row],[3-MA]])</f>
        <v>-1.7085666666666626</v>
      </c>
      <c r="K936" s="14">
        <f t="shared" si="72"/>
        <v>2.9192000544444303</v>
      </c>
      <c r="L936" s="14">
        <f>ABS(SMA1MSFT[[#This Row],[Erorr 2]])</f>
        <v>1.7085666666666626</v>
      </c>
      <c r="M936" s="15">
        <f>SMA1MSFT[[#This Row],[Abs Erorr 2]]/SMA1MSFT[[#This Row],[Adj Close]]</f>
        <v>5.0694794726483174E-2</v>
      </c>
      <c r="N936" s="23">
        <f t="shared" si="74"/>
        <v>34.531150000000004</v>
      </c>
      <c r="O936" s="26">
        <f>SMA1MSFT[[#This Row],[Adj Close]]-SMA1MSFT[[#This Row],[6-MA]]</f>
        <v>-0.82815000000000083</v>
      </c>
      <c r="P936" s="14">
        <f>(SMA1MSFT[[#This Row],[Adj Close]]-N936)^2</f>
        <v>0.68583242250000143</v>
      </c>
      <c r="Q936" s="14">
        <f>ABS(SMA1MSFT[[#This Row],[Erorr 3]])</f>
        <v>0.82815000000000083</v>
      </c>
      <c r="R936" s="27">
        <f>SMA1MSFT[[#This Row],[Abs Erorr 3]]/SMA1MSFT[[#This Row],[Adj Close]]</f>
        <v>2.4571996558169919E-2</v>
      </c>
    </row>
    <row r="937" spans="2:18">
      <c r="B937" s="46">
        <v>45141.291666666664</v>
      </c>
      <c r="C937" s="7">
        <v>34.173400000000001</v>
      </c>
      <c r="D937" s="23">
        <f t="shared" si="71"/>
        <v>33.703000000000003</v>
      </c>
      <c r="E937" s="24">
        <f>SMA1MSFT[[#This Row],[Adj Close]]-SMA1MSFT[[#This Row],[Naive Trend ]]</f>
        <v>0.47039999999999793</v>
      </c>
      <c r="F937" s="5">
        <f t="shared" si="70"/>
        <v>0.22127615999999806</v>
      </c>
      <c r="G937" s="5">
        <f>ABS(SMA1MSFT[[#This Row],[Erorr 1]])</f>
        <v>0.47039999999999793</v>
      </c>
      <c r="H937" s="15">
        <f>SMA1MSFT[[#This Row],[Abs Erorr 1]]/SMA1MSFT[[#This Row],[Adj Close]]</f>
        <v>1.376509214769376E-2</v>
      </c>
      <c r="I937" s="23">
        <f t="shared" si="73"/>
        <v>34.614466666666665</v>
      </c>
      <c r="J937" s="25">
        <f>(SMA1MSFT[[#This Row],[Adj Close]]-SMA1MSFT[[#This Row],[3-MA]])</f>
        <v>-0.44106666666666428</v>
      </c>
      <c r="K937" s="14">
        <f t="shared" si="72"/>
        <v>0.19453980444444233</v>
      </c>
      <c r="L937" s="14">
        <f>ABS(SMA1MSFT[[#This Row],[Erorr 2]])</f>
        <v>0.44106666666666428</v>
      </c>
      <c r="M937" s="15">
        <f>SMA1MSFT[[#This Row],[Abs Erorr 2]]/SMA1MSFT[[#This Row],[Adj Close]]</f>
        <v>1.2906724723517832E-2</v>
      </c>
      <c r="N937" s="23">
        <f t="shared" si="74"/>
        <v>34.578516666666665</v>
      </c>
      <c r="O937" s="26">
        <f>SMA1MSFT[[#This Row],[Adj Close]]-SMA1MSFT[[#This Row],[6-MA]]</f>
        <v>-0.40511666666666457</v>
      </c>
      <c r="P937" s="14">
        <f>(SMA1MSFT[[#This Row],[Adj Close]]-N937)^2</f>
        <v>0.16411951361110941</v>
      </c>
      <c r="Q937" s="14">
        <f>ABS(SMA1MSFT[[#This Row],[Erorr 3]])</f>
        <v>0.40511666666666457</v>
      </c>
      <c r="R937" s="27">
        <f>SMA1MSFT[[#This Row],[Abs Erorr 3]]/SMA1MSFT[[#This Row],[Adj Close]]</f>
        <v>1.1854736920138604E-2</v>
      </c>
    </row>
    <row r="938" spans="2:18">
      <c r="B938" s="46">
        <v>45142.291666666664</v>
      </c>
      <c r="C938" s="7">
        <v>34.561900000000001</v>
      </c>
      <c r="D938" s="23">
        <f t="shared" si="71"/>
        <v>34.173400000000001</v>
      </c>
      <c r="E938" s="24">
        <f>SMA1MSFT[[#This Row],[Adj Close]]-SMA1MSFT[[#This Row],[Naive Trend ]]</f>
        <v>0.38850000000000051</v>
      </c>
      <c r="F938" s="5">
        <f t="shared" si="70"/>
        <v>0.15093225000000041</v>
      </c>
      <c r="G938" s="5">
        <f>ABS(SMA1MSFT[[#This Row],[Erorr 1]])</f>
        <v>0.38850000000000051</v>
      </c>
      <c r="H938" s="15">
        <f>SMA1MSFT[[#This Row],[Abs Erorr 1]]/SMA1MSFT[[#This Row],[Adj Close]]</f>
        <v>1.1240701466065248E-2</v>
      </c>
      <c r="I938" s="23">
        <f t="shared" si="73"/>
        <v>34.320433333333334</v>
      </c>
      <c r="J938" s="25">
        <f>(SMA1MSFT[[#This Row],[Adj Close]]-SMA1MSFT[[#This Row],[3-MA]])</f>
        <v>0.24146666666666761</v>
      </c>
      <c r="K938" s="14">
        <f t="shared" si="72"/>
        <v>5.8306151111111565E-2</v>
      </c>
      <c r="L938" s="14">
        <f>ABS(SMA1MSFT[[#This Row],[Erorr 2]])</f>
        <v>0.24146666666666761</v>
      </c>
      <c r="M938" s="15">
        <f>SMA1MSFT[[#This Row],[Abs Erorr 2]]/SMA1MSFT[[#This Row],[Adj Close]]</f>
        <v>6.9864986203497957E-3</v>
      </c>
      <c r="N938" s="23">
        <f t="shared" si="74"/>
        <v>34.661816666666674</v>
      </c>
      <c r="O938" s="26">
        <f>SMA1MSFT[[#This Row],[Adj Close]]-SMA1MSFT[[#This Row],[6-MA]]</f>
        <v>-9.9916666666672427E-2</v>
      </c>
      <c r="P938" s="14">
        <f>(SMA1MSFT[[#This Row],[Adj Close]]-N938)^2</f>
        <v>9.9833402777789286E-3</v>
      </c>
      <c r="Q938" s="14">
        <f>ABS(SMA1MSFT[[#This Row],[Erorr 3]])</f>
        <v>9.9916666666672427E-2</v>
      </c>
      <c r="R938" s="27">
        <f>SMA1MSFT[[#This Row],[Abs Erorr 3]]/SMA1MSFT[[#This Row],[Adj Close]]</f>
        <v>2.8909483178492044E-3</v>
      </c>
    </row>
    <row r="939" spans="2:18">
      <c r="B939" s="46">
        <v>45145.291666666664</v>
      </c>
      <c r="C939" s="7">
        <v>34.650500000000001</v>
      </c>
      <c r="D939" s="23">
        <f t="shared" si="71"/>
        <v>34.561900000000001</v>
      </c>
      <c r="E939" s="24">
        <f>SMA1MSFT[[#This Row],[Adj Close]]-SMA1MSFT[[#This Row],[Naive Trend ]]</f>
        <v>8.8599999999999568E-2</v>
      </c>
      <c r="F939" s="5">
        <f t="shared" si="70"/>
        <v>7.8499599999999232E-3</v>
      </c>
      <c r="G939" s="5">
        <f>ABS(SMA1MSFT[[#This Row],[Erorr 1]])</f>
        <v>8.8599999999999568E-2</v>
      </c>
      <c r="H939" s="15">
        <f>SMA1MSFT[[#This Row],[Abs Erorr 1]]/SMA1MSFT[[#This Row],[Adj Close]]</f>
        <v>2.5569616600048936E-3</v>
      </c>
      <c r="I939" s="23">
        <f t="shared" si="73"/>
        <v>34.146099999999997</v>
      </c>
      <c r="J939" s="25">
        <f>(SMA1MSFT[[#This Row],[Adj Close]]-SMA1MSFT[[#This Row],[3-MA]])</f>
        <v>0.50440000000000396</v>
      </c>
      <c r="K939" s="14">
        <f t="shared" si="72"/>
        <v>0.25441936000000398</v>
      </c>
      <c r="L939" s="14">
        <f>ABS(SMA1MSFT[[#This Row],[Erorr 2]])</f>
        <v>0.50440000000000396</v>
      </c>
      <c r="M939" s="15">
        <f>SMA1MSFT[[#This Row],[Abs Erorr 2]]/SMA1MSFT[[#This Row],[Adj Close]]</f>
        <v>1.4556788502330527E-2</v>
      </c>
      <c r="N939" s="23">
        <f t="shared" si="74"/>
        <v>34.778833333333338</v>
      </c>
      <c r="O939" s="26">
        <f>SMA1MSFT[[#This Row],[Adj Close]]-SMA1MSFT[[#This Row],[6-MA]]</f>
        <v>-0.12833333333333741</v>
      </c>
      <c r="P939" s="14">
        <f>(SMA1MSFT[[#This Row],[Adj Close]]-N939)^2</f>
        <v>1.6469444444445491E-2</v>
      </c>
      <c r="Q939" s="14">
        <f>ABS(SMA1MSFT[[#This Row],[Erorr 3]])</f>
        <v>0.12833333333333741</v>
      </c>
      <c r="R939" s="27">
        <f>SMA1MSFT[[#This Row],[Abs Erorr 3]]/SMA1MSFT[[#This Row],[Adj Close]]</f>
        <v>3.7036502599771259E-3</v>
      </c>
    </row>
    <row r="940" spans="2:18">
      <c r="B940" s="46">
        <v>45146.291666666664</v>
      </c>
      <c r="C940" s="7">
        <v>34.443899999999999</v>
      </c>
      <c r="D940" s="23">
        <f t="shared" si="71"/>
        <v>34.650500000000001</v>
      </c>
      <c r="E940" s="24">
        <f>SMA1MSFT[[#This Row],[Adj Close]]-SMA1MSFT[[#This Row],[Naive Trend ]]</f>
        <v>-0.20660000000000167</v>
      </c>
      <c r="F940" s="5">
        <f t="shared" si="70"/>
        <v>4.2683560000000689E-2</v>
      </c>
      <c r="G940" s="5">
        <f>ABS(SMA1MSFT[[#This Row],[Erorr 1]])</f>
        <v>0.20660000000000167</v>
      </c>
      <c r="H940" s="15">
        <f>SMA1MSFT[[#This Row],[Abs Erorr 1]]/SMA1MSFT[[#This Row],[Adj Close]]</f>
        <v>5.9981593257442296E-3</v>
      </c>
      <c r="I940" s="23">
        <f t="shared" si="73"/>
        <v>34.461933333333327</v>
      </c>
      <c r="J940" s="25">
        <f>(SMA1MSFT[[#This Row],[Adj Close]]-SMA1MSFT[[#This Row],[3-MA]])</f>
        <v>-1.8033333333328017E-2</v>
      </c>
      <c r="K940" s="14">
        <f t="shared" si="72"/>
        <v>3.2520111111091935E-4</v>
      </c>
      <c r="L940" s="14">
        <f>ABS(SMA1MSFT[[#This Row],[Erorr 2]])</f>
        <v>1.8033333333328017E-2</v>
      </c>
      <c r="M940" s="15">
        <f>SMA1MSFT[[#This Row],[Abs Erorr 2]]/SMA1MSFT[[#This Row],[Adj Close]]</f>
        <v>5.2355666266967499E-4</v>
      </c>
      <c r="N940" s="23">
        <f t="shared" si="74"/>
        <v>34.538199999999996</v>
      </c>
      <c r="O940" s="26">
        <f>SMA1MSFT[[#This Row],[Adj Close]]-SMA1MSFT[[#This Row],[6-MA]]</f>
        <v>-9.4299999999996942E-2</v>
      </c>
      <c r="P940" s="14">
        <f>(SMA1MSFT[[#This Row],[Adj Close]]-N940)^2</f>
        <v>8.8924899999994235E-3</v>
      </c>
      <c r="Q940" s="14">
        <f>ABS(SMA1MSFT[[#This Row],[Erorr 3]])</f>
        <v>9.4299999999996942E-2</v>
      </c>
      <c r="R940" s="27">
        <f>SMA1MSFT[[#This Row],[Abs Erorr 3]]/SMA1MSFT[[#This Row],[Adj Close]]</f>
        <v>2.7377852101532329E-3</v>
      </c>
    </row>
    <row r="941" spans="2:18">
      <c r="B941" s="46">
        <v>45147.291666666664</v>
      </c>
      <c r="C941" s="7">
        <v>33.716099999999997</v>
      </c>
      <c r="D941" s="23">
        <f t="shared" si="71"/>
        <v>34.443899999999999</v>
      </c>
      <c r="E941" s="24">
        <f>SMA1MSFT[[#This Row],[Adj Close]]-SMA1MSFT[[#This Row],[Naive Trend ]]</f>
        <v>-0.727800000000002</v>
      </c>
      <c r="F941" s="5">
        <f t="shared" si="70"/>
        <v>0.52969284000000294</v>
      </c>
      <c r="G941" s="5">
        <f>ABS(SMA1MSFT[[#This Row],[Erorr 1]])</f>
        <v>0.727800000000002</v>
      </c>
      <c r="H941" s="15">
        <f>SMA1MSFT[[#This Row],[Abs Erorr 1]]/SMA1MSFT[[#This Row],[Adj Close]]</f>
        <v>2.158612650929384E-2</v>
      </c>
      <c r="I941" s="23">
        <f t="shared" si="73"/>
        <v>34.552100000000003</v>
      </c>
      <c r="J941" s="25">
        <f>(SMA1MSFT[[#This Row],[Adj Close]]-SMA1MSFT[[#This Row],[3-MA]])</f>
        <v>-0.83600000000000563</v>
      </c>
      <c r="K941" s="14">
        <f t="shared" si="72"/>
        <v>0.6988960000000094</v>
      </c>
      <c r="L941" s="14">
        <f>ABS(SMA1MSFT[[#This Row],[Erorr 2]])</f>
        <v>0.83600000000000563</v>
      </c>
      <c r="M941" s="15">
        <f>SMA1MSFT[[#This Row],[Abs Erorr 2]]/SMA1MSFT[[#This Row],[Adj Close]]</f>
        <v>2.4795275847443971E-2</v>
      </c>
      <c r="N941" s="23">
        <f t="shared" si="74"/>
        <v>34.436266666666661</v>
      </c>
      <c r="O941" s="26">
        <f>SMA1MSFT[[#This Row],[Adj Close]]-SMA1MSFT[[#This Row],[6-MA]]</f>
        <v>-0.72016666666666396</v>
      </c>
      <c r="P941" s="14">
        <f>(SMA1MSFT[[#This Row],[Adj Close]]-N941)^2</f>
        <v>0.51864002777777385</v>
      </c>
      <c r="Q941" s="14">
        <f>ABS(SMA1MSFT[[#This Row],[Erorr 3]])</f>
        <v>0.72016666666666396</v>
      </c>
      <c r="R941" s="27">
        <f>SMA1MSFT[[#This Row],[Abs Erorr 3]]/SMA1MSFT[[#This Row],[Adj Close]]</f>
        <v>2.1359726263318238E-2</v>
      </c>
    </row>
    <row r="942" spans="2:18">
      <c r="B942" s="46">
        <v>45148.291666666664</v>
      </c>
      <c r="C942" s="7">
        <v>34.109499999999997</v>
      </c>
      <c r="D942" s="23">
        <f t="shared" si="71"/>
        <v>33.716099999999997</v>
      </c>
      <c r="E942" s="24">
        <f>SMA1MSFT[[#This Row],[Adj Close]]-SMA1MSFT[[#This Row],[Naive Trend ]]</f>
        <v>0.39339999999999975</v>
      </c>
      <c r="F942" s="5">
        <f t="shared" si="70"/>
        <v>0.1547635599999998</v>
      </c>
      <c r="G942" s="5">
        <f>ABS(SMA1MSFT[[#This Row],[Erorr 1]])</f>
        <v>0.39339999999999975</v>
      </c>
      <c r="H942" s="15">
        <f>SMA1MSFT[[#This Row],[Abs Erorr 1]]/SMA1MSFT[[#This Row],[Adj Close]]</f>
        <v>1.1533443762001782E-2</v>
      </c>
      <c r="I942" s="23">
        <f t="shared" si="73"/>
        <v>34.270166666666668</v>
      </c>
      <c r="J942" s="25">
        <f>(SMA1MSFT[[#This Row],[Adj Close]]-SMA1MSFT[[#This Row],[3-MA]])</f>
        <v>-0.16066666666667118</v>
      </c>
      <c r="K942" s="14">
        <f t="shared" si="72"/>
        <v>2.5813777777779226E-2</v>
      </c>
      <c r="L942" s="14">
        <f>ABS(SMA1MSFT[[#This Row],[Erorr 2]])</f>
        <v>0.16066666666667118</v>
      </c>
      <c r="M942" s="15">
        <f>SMA1MSFT[[#This Row],[Abs Erorr 2]]/SMA1MSFT[[#This Row],[Adj Close]]</f>
        <v>4.7103201942764097E-3</v>
      </c>
      <c r="N942" s="23">
        <f t="shared" si="74"/>
        <v>34.208133333333329</v>
      </c>
      <c r="O942" s="26">
        <f>SMA1MSFT[[#This Row],[Adj Close]]-SMA1MSFT[[#This Row],[6-MA]]</f>
        <v>-9.8633333333332018E-2</v>
      </c>
      <c r="P942" s="14">
        <f>(SMA1MSFT[[#This Row],[Adj Close]]-N942)^2</f>
        <v>9.7285344444441851E-3</v>
      </c>
      <c r="Q942" s="14">
        <f>ABS(SMA1MSFT[[#This Row],[Erorr 3]])</f>
        <v>9.8633333333332018E-2</v>
      </c>
      <c r="R942" s="27">
        <f>SMA1MSFT[[#This Row],[Abs Erorr 3]]/SMA1MSFT[[#This Row],[Adj Close]]</f>
        <v>2.8916675217558752E-3</v>
      </c>
    </row>
    <row r="943" spans="2:18">
      <c r="B943" s="46">
        <v>45149.291666666664</v>
      </c>
      <c r="C943" s="7">
        <v>34.316099999999999</v>
      </c>
      <c r="D943" s="23">
        <f t="shared" si="71"/>
        <v>34.109499999999997</v>
      </c>
      <c r="E943" s="24">
        <f>SMA1MSFT[[#This Row],[Adj Close]]-SMA1MSFT[[#This Row],[Naive Trend ]]</f>
        <v>0.20660000000000167</v>
      </c>
      <c r="F943" s="5">
        <f t="shared" si="70"/>
        <v>4.2683560000000689E-2</v>
      </c>
      <c r="G943" s="5">
        <f>ABS(SMA1MSFT[[#This Row],[Erorr 1]])</f>
        <v>0.20660000000000167</v>
      </c>
      <c r="H943" s="15">
        <f>SMA1MSFT[[#This Row],[Abs Erorr 1]]/SMA1MSFT[[#This Row],[Adj Close]]</f>
        <v>6.0204976672757595E-3</v>
      </c>
      <c r="I943" s="23">
        <f t="shared" si="73"/>
        <v>34.089833333333331</v>
      </c>
      <c r="J943" s="25">
        <f>(SMA1MSFT[[#This Row],[Adj Close]]-SMA1MSFT[[#This Row],[3-MA]])</f>
        <v>0.2262666666666675</v>
      </c>
      <c r="K943" s="14">
        <f t="shared" si="72"/>
        <v>5.1196604444444821E-2</v>
      </c>
      <c r="L943" s="14">
        <f>ABS(SMA1MSFT[[#This Row],[Erorr 2]])</f>
        <v>0.2262666666666675</v>
      </c>
      <c r="M943" s="15">
        <f>SMA1MSFT[[#This Row],[Abs Erorr 2]]/SMA1MSFT[[#This Row],[Adj Close]]</f>
        <v>6.5936008656772623E-3</v>
      </c>
      <c r="N943" s="23">
        <f t="shared" si="74"/>
        <v>34.275883333333333</v>
      </c>
      <c r="O943" s="26">
        <f>SMA1MSFT[[#This Row],[Adj Close]]-SMA1MSFT[[#This Row],[6-MA]]</f>
        <v>4.0216666666665901E-2</v>
      </c>
      <c r="P943" s="14">
        <f>(SMA1MSFT[[#This Row],[Adj Close]]-N943)^2</f>
        <v>1.6173802777777163E-3</v>
      </c>
      <c r="Q943" s="14">
        <f>ABS(SMA1MSFT[[#This Row],[Erorr 3]])</f>
        <v>4.0216666666665901E-2</v>
      </c>
      <c r="R943" s="27">
        <f>SMA1MSFT[[#This Row],[Abs Erorr 3]]/SMA1MSFT[[#This Row],[Adj Close]]</f>
        <v>1.1719474726634409E-3</v>
      </c>
    </row>
    <row r="944" spans="2:18">
      <c r="B944" s="46">
        <v>45152.291666666664</v>
      </c>
      <c r="C944" s="7">
        <v>35.0931</v>
      </c>
      <c r="D944" s="23">
        <f t="shared" si="71"/>
        <v>34.316099999999999</v>
      </c>
      <c r="E944" s="24">
        <f>SMA1MSFT[[#This Row],[Adj Close]]-SMA1MSFT[[#This Row],[Naive Trend ]]</f>
        <v>0.77700000000000102</v>
      </c>
      <c r="F944" s="5">
        <f t="shared" si="70"/>
        <v>0.60372900000000163</v>
      </c>
      <c r="G944" s="5">
        <f>ABS(SMA1MSFT[[#This Row],[Erorr 1]])</f>
        <v>0.77700000000000102</v>
      </c>
      <c r="H944" s="15">
        <f>SMA1MSFT[[#This Row],[Abs Erorr 1]]/SMA1MSFT[[#This Row],[Adj Close]]</f>
        <v>2.2141104661600172E-2</v>
      </c>
      <c r="I944" s="23">
        <f t="shared" si="73"/>
        <v>34.047233333333331</v>
      </c>
      <c r="J944" s="25">
        <f>(SMA1MSFT[[#This Row],[Adj Close]]-SMA1MSFT[[#This Row],[3-MA]])</f>
        <v>1.0458666666666687</v>
      </c>
      <c r="K944" s="14">
        <f t="shared" si="72"/>
        <v>1.0938370844444487</v>
      </c>
      <c r="L944" s="14">
        <f>ABS(SMA1MSFT[[#This Row],[Erorr 2]])</f>
        <v>1.0458666666666687</v>
      </c>
      <c r="M944" s="15">
        <f>SMA1MSFT[[#This Row],[Abs Erorr 2]]/SMA1MSFT[[#This Row],[Adj Close]]</f>
        <v>2.9802629766725333E-2</v>
      </c>
      <c r="N944" s="23">
        <f t="shared" si="74"/>
        <v>34.299666666666667</v>
      </c>
      <c r="O944" s="26">
        <f>SMA1MSFT[[#This Row],[Adj Close]]-SMA1MSFT[[#This Row],[6-MA]]</f>
        <v>0.79343333333333277</v>
      </c>
      <c r="P944" s="14">
        <f>(SMA1MSFT[[#This Row],[Adj Close]]-N944)^2</f>
        <v>0.62953645444444351</v>
      </c>
      <c r="Q944" s="14">
        <f>ABS(SMA1MSFT[[#This Row],[Erorr 3]])</f>
        <v>0.79343333333333277</v>
      </c>
      <c r="R944" s="27">
        <f>SMA1MSFT[[#This Row],[Abs Erorr 3]]/SMA1MSFT[[#This Row],[Adj Close]]</f>
        <v>2.260938285113976E-2</v>
      </c>
    </row>
    <row r="945" spans="2:18">
      <c r="B945" s="46">
        <v>45153.291666666664</v>
      </c>
      <c r="C945" s="7">
        <v>34.198</v>
      </c>
      <c r="D945" s="23">
        <f t="shared" si="71"/>
        <v>35.0931</v>
      </c>
      <c r="E945" s="24">
        <f>SMA1MSFT[[#This Row],[Adj Close]]-SMA1MSFT[[#This Row],[Naive Trend ]]</f>
        <v>-0.89509999999999934</v>
      </c>
      <c r="F945" s="5">
        <f t="shared" si="70"/>
        <v>0.80120400999999886</v>
      </c>
      <c r="G945" s="5">
        <f>ABS(SMA1MSFT[[#This Row],[Erorr 1]])</f>
        <v>0.89509999999999934</v>
      </c>
      <c r="H945" s="15">
        <f>SMA1MSFT[[#This Row],[Abs Erorr 1]]/SMA1MSFT[[#This Row],[Adj Close]]</f>
        <v>2.6174045265804999E-2</v>
      </c>
      <c r="I945" s="23">
        <f t="shared" si="73"/>
        <v>34.506233333333334</v>
      </c>
      <c r="J945" s="25">
        <f>(SMA1MSFT[[#This Row],[Adj Close]]-SMA1MSFT[[#This Row],[3-MA]])</f>
        <v>-0.3082333333333338</v>
      </c>
      <c r="K945" s="14">
        <f t="shared" si="72"/>
        <v>9.5007787777778074E-2</v>
      </c>
      <c r="L945" s="14">
        <f>ABS(SMA1MSFT[[#This Row],[Erorr 2]])</f>
        <v>0.3082333333333338</v>
      </c>
      <c r="M945" s="15">
        <f>SMA1MSFT[[#This Row],[Abs Erorr 2]]/SMA1MSFT[[#This Row],[Adj Close]]</f>
        <v>9.0131976528841987E-3</v>
      </c>
      <c r="N945" s="23">
        <f t="shared" si="74"/>
        <v>34.388200000000005</v>
      </c>
      <c r="O945" s="26">
        <f>SMA1MSFT[[#This Row],[Adj Close]]-SMA1MSFT[[#This Row],[6-MA]]</f>
        <v>-0.19020000000000437</v>
      </c>
      <c r="P945" s="14">
        <f>(SMA1MSFT[[#This Row],[Adj Close]]-N945)^2</f>
        <v>3.6176040000001658E-2</v>
      </c>
      <c r="Q945" s="14">
        <f>ABS(SMA1MSFT[[#This Row],[Erorr 3]])</f>
        <v>0.19020000000000437</v>
      </c>
      <c r="R945" s="27">
        <f>SMA1MSFT[[#This Row],[Abs Erorr 3]]/SMA1MSFT[[#This Row],[Adj Close]]</f>
        <v>5.5617287560677338E-3</v>
      </c>
    </row>
    <row r="946" spans="2:18">
      <c r="B946" s="46">
        <v>45154.291666666664</v>
      </c>
      <c r="C946" s="7">
        <v>32.978400000000001</v>
      </c>
      <c r="D946" s="23">
        <f t="shared" si="71"/>
        <v>34.198</v>
      </c>
      <c r="E946" s="24">
        <f>SMA1MSFT[[#This Row],[Adj Close]]-SMA1MSFT[[#This Row],[Naive Trend ]]</f>
        <v>-1.2195999999999998</v>
      </c>
      <c r="F946" s="5">
        <f t="shared" si="70"/>
        <v>1.4874241599999996</v>
      </c>
      <c r="G946" s="5">
        <f>ABS(SMA1MSFT[[#This Row],[Erorr 1]])</f>
        <v>1.2195999999999998</v>
      </c>
      <c r="H946" s="15">
        <f>SMA1MSFT[[#This Row],[Abs Erorr 1]]/SMA1MSFT[[#This Row],[Adj Close]]</f>
        <v>3.698178201489459E-2</v>
      </c>
      <c r="I946" s="23">
        <f t="shared" si="73"/>
        <v>34.535733333333333</v>
      </c>
      <c r="J946" s="25">
        <f>(SMA1MSFT[[#This Row],[Adj Close]]-SMA1MSFT[[#This Row],[3-MA]])</f>
        <v>-1.5573333333333323</v>
      </c>
      <c r="K946" s="14">
        <f t="shared" si="72"/>
        <v>2.4252871111111078</v>
      </c>
      <c r="L946" s="14">
        <f>ABS(SMA1MSFT[[#This Row],[Erorr 2]])</f>
        <v>1.5573333333333323</v>
      </c>
      <c r="M946" s="15">
        <f>SMA1MSFT[[#This Row],[Abs Erorr 2]]/SMA1MSFT[[#This Row],[Adj Close]]</f>
        <v>4.7222828679782294E-2</v>
      </c>
      <c r="N946" s="23">
        <f t="shared" si="74"/>
        <v>34.312783333333336</v>
      </c>
      <c r="O946" s="26">
        <f>SMA1MSFT[[#This Row],[Adj Close]]-SMA1MSFT[[#This Row],[6-MA]]</f>
        <v>-1.334383333333335</v>
      </c>
      <c r="P946" s="14">
        <f>(SMA1MSFT[[#This Row],[Adj Close]]-N946)^2</f>
        <v>1.7805788802777822</v>
      </c>
      <c r="Q946" s="14">
        <f>ABS(SMA1MSFT[[#This Row],[Erorr 3]])</f>
        <v>1.334383333333335</v>
      </c>
      <c r="R946" s="27">
        <f>SMA1MSFT[[#This Row],[Abs Erorr 3]]/SMA1MSFT[[#This Row],[Adj Close]]</f>
        <v>4.0462343028568243E-2</v>
      </c>
    </row>
    <row r="947" spans="2:18">
      <c r="B947" s="46">
        <v>45155.291666666664</v>
      </c>
      <c r="C947" s="7">
        <v>32.0441</v>
      </c>
      <c r="D947" s="23">
        <f t="shared" si="71"/>
        <v>32.978400000000001</v>
      </c>
      <c r="E947" s="24">
        <f>SMA1MSFT[[#This Row],[Adj Close]]-SMA1MSFT[[#This Row],[Naive Trend ]]</f>
        <v>-0.93430000000000035</v>
      </c>
      <c r="F947" s="5">
        <f t="shared" si="70"/>
        <v>0.87291649000000071</v>
      </c>
      <c r="G947" s="5">
        <f>ABS(SMA1MSFT[[#This Row],[Erorr 1]])</f>
        <v>0.93430000000000035</v>
      </c>
      <c r="H947" s="15">
        <f>SMA1MSFT[[#This Row],[Abs Erorr 1]]/SMA1MSFT[[#This Row],[Adj Close]]</f>
        <v>2.9156693431864222E-2</v>
      </c>
      <c r="I947" s="23">
        <f t="shared" si="73"/>
        <v>34.089833333333331</v>
      </c>
      <c r="J947" s="25">
        <f>(SMA1MSFT[[#This Row],[Adj Close]]-SMA1MSFT[[#This Row],[3-MA]])</f>
        <v>-2.045733333333331</v>
      </c>
      <c r="K947" s="14">
        <f t="shared" si="72"/>
        <v>4.1850248711111018</v>
      </c>
      <c r="L947" s="14">
        <f>ABS(SMA1MSFT[[#This Row],[Erorr 2]])</f>
        <v>2.045733333333331</v>
      </c>
      <c r="M947" s="15">
        <f>SMA1MSFT[[#This Row],[Abs Erorr 2]]/SMA1MSFT[[#This Row],[Adj Close]]</f>
        <v>6.3841185532854131E-2</v>
      </c>
      <c r="N947" s="23">
        <f t="shared" si="74"/>
        <v>34.068533333333328</v>
      </c>
      <c r="O947" s="26">
        <f>SMA1MSFT[[#This Row],[Adj Close]]-SMA1MSFT[[#This Row],[6-MA]]</f>
        <v>-2.0244333333333273</v>
      </c>
      <c r="P947" s="14">
        <f>(SMA1MSFT[[#This Row],[Adj Close]]-N947)^2</f>
        <v>4.0983303211110869</v>
      </c>
      <c r="Q947" s="14">
        <f>ABS(SMA1MSFT[[#This Row],[Erorr 3]])</f>
        <v>2.0244333333333273</v>
      </c>
      <c r="R947" s="27">
        <f>SMA1MSFT[[#This Row],[Abs Erorr 3]]/SMA1MSFT[[#This Row],[Adj Close]]</f>
        <v>6.3176476584872951E-2</v>
      </c>
    </row>
    <row r="948" spans="2:18">
      <c r="B948" s="46">
        <v>45156.291666666664</v>
      </c>
      <c r="C948" s="7">
        <v>32.211300000000001</v>
      </c>
      <c r="D948" s="23">
        <f t="shared" si="71"/>
        <v>32.0441</v>
      </c>
      <c r="E948" s="24">
        <f>SMA1MSFT[[#This Row],[Adj Close]]-SMA1MSFT[[#This Row],[Naive Trend ]]</f>
        <v>0.16720000000000113</v>
      </c>
      <c r="F948" s="5">
        <f t="shared" si="70"/>
        <v>2.7955840000000377E-2</v>
      </c>
      <c r="G948" s="5">
        <f>ABS(SMA1MSFT[[#This Row],[Erorr 1]])</f>
        <v>0.16720000000000113</v>
      </c>
      <c r="H948" s="15">
        <f>SMA1MSFT[[#This Row],[Abs Erorr 1]]/SMA1MSFT[[#This Row],[Adj Close]]</f>
        <v>5.1907249940238709E-3</v>
      </c>
      <c r="I948" s="23">
        <f t="shared" si="73"/>
        <v>33.073500000000003</v>
      </c>
      <c r="J948" s="25">
        <f>(SMA1MSFT[[#This Row],[Adj Close]]-SMA1MSFT[[#This Row],[3-MA]])</f>
        <v>-0.86220000000000141</v>
      </c>
      <c r="K948" s="14">
        <f t="shared" si="72"/>
        <v>0.74338884000000238</v>
      </c>
      <c r="L948" s="14">
        <f>ABS(SMA1MSFT[[#This Row],[Erorr 2]])</f>
        <v>0.86220000000000141</v>
      </c>
      <c r="M948" s="15">
        <f>SMA1MSFT[[#This Row],[Abs Erorr 2]]/SMA1MSFT[[#This Row],[Adj Close]]</f>
        <v>2.6767004125881334E-2</v>
      </c>
      <c r="N948" s="23">
        <f t="shared" si="74"/>
        <v>33.789866666666661</v>
      </c>
      <c r="O948" s="26">
        <f>SMA1MSFT[[#This Row],[Adj Close]]-SMA1MSFT[[#This Row],[6-MA]]</f>
        <v>-1.57856666666666</v>
      </c>
      <c r="P948" s="14">
        <f>(SMA1MSFT[[#This Row],[Adj Close]]-N948)^2</f>
        <v>2.4918727211110903</v>
      </c>
      <c r="Q948" s="14">
        <f>ABS(SMA1MSFT[[#This Row],[Erorr 3]])</f>
        <v>1.57856666666666</v>
      </c>
      <c r="R948" s="27">
        <f>SMA1MSFT[[#This Row],[Abs Erorr 3]]/SMA1MSFT[[#This Row],[Adj Close]]</f>
        <v>4.9006611551432572E-2</v>
      </c>
    </row>
    <row r="949" spans="2:18">
      <c r="B949" s="46">
        <v>45159.291666666664</v>
      </c>
      <c r="C949" s="7">
        <v>32.594900000000003</v>
      </c>
      <c r="D949" s="23">
        <f t="shared" si="71"/>
        <v>32.211300000000001</v>
      </c>
      <c r="E949" s="24">
        <f>SMA1MSFT[[#This Row],[Adj Close]]-SMA1MSFT[[#This Row],[Naive Trend ]]</f>
        <v>0.38360000000000127</v>
      </c>
      <c r="F949" s="5">
        <f t="shared" si="70"/>
        <v>0.14714896000000097</v>
      </c>
      <c r="G949" s="5">
        <f>ABS(SMA1MSFT[[#This Row],[Erorr 1]])</f>
        <v>0.38360000000000127</v>
      </c>
      <c r="H949" s="15">
        <f>SMA1MSFT[[#This Row],[Abs Erorr 1]]/SMA1MSFT[[#This Row],[Adj Close]]</f>
        <v>1.1768712283209987E-2</v>
      </c>
      <c r="I949" s="23">
        <f t="shared" si="73"/>
        <v>32.41126666666667</v>
      </c>
      <c r="J949" s="25">
        <f>(SMA1MSFT[[#This Row],[Adj Close]]-SMA1MSFT[[#This Row],[3-MA]])</f>
        <v>0.18363333333333287</v>
      </c>
      <c r="K949" s="14">
        <f t="shared" si="72"/>
        <v>3.3721201111110939E-2</v>
      </c>
      <c r="L949" s="14">
        <f>ABS(SMA1MSFT[[#This Row],[Erorr 2]])</f>
        <v>0.18363333333333287</v>
      </c>
      <c r="M949" s="15">
        <f>SMA1MSFT[[#This Row],[Abs Erorr 2]]/SMA1MSFT[[#This Row],[Adj Close]]</f>
        <v>5.6338056976193472E-3</v>
      </c>
      <c r="N949" s="23">
        <f t="shared" si="74"/>
        <v>33.473500000000001</v>
      </c>
      <c r="O949" s="26">
        <f>SMA1MSFT[[#This Row],[Adj Close]]-SMA1MSFT[[#This Row],[6-MA]]</f>
        <v>-0.87859999999999872</v>
      </c>
      <c r="P949" s="14">
        <f>(SMA1MSFT[[#This Row],[Adj Close]]-N949)^2</f>
        <v>0.7719379599999977</v>
      </c>
      <c r="Q949" s="14">
        <f>ABS(SMA1MSFT[[#This Row],[Erorr 3]])</f>
        <v>0.87859999999999872</v>
      </c>
      <c r="R949" s="27">
        <f>SMA1MSFT[[#This Row],[Abs Erorr 3]]/SMA1MSFT[[#This Row],[Adj Close]]</f>
        <v>2.6955137153358306E-2</v>
      </c>
    </row>
    <row r="950" spans="2:18">
      <c r="B950" s="46">
        <v>45160.291666666664</v>
      </c>
      <c r="C950" s="7">
        <v>32.348999999999997</v>
      </c>
      <c r="D950" s="23">
        <f t="shared" si="71"/>
        <v>32.594900000000003</v>
      </c>
      <c r="E950" s="24">
        <f>SMA1MSFT[[#This Row],[Adj Close]]-SMA1MSFT[[#This Row],[Naive Trend ]]</f>
        <v>-0.245900000000006</v>
      </c>
      <c r="F950" s="5">
        <f t="shared" si="70"/>
        <v>6.0466810000002952E-2</v>
      </c>
      <c r="G950" s="5">
        <f>ABS(SMA1MSFT[[#This Row],[Erorr 1]])</f>
        <v>0.245900000000006</v>
      </c>
      <c r="H950" s="15">
        <f>SMA1MSFT[[#This Row],[Abs Erorr 1]]/SMA1MSFT[[#This Row],[Adj Close]]</f>
        <v>7.6014714519770637E-3</v>
      </c>
      <c r="I950" s="23">
        <f t="shared" si="73"/>
        <v>32.283433333333335</v>
      </c>
      <c r="J950" s="25">
        <f>(SMA1MSFT[[#This Row],[Adj Close]]-SMA1MSFT[[#This Row],[3-MA]])</f>
        <v>6.5566666666661888E-2</v>
      </c>
      <c r="K950" s="14">
        <f t="shared" si="72"/>
        <v>4.2989877777771515E-3</v>
      </c>
      <c r="L950" s="14">
        <f>ABS(SMA1MSFT[[#This Row],[Erorr 2]])</f>
        <v>6.5566666666661888E-2</v>
      </c>
      <c r="M950" s="15">
        <f>SMA1MSFT[[#This Row],[Abs Erorr 2]]/SMA1MSFT[[#This Row],[Adj Close]]</f>
        <v>2.0268529681493059E-3</v>
      </c>
      <c r="N950" s="23">
        <f t="shared" si="74"/>
        <v>33.186633333333333</v>
      </c>
      <c r="O950" s="26">
        <f>SMA1MSFT[[#This Row],[Adj Close]]-SMA1MSFT[[#This Row],[6-MA]]</f>
        <v>-0.83763333333333634</v>
      </c>
      <c r="P950" s="14">
        <f>(SMA1MSFT[[#This Row],[Adj Close]]-N950)^2</f>
        <v>0.70162960111111616</v>
      </c>
      <c r="Q950" s="14">
        <f>ABS(SMA1MSFT[[#This Row],[Erorr 3]])</f>
        <v>0.83763333333333634</v>
      </c>
      <c r="R950" s="27">
        <f>SMA1MSFT[[#This Row],[Abs Erorr 3]]/SMA1MSFT[[#This Row],[Adj Close]]</f>
        <v>2.5893639164528623E-2</v>
      </c>
    </row>
    <row r="951" spans="2:18">
      <c r="B951" s="46">
        <v>45161.291666666664</v>
      </c>
      <c r="C951" s="7">
        <v>33.420999999999999</v>
      </c>
      <c r="D951" s="23">
        <f t="shared" si="71"/>
        <v>32.348999999999997</v>
      </c>
      <c r="E951" s="24">
        <f>SMA1MSFT[[#This Row],[Adj Close]]-SMA1MSFT[[#This Row],[Naive Trend ]]</f>
        <v>1.0720000000000027</v>
      </c>
      <c r="F951" s="5">
        <f t="shared" si="70"/>
        <v>1.1491840000000058</v>
      </c>
      <c r="G951" s="5">
        <f>ABS(SMA1MSFT[[#This Row],[Erorr 1]])</f>
        <v>1.0720000000000027</v>
      </c>
      <c r="H951" s="15">
        <f>SMA1MSFT[[#This Row],[Abs Erorr 1]]/SMA1MSFT[[#This Row],[Adj Close]]</f>
        <v>3.2075641064001757E-2</v>
      </c>
      <c r="I951" s="23">
        <f t="shared" si="73"/>
        <v>32.385066666666667</v>
      </c>
      <c r="J951" s="25">
        <f>(SMA1MSFT[[#This Row],[Adj Close]]-SMA1MSFT[[#This Row],[3-MA]])</f>
        <v>1.0359333333333325</v>
      </c>
      <c r="K951" s="14">
        <f t="shared" si="72"/>
        <v>1.0731578711111094</v>
      </c>
      <c r="L951" s="14">
        <f>ABS(SMA1MSFT[[#This Row],[Erorr 2]])</f>
        <v>1.0359333333333325</v>
      </c>
      <c r="M951" s="15">
        <f>SMA1MSFT[[#This Row],[Abs Erorr 2]]/SMA1MSFT[[#This Row],[Adj Close]]</f>
        <v>3.0996479259547367E-2</v>
      </c>
      <c r="N951" s="23">
        <f t="shared" si="74"/>
        <v>32.729283333333335</v>
      </c>
      <c r="O951" s="26">
        <f>SMA1MSFT[[#This Row],[Adj Close]]-SMA1MSFT[[#This Row],[6-MA]]</f>
        <v>0.69171666666666454</v>
      </c>
      <c r="P951" s="14">
        <f>(SMA1MSFT[[#This Row],[Adj Close]]-N951)^2</f>
        <v>0.47847194694444151</v>
      </c>
      <c r="Q951" s="14">
        <f>ABS(SMA1MSFT[[#This Row],[Erorr 3]])</f>
        <v>0.69171666666666454</v>
      </c>
      <c r="R951" s="27">
        <f>SMA1MSFT[[#This Row],[Abs Erorr 3]]/SMA1MSFT[[#This Row],[Adj Close]]</f>
        <v>2.0697066714540694E-2</v>
      </c>
    </row>
    <row r="952" spans="2:18">
      <c r="B952" s="46">
        <v>45162.291666666664</v>
      </c>
      <c r="C952" s="7">
        <v>32.053899999999999</v>
      </c>
      <c r="D952" s="23">
        <f t="shared" si="71"/>
        <v>33.420999999999999</v>
      </c>
      <c r="E952" s="24">
        <f>SMA1MSFT[[#This Row],[Adj Close]]-SMA1MSFT[[#This Row],[Naive Trend ]]</f>
        <v>-1.3671000000000006</v>
      </c>
      <c r="F952" s="5">
        <f t="shared" si="70"/>
        <v>1.8689624100000017</v>
      </c>
      <c r="G952" s="5">
        <f>ABS(SMA1MSFT[[#This Row],[Erorr 1]])</f>
        <v>1.3671000000000006</v>
      </c>
      <c r="H952" s="15">
        <f>SMA1MSFT[[#This Row],[Abs Erorr 1]]/SMA1MSFT[[#This Row],[Adj Close]]</f>
        <v>4.265003634503136E-2</v>
      </c>
      <c r="I952" s="23">
        <f t="shared" si="73"/>
        <v>32.7883</v>
      </c>
      <c r="J952" s="25">
        <f>(SMA1MSFT[[#This Row],[Adj Close]]-SMA1MSFT[[#This Row],[3-MA]])</f>
        <v>-0.73440000000000083</v>
      </c>
      <c r="K952" s="14">
        <f t="shared" si="72"/>
        <v>0.53934336000000127</v>
      </c>
      <c r="L952" s="14">
        <f>ABS(SMA1MSFT[[#This Row],[Erorr 2]])</f>
        <v>0.73440000000000083</v>
      </c>
      <c r="M952" s="15">
        <f>SMA1MSFT[[#This Row],[Abs Erorr 2]]/SMA1MSFT[[#This Row],[Adj Close]]</f>
        <v>2.2911408596145894E-2</v>
      </c>
      <c r="N952" s="23">
        <f t="shared" si="74"/>
        <v>32.599783333333328</v>
      </c>
      <c r="O952" s="26">
        <f>SMA1MSFT[[#This Row],[Adj Close]]-SMA1MSFT[[#This Row],[6-MA]]</f>
        <v>-0.54588333333332884</v>
      </c>
      <c r="P952" s="14">
        <f>(SMA1MSFT[[#This Row],[Adj Close]]-N952)^2</f>
        <v>0.29798861361110618</v>
      </c>
      <c r="Q952" s="14">
        <f>ABS(SMA1MSFT[[#This Row],[Erorr 3]])</f>
        <v>0.54588333333332884</v>
      </c>
      <c r="R952" s="27">
        <f>SMA1MSFT[[#This Row],[Abs Erorr 3]]/SMA1MSFT[[#This Row],[Adj Close]]</f>
        <v>1.7030168975797916E-2</v>
      </c>
    </row>
    <row r="953" spans="2:18">
      <c r="B953" s="46">
        <v>45163.291666666664</v>
      </c>
      <c r="C953" s="7">
        <v>32.703000000000003</v>
      </c>
      <c r="D953" s="23">
        <f t="shared" si="71"/>
        <v>32.053899999999999</v>
      </c>
      <c r="E953" s="24">
        <f>SMA1MSFT[[#This Row],[Adj Close]]-SMA1MSFT[[#This Row],[Naive Trend ]]</f>
        <v>0.64910000000000423</v>
      </c>
      <c r="F953" s="5">
        <f t="shared" si="70"/>
        <v>0.4213308100000055</v>
      </c>
      <c r="G953" s="5">
        <f>ABS(SMA1MSFT[[#This Row],[Erorr 1]])</f>
        <v>0.64910000000000423</v>
      </c>
      <c r="H953" s="15">
        <f>SMA1MSFT[[#This Row],[Abs Erorr 1]]/SMA1MSFT[[#This Row],[Adj Close]]</f>
        <v>1.9848331957312913E-2</v>
      </c>
      <c r="I953" s="23">
        <f t="shared" si="73"/>
        <v>32.607966666666663</v>
      </c>
      <c r="J953" s="25">
        <f>(SMA1MSFT[[#This Row],[Adj Close]]-SMA1MSFT[[#This Row],[3-MA]])</f>
        <v>9.5033333333340408E-2</v>
      </c>
      <c r="K953" s="14">
        <f t="shared" si="72"/>
        <v>9.0313344444457894E-3</v>
      </c>
      <c r="L953" s="14">
        <f>ABS(SMA1MSFT[[#This Row],[Erorr 2]])</f>
        <v>9.5033333333340408E-2</v>
      </c>
      <c r="M953" s="15">
        <f>SMA1MSFT[[#This Row],[Abs Erorr 2]]/SMA1MSFT[[#This Row],[Adj Close]]</f>
        <v>2.9059515436914165E-3</v>
      </c>
      <c r="N953" s="23">
        <f t="shared" si="74"/>
        <v>32.445699999999995</v>
      </c>
      <c r="O953" s="26">
        <f>SMA1MSFT[[#This Row],[Adj Close]]-SMA1MSFT[[#This Row],[6-MA]]</f>
        <v>0.25730000000000786</v>
      </c>
      <c r="P953" s="14">
        <f>(SMA1MSFT[[#This Row],[Adj Close]]-N953)^2</f>
        <v>6.6203290000004036E-2</v>
      </c>
      <c r="Q953" s="14">
        <f>ABS(SMA1MSFT[[#This Row],[Erorr 3]])</f>
        <v>0.25730000000000786</v>
      </c>
      <c r="R953" s="27">
        <f>SMA1MSFT[[#This Row],[Abs Erorr 3]]/SMA1MSFT[[#This Row],[Adj Close]]</f>
        <v>7.8677797143995309E-3</v>
      </c>
    </row>
    <row r="954" spans="2:18">
      <c r="B954" s="46">
        <v>45166.291666666664</v>
      </c>
      <c r="C954" s="7">
        <v>33.067</v>
      </c>
      <c r="D954" s="23">
        <f t="shared" si="71"/>
        <v>32.703000000000003</v>
      </c>
      <c r="E954" s="24">
        <f>SMA1MSFT[[#This Row],[Adj Close]]-SMA1MSFT[[#This Row],[Naive Trend ]]</f>
        <v>0.36399999999999721</v>
      </c>
      <c r="F954" s="5">
        <f t="shared" si="70"/>
        <v>0.13249599999999798</v>
      </c>
      <c r="G954" s="5">
        <f>ABS(SMA1MSFT[[#This Row],[Erorr 1]])</f>
        <v>0.36399999999999721</v>
      </c>
      <c r="H954" s="15">
        <f>SMA1MSFT[[#This Row],[Abs Erorr 1]]/SMA1MSFT[[#This Row],[Adj Close]]</f>
        <v>1.1007953548855269E-2</v>
      </c>
      <c r="I954" s="23">
        <f t="shared" si="73"/>
        <v>32.725966666666665</v>
      </c>
      <c r="J954" s="25">
        <f>(SMA1MSFT[[#This Row],[Adj Close]]-SMA1MSFT[[#This Row],[3-MA]])</f>
        <v>0.34103333333333552</v>
      </c>
      <c r="K954" s="14">
        <f t="shared" si="72"/>
        <v>0.11630373444444593</v>
      </c>
      <c r="L954" s="14">
        <f>ABS(SMA1MSFT[[#This Row],[Erorr 2]])</f>
        <v>0.34103333333333552</v>
      </c>
      <c r="M954" s="15">
        <f>SMA1MSFT[[#This Row],[Abs Erorr 2]]/SMA1MSFT[[#This Row],[Adj Close]]</f>
        <v>1.0313404098749071E-2</v>
      </c>
      <c r="N954" s="23">
        <f t="shared" si="74"/>
        <v>32.555516666666669</v>
      </c>
      <c r="O954" s="26">
        <f>SMA1MSFT[[#This Row],[Adj Close]]-SMA1MSFT[[#This Row],[6-MA]]</f>
        <v>0.51148333333333085</v>
      </c>
      <c r="P954" s="14">
        <f>(SMA1MSFT[[#This Row],[Adj Close]]-N954)^2</f>
        <v>0.26161520027777524</v>
      </c>
      <c r="Q954" s="14">
        <f>ABS(SMA1MSFT[[#This Row],[Erorr 3]])</f>
        <v>0.51148333333333085</v>
      </c>
      <c r="R954" s="27">
        <f>SMA1MSFT[[#This Row],[Abs Erorr 3]]/SMA1MSFT[[#This Row],[Adj Close]]</f>
        <v>1.546809003941485E-2</v>
      </c>
    </row>
    <row r="955" spans="2:18">
      <c r="B955" s="46">
        <v>45167.291666666664</v>
      </c>
      <c r="C955" s="7">
        <v>33.745600000000003</v>
      </c>
      <c r="D955" s="23">
        <f t="shared" si="71"/>
        <v>33.067</v>
      </c>
      <c r="E955" s="24">
        <f>SMA1MSFT[[#This Row],[Adj Close]]-SMA1MSFT[[#This Row],[Naive Trend ]]</f>
        <v>0.67860000000000298</v>
      </c>
      <c r="F955" s="5">
        <f t="shared" si="70"/>
        <v>0.46049796000000404</v>
      </c>
      <c r="G955" s="5">
        <f>ABS(SMA1MSFT[[#This Row],[Erorr 1]])</f>
        <v>0.67860000000000298</v>
      </c>
      <c r="H955" s="15">
        <f>SMA1MSFT[[#This Row],[Abs Erorr 1]]/SMA1MSFT[[#This Row],[Adj Close]]</f>
        <v>2.0109288322033181E-2</v>
      </c>
      <c r="I955" s="23">
        <f t="shared" si="73"/>
        <v>32.60796666666667</v>
      </c>
      <c r="J955" s="25">
        <f>(SMA1MSFT[[#This Row],[Adj Close]]-SMA1MSFT[[#This Row],[3-MA]])</f>
        <v>1.1376333333333335</v>
      </c>
      <c r="K955" s="14">
        <f t="shared" si="72"/>
        <v>1.2942096011111115</v>
      </c>
      <c r="L955" s="14">
        <f>ABS(SMA1MSFT[[#This Row],[Erorr 2]])</f>
        <v>1.1376333333333335</v>
      </c>
      <c r="M955" s="15">
        <f>SMA1MSFT[[#This Row],[Abs Erorr 2]]/SMA1MSFT[[#This Row],[Adj Close]]</f>
        <v>3.3712049373350407E-2</v>
      </c>
      <c r="N955" s="23">
        <f t="shared" si="74"/>
        <v>32.698133333333338</v>
      </c>
      <c r="O955" s="26">
        <f>SMA1MSFT[[#This Row],[Adj Close]]-SMA1MSFT[[#This Row],[6-MA]]</f>
        <v>1.047466666666665</v>
      </c>
      <c r="P955" s="14">
        <f>(SMA1MSFT[[#This Row],[Adj Close]]-N955)^2</f>
        <v>1.0971864177777744</v>
      </c>
      <c r="Q955" s="14">
        <f>ABS(SMA1MSFT[[#This Row],[Erorr 3]])</f>
        <v>1.047466666666665</v>
      </c>
      <c r="R955" s="27">
        <f>SMA1MSFT[[#This Row],[Abs Erorr 3]]/SMA1MSFT[[#This Row],[Adj Close]]</f>
        <v>3.1040096091539782E-2</v>
      </c>
    </row>
    <row r="956" spans="2:18">
      <c r="B956" s="46">
        <v>45168.291666666664</v>
      </c>
      <c r="C956" s="7">
        <v>33.962000000000003</v>
      </c>
      <c r="D956" s="23">
        <f t="shared" si="71"/>
        <v>33.745600000000003</v>
      </c>
      <c r="E956" s="24">
        <f>SMA1MSFT[[#This Row],[Adj Close]]-SMA1MSFT[[#This Row],[Naive Trend ]]</f>
        <v>0.21640000000000015</v>
      </c>
      <c r="F956" s="5">
        <f t="shared" si="70"/>
        <v>4.6828960000000065E-2</v>
      </c>
      <c r="G956" s="5">
        <f>ABS(SMA1MSFT[[#This Row],[Erorr 1]])</f>
        <v>0.21640000000000015</v>
      </c>
      <c r="H956" s="15">
        <f>SMA1MSFT[[#This Row],[Abs Erorr 1]]/SMA1MSFT[[#This Row],[Adj Close]]</f>
        <v>6.3718273364348427E-3</v>
      </c>
      <c r="I956" s="23">
        <f t="shared" si="73"/>
        <v>33.171866666666666</v>
      </c>
      <c r="J956" s="25">
        <f>(SMA1MSFT[[#This Row],[Adj Close]]-SMA1MSFT[[#This Row],[3-MA]])</f>
        <v>0.79013333333333691</v>
      </c>
      <c r="K956" s="14">
        <f t="shared" si="72"/>
        <v>0.62431068444445004</v>
      </c>
      <c r="L956" s="14">
        <f>ABS(SMA1MSFT[[#This Row],[Erorr 2]])</f>
        <v>0.79013333333333691</v>
      </c>
      <c r="M956" s="15">
        <f>SMA1MSFT[[#This Row],[Abs Erorr 2]]/SMA1MSFT[[#This Row],[Adj Close]]</f>
        <v>2.3265217988732607E-2</v>
      </c>
      <c r="N956" s="23">
        <f t="shared" si="74"/>
        <v>32.889916666666672</v>
      </c>
      <c r="O956" s="26">
        <f>SMA1MSFT[[#This Row],[Adj Close]]-SMA1MSFT[[#This Row],[6-MA]]</f>
        <v>1.0720833333333317</v>
      </c>
      <c r="P956" s="14">
        <f>(SMA1MSFT[[#This Row],[Adj Close]]-N956)^2</f>
        <v>1.1493626736111076</v>
      </c>
      <c r="Q956" s="14">
        <f>ABS(SMA1MSFT[[#This Row],[Erorr 3]])</f>
        <v>1.0720833333333317</v>
      </c>
      <c r="R956" s="27">
        <f>SMA1MSFT[[#This Row],[Abs Erorr 3]]/SMA1MSFT[[#This Row],[Adj Close]]</f>
        <v>3.1567143670376642E-2</v>
      </c>
    </row>
    <row r="957" spans="2:18">
      <c r="B957" s="46">
        <v>45169.291666666664</v>
      </c>
      <c r="C957" s="7">
        <v>34.561900000000001</v>
      </c>
      <c r="D957" s="23">
        <f t="shared" si="71"/>
        <v>33.962000000000003</v>
      </c>
      <c r="E957" s="24">
        <f>SMA1MSFT[[#This Row],[Adj Close]]-SMA1MSFT[[#This Row],[Naive Trend ]]</f>
        <v>0.5998999999999981</v>
      </c>
      <c r="F957" s="5">
        <f t="shared" si="70"/>
        <v>0.3598800099999977</v>
      </c>
      <c r="G957" s="5">
        <f>ABS(SMA1MSFT[[#This Row],[Erorr 1]])</f>
        <v>0.5998999999999981</v>
      </c>
      <c r="H957" s="15">
        <f>SMA1MSFT[[#This Row],[Abs Erorr 1]]/SMA1MSFT[[#This Row],[Adj Close]]</f>
        <v>1.735726334489707E-2</v>
      </c>
      <c r="I957" s="23">
        <f t="shared" si="73"/>
        <v>33.591533333333338</v>
      </c>
      <c r="J957" s="25">
        <f>(SMA1MSFT[[#This Row],[Adj Close]]-SMA1MSFT[[#This Row],[3-MA]])</f>
        <v>0.97036666666666349</v>
      </c>
      <c r="K957" s="14">
        <f t="shared" si="72"/>
        <v>0.9416114677777716</v>
      </c>
      <c r="L957" s="14">
        <f>ABS(SMA1MSFT[[#This Row],[Erorr 2]])</f>
        <v>0.97036666666666349</v>
      </c>
      <c r="M957" s="15">
        <f>SMA1MSFT[[#This Row],[Abs Erorr 2]]/SMA1MSFT[[#This Row],[Adj Close]]</f>
        <v>2.8076195656681589E-2</v>
      </c>
      <c r="N957" s="23">
        <f t="shared" si="74"/>
        <v>33.158749999999998</v>
      </c>
      <c r="O957" s="26">
        <f>SMA1MSFT[[#This Row],[Adj Close]]-SMA1MSFT[[#This Row],[6-MA]]</f>
        <v>1.4031500000000037</v>
      </c>
      <c r="P957" s="14">
        <f>(SMA1MSFT[[#This Row],[Adj Close]]-N957)^2</f>
        <v>1.9688299225000103</v>
      </c>
      <c r="Q957" s="14">
        <f>ABS(SMA1MSFT[[#This Row],[Erorr 3]])</f>
        <v>1.4031500000000037</v>
      </c>
      <c r="R957" s="27">
        <f>SMA1MSFT[[#This Row],[Abs Erorr 3]]/SMA1MSFT[[#This Row],[Adj Close]]</f>
        <v>4.0598173132842919E-2</v>
      </c>
    </row>
    <row r="958" spans="2:18">
      <c r="B958" s="46">
        <v>45170.291666666664</v>
      </c>
      <c r="C958" s="7">
        <v>36.007800000000003</v>
      </c>
      <c r="D958" s="23">
        <f t="shared" si="71"/>
        <v>34.561900000000001</v>
      </c>
      <c r="E958" s="24">
        <f>SMA1MSFT[[#This Row],[Adj Close]]-SMA1MSFT[[#This Row],[Naive Trend ]]</f>
        <v>1.4459000000000017</v>
      </c>
      <c r="F958" s="5">
        <f t="shared" si="70"/>
        <v>2.0906268100000052</v>
      </c>
      <c r="G958" s="5">
        <f>ABS(SMA1MSFT[[#This Row],[Erorr 1]])</f>
        <v>1.4459000000000017</v>
      </c>
      <c r="H958" s="15">
        <f>SMA1MSFT[[#This Row],[Abs Erorr 1]]/SMA1MSFT[[#This Row],[Adj Close]]</f>
        <v>4.0155188598026026E-2</v>
      </c>
      <c r="I958" s="23">
        <f t="shared" si="73"/>
        <v>34.089833333333338</v>
      </c>
      <c r="J958" s="25">
        <f>(SMA1MSFT[[#This Row],[Adj Close]]-SMA1MSFT[[#This Row],[3-MA]])</f>
        <v>1.9179666666666648</v>
      </c>
      <c r="K958" s="14">
        <f t="shared" si="72"/>
        <v>3.6785961344444376</v>
      </c>
      <c r="L958" s="14">
        <f>ABS(SMA1MSFT[[#This Row],[Erorr 2]])</f>
        <v>1.9179666666666648</v>
      </c>
      <c r="M958" s="15">
        <f>SMA1MSFT[[#This Row],[Abs Erorr 2]]/SMA1MSFT[[#This Row],[Adj Close]]</f>
        <v>5.3265311034460999E-2</v>
      </c>
      <c r="N958" s="23">
        <f t="shared" si="74"/>
        <v>33.3489</v>
      </c>
      <c r="O958" s="26">
        <f>SMA1MSFT[[#This Row],[Adj Close]]-SMA1MSFT[[#This Row],[6-MA]]</f>
        <v>2.6589000000000027</v>
      </c>
      <c r="P958" s="14">
        <f>(SMA1MSFT[[#This Row],[Adj Close]]-N958)^2</f>
        <v>7.0697492100000145</v>
      </c>
      <c r="Q958" s="14">
        <f>ABS(SMA1MSFT[[#This Row],[Erorr 3]])</f>
        <v>2.6589000000000027</v>
      </c>
      <c r="R958" s="27">
        <f>SMA1MSFT[[#This Row],[Abs Erorr 3]]/SMA1MSFT[[#This Row],[Adj Close]]</f>
        <v>7.3842334160931861E-2</v>
      </c>
    </row>
    <row r="959" spans="2:18">
      <c r="B959" s="46">
        <v>45174.291666666664</v>
      </c>
      <c r="C959" s="7">
        <v>36.106099999999998</v>
      </c>
      <c r="D959" s="23">
        <f t="shared" si="71"/>
        <v>36.007800000000003</v>
      </c>
      <c r="E959" s="24">
        <f>SMA1MSFT[[#This Row],[Adj Close]]-SMA1MSFT[[#This Row],[Naive Trend ]]</f>
        <v>9.8299999999994725E-2</v>
      </c>
      <c r="F959" s="5">
        <f t="shared" si="70"/>
        <v>9.662889999998963E-3</v>
      </c>
      <c r="G959" s="5">
        <f>ABS(SMA1MSFT[[#This Row],[Erorr 1]])</f>
        <v>9.8299999999994725E-2</v>
      </c>
      <c r="H959" s="15">
        <f>SMA1MSFT[[#This Row],[Abs Erorr 1]]/SMA1MSFT[[#This Row],[Adj Close]]</f>
        <v>2.7225316497764846E-3</v>
      </c>
      <c r="I959" s="23">
        <f t="shared" si="73"/>
        <v>34.843899999999998</v>
      </c>
      <c r="J959" s="25">
        <f>(SMA1MSFT[[#This Row],[Adj Close]]-SMA1MSFT[[#This Row],[3-MA]])</f>
        <v>1.2622</v>
      </c>
      <c r="K959" s="14">
        <f t="shared" si="72"/>
        <v>1.59314884</v>
      </c>
      <c r="L959" s="14">
        <f>ABS(SMA1MSFT[[#This Row],[Erorr 2]])</f>
        <v>1.2622</v>
      </c>
      <c r="M959" s="15">
        <f>SMA1MSFT[[#This Row],[Abs Erorr 2]]/SMA1MSFT[[#This Row],[Adj Close]]</f>
        <v>3.4958081875361785E-2</v>
      </c>
      <c r="N959" s="23">
        <f t="shared" si="74"/>
        <v>34.007883333333332</v>
      </c>
      <c r="O959" s="26">
        <f>SMA1MSFT[[#This Row],[Adj Close]]-SMA1MSFT[[#This Row],[6-MA]]</f>
        <v>2.0982166666666657</v>
      </c>
      <c r="P959" s="14">
        <f>(SMA1MSFT[[#This Row],[Adj Close]]-N959)^2</f>
        <v>4.4025131802777739</v>
      </c>
      <c r="Q959" s="14">
        <f>ABS(SMA1MSFT[[#This Row],[Erorr 3]])</f>
        <v>2.0982166666666657</v>
      </c>
      <c r="R959" s="27">
        <f>SMA1MSFT[[#This Row],[Abs Erorr 3]]/SMA1MSFT[[#This Row],[Adj Close]]</f>
        <v>5.8112525768960532E-2</v>
      </c>
    </row>
    <row r="960" spans="2:18">
      <c r="B960" s="46">
        <v>45175.291666666664</v>
      </c>
      <c r="C960" s="7">
        <v>36.371699999999997</v>
      </c>
      <c r="D960" s="23">
        <f t="shared" si="71"/>
        <v>36.106099999999998</v>
      </c>
      <c r="E960" s="24">
        <f>SMA1MSFT[[#This Row],[Adj Close]]-SMA1MSFT[[#This Row],[Naive Trend ]]</f>
        <v>0.26559999999999917</v>
      </c>
      <c r="F960" s="5">
        <f t="shared" si="70"/>
        <v>7.0543359999999555E-2</v>
      </c>
      <c r="G960" s="5">
        <f>ABS(SMA1MSFT[[#This Row],[Erorr 1]])</f>
        <v>0.26559999999999917</v>
      </c>
      <c r="H960" s="15">
        <f>SMA1MSFT[[#This Row],[Abs Erorr 1]]/SMA1MSFT[[#This Row],[Adj Close]]</f>
        <v>7.3023806970804002E-3</v>
      </c>
      <c r="I960" s="23">
        <f t="shared" si="73"/>
        <v>35.558600000000006</v>
      </c>
      <c r="J960" s="25">
        <f>(SMA1MSFT[[#This Row],[Adj Close]]-SMA1MSFT[[#This Row],[3-MA]])</f>
        <v>0.8130999999999915</v>
      </c>
      <c r="K960" s="14">
        <f t="shared" si="72"/>
        <v>0.66113160999998621</v>
      </c>
      <c r="L960" s="14">
        <f>ABS(SMA1MSFT[[#This Row],[Erorr 2]])</f>
        <v>0.8130999999999915</v>
      </c>
      <c r="M960" s="15">
        <f>SMA1MSFT[[#This Row],[Abs Erorr 2]]/SMA1MSFT[[#This Row],[Adj Close]]</f>
        <v>2.2355292713840475E-2</v>
      </c>
      <c r="N960" s="23">
        <f t="shared" si="74"/>
        <v>34.575066666666665</v>
      </c>
      <c r="O960" s="26">
        <f>SMA1MSFT[[#This Row],[Adj Close]]-SMA1MSFT[[#This Row],[6-MA]]</f>
        <v>1.7966333333333324</v>
      </c>
      <c r="P960" s="14">
        <f>(SMA1MSFT[[#This Row],[Adj Close]]-N960)^2</f>
        <v>3.2278913344444411</v>
      </c>
      <c r="Q960" s="14">
        <f>ABS(SMA1MSFT[[#This Row],[Erorr 3]])</f>
        <v>1.7966333333333324</v>
      </c>
      <c r="R960" s="27">
        <f>SMA1MSFT[[#This Row],[Abs Erorr 3]]/SMA1MSFT[[#This Row],[Adj Close]]</f>
        <v>4.9396463000996177E-2</v>
      </c>
    </row>
    <row r="961" spans="2:18">
      <c r="B961" s="46">
        <v>45176.291666666664</v>
      </c>
      <c r="C961" s="7">
        <v>37.551900000000003</v>
      </c>
      <c r="D961" s="23">
        <f t="shared" si="71"/>
        <v>36.371699999999997</v>
      </c>
      <c r="E961" s="24">
        <f>SMA1MSFT[[#This Row],[Adj Close]]-SMA1MSFT[[#This Row],[Naive Trend ]]</f>
        <v>1.1802000000000064</v>
      </c>
      <c r="F961" s="5">
        <f t="shared" si="70"/>
        <v>1.392872040000015</v>
      </c>
      <c r="G961" s="5">
        <f>ABS(SMA1MSFT[[#This Row],[Erorr 1]])</f>
        <v>1.1802000000000064</v>
      </c>
      <c r="H961" s="15">
        <f>SMA1MSFT[[#This Row],[Abs Erorr 1]]/SMA1MSFT[[#This Row],[Adj Close]]</f>
        <v>3.1428502951914718E-2</v>
      </c>
      <c r="I961" s="23">
        <f t="shared" si="73"/>
        <v>36.161866666666668</v>
      </c>
      <c r="J961" s="25">
        <f>(SMA1MSFT[[#This Row],[Adj Close]]-SMA1MSFT[[#This Row],[3-MA]])</f>
        <v>1.390033333333335</v>
      </c>
      <c r="K961" s="14">
        <f t="shared" si="72"/>
        <v>1.9321926677777825</v>
      </c>
      <c r="L961" s="14">
        <f>ABS(SMA1MSFT[[#This Row],[Erorr 2]])</f>
        <v>1.390033333333335</v>
      </c>
      <c r="M961" s="15">
        <f>SMA1MSFT[[#This Row],[Abs Erorr 2]]/SMA1MSFT[[#This Row],[Adj Close]]</f>
        <v>3.7016324961808456E-2</v>
      </c>
      <c r="N961" s="23">
        <f t="shared" si="74"/>
        <v>35.125850000000007</v>
      </c>
      <c r="O961" s="26">
        <f>SMA1MSFT[[#This Row],[Adj Close]]-SMA1MSFT[[#This Row],[6-MA]]</f>
        <v>2.4260499999999965</v>
      </c>
      <c r="P961" s="14">
        <f>(SMA1MSFT[[#This Row],[Adj Close]]-N961)^2</f>
        <v>5.885718602499983</v>
      </c>
      <c r="Q961" s="14">
        <f>ABS(SMA1MSFT[[#This Row],[Erorr 3]])</f>
        <v>2.4260499999999965</v>
      </c>
      <c r="R961" s="27">
        <f>SMA1MSFT[[#This Row],[Abs Erorr 3]]/SMA1MSFT[[#This Row],[Adj Close]]</f>
        <v>6.4605252996519383E-2</v>
      </c>
    </row>
    <row r="962" spans="2:18">
      <c r="B962" s="46">
        <v>45177.291666666664</v>
      </c>
      <c r="C962" s="7">
        <v>37.384700000000002</v>
      </c>
      <c r="D962" s="23">
        <f t="shared" si="71"/>
        <v>37.551900000000003</v>
      </c>
      <c r="E962" s="24">
        <f>SMA1MSFT[[#This Row],[Adj Close]]-SMA1MSFT[[#This Row],[Naive Trend ]]</f>
        <v>-0.16720000000000113</v>
      </c>
      <c r="F962" s="5">
        <f t="shared" si="70"/>
        <v>2.7955840000000377E-2</v>
      </c>
      <c r="G962" s="5">
        <f>ABS(SMA1MSFT[[#This Row],[Erorr 1]])</f>
        <v>0.16720000000000113</v>
      </c>
      <c r="H962" s="15">
        <f>SMA1MSFT[[#This Row],[Abs Erorr 1]]/SMA1MSFT[[#This Row],[Adj Close]]</f>
        <v>4.4724178607826494E-3</v>
      </c>
      <c r="I962" s="23">
        <f t="shared" si="73"/>
        <v>36.676566666666666</v>
      </c>
      <c r="J962" s="25">
        <f>(SMA1MSFT[[#This Row],[Adj Close]]-SMA1MSFT[[#This Row],[3-MA]])</f>
        <v>0.70813333333333617</v>
      </c>
      <c r="K962" s="14">
        <f t="shared" si="72"/>
        <v>0.50145281777778183</v>
      </c>
      <c r="L962" s="14">
        <f>ABS(SMA1MSFT[[#This Row],[Erorr 2]])</f>
        <v>0.70813333333333617</v>
      </c>
      <c r="M962" s="15">
        <f>SMA1MSFT[[#This Row],[Abs Erorr 2]]/SMA1MSFT[[#This Row],[Adj Close]]</f>
        <v>1.8941795262054695E-2</v>
      </c>
      <c r="N962" s="23">
        <f t="shared" si="74"/>
        <v>35.760233333333332</v>
      </c>
      <c r="O962" s="26">
        <f>SMA1MSFT[[#This Row],[Adj Close]]-SMA1MSFT[[#This Row],[6-MA]]</f>
        <v>1.6244666666666703</v>
      </c>
      <c r="P962" s="14">
        <f>(SMA1MSFT[[#This Row],[Adj Close]]-N962)^2</f>
        <v>2.6388919511111228</v>
      </c>
      <c r="Q962" s="14">
        <f>ABS(SMA1MSFT[[#This Row],[Erorr 3]])</f>
        <v>1.6244666666666703</v>
      </c>
      <c r="R962" s="27">
        <f>SMA1MSFT[[#This Row],[Abs Erorr 3]]/SMA1MSFT[[#This Row],[Adj Close]]</f>
        <v>4.3452713721567116E-2</v>
      </c>
    </row>
    <row r="963" spans="2:18">
      <c r="B963" s="46">
        <v>45180.291666666664</v>
      </c>
      <c r="C963" s="7">
        <v>37.955199999999998</v>
      </c>
      <c r="D963" s="23">
        <f t="shared" si="71"/>
        <v>37.384700000000002</v>
      </c>
      <c r="E963" s="24">
        <f>SMA1MSFT[[#This Row],[Adj Close]]-SMA1MSFT[[#This Row],[Naive Trend ]]</f>
        <v>0.57049999999999557</v>
      </c>
      <c r="F963" s="5">
        <f t="shared" si="70"/>
        <v>0.32547024999999496</v>
      </c>
      <c r="G963" s="5">
        <f>ABS(SMA1MSFT[[#This Row],[Erorr 1]])</f>
        <v>0.57049999999999557</v>
      </c>
      <c r="H963" s="15">
        <f>SMA1MSFT[[#This Row],[Abs Erorr 1]]/SMA1MSFT[[#This Row],[Adj Close]]</f>
        <v>1.5030878509400441E-2</v>
      </c>
      <c r="I963" s="23">
        <f t="shared" si="73"/>
        <v>37.102766666666668</v>
      </c>
      <c r="J963" s="25">
        <f>(SMA1MSFT[[#This Row],[Adj Close]]-SMA1MSFT[[#This Row],[3-MA]])</f>
        <v>0.85243333333333027</v>
      </c>
      <c r="K963" s="14">
        <f t="shared" si="72"/>
        <v>0.72664258777777258</v>
      </c>
      <c r="L963" s="14">
        <f>ABS(SMA1MSFT[[#This Row],[Erorr 2]])</f>
        <v>0.85243333333333027</v>
      </c>
      <c r="M963" s="15">
        <f>SMA1MSFT[[#This Row],[Abs Erorr 2]]/SMA1MSFT[[#This Row],[Adj Close]]</f>
        <v>2.2458934041536611E-2</v>
      </c>
      <c r="N963" s="23">
        <f t="shared" si="74"/>
        <v>36.330683333333333</v>
      </c>
      <c r="O963" s="26">
        <f>SMA1MSFT[[#This Row],[Adj Close]]-SMA1MSFT[[#This Row],[6-MA]]</f>
        <v>1.6245166666666648</v>
      </c>
      <c r="P963" s="14">
        <f>(SMA1MSFT[[#This Row],[Adj Close]]-N963)^2</f>
        <v>2.6390544002777716</v>
      </c>
      <c r="Q963" s="14">
        <f>ABS(SMA1MSFT[[#This Row],[Erorr 3]])</f>
        <v>1.6245166666666648</v>
      </c>
      <c r="R963" s="27">
        <f>SMA1MSFT[[#This Row],[Abs Erorr 3]]/SMA1MSFT[[#This Row],[Adj Close]]</f>
        <v>4.2800898603265559E-2</v>
      </c>
    </row>
    <row r="964" spans="2:18">
      <c r="B964" s="46">
        <v>45181.291666666664</v>
      </c>
      <c r="C964" s="7">
        <v>38.220799999999997</v>
      </c>
      <c r="D964" s="23">
        <f t="shared" si="71"/>
        <v>37.955199999999998</v>
      </c>
      <c r="E964" s="24">
        <f>SMA1MSFT[[#This Row],[Adj Close]]-SMA1MSFT[[#This Row],[Naive Trend ]]</f>
        <v>0.26559999999999917</v>
      </c>
      <c r="F964" s="5">
        <f t="shared" ref="F964:F1027" si="75">(C964-D964)^2</f>
        <v>7.0543359999999555E-2</v>
      </c>
      <c r="G964" s="5">
        <f>ABS(SMA1MSFT[[#This Row],[Erorr 1]])</f>
        <v>0.26559999999999917</v>
      </c>
      <c r="H964" s="15">
        <f>SMA1MSFT[[#This Row],[Abs Erorr 1]]/SMA1MSFT[[#This Row],[Adj Close]]</f>
        <v>6.9490957803080835E-3</v>
      </c>
      <c r="I964" s="23">
        <f t="shared" si="73"/>
        <v>37.630599999999994</v>
      </c>
      <c r="J964" s="25">
        <f>(SMA1MSFT[[#This Row],[Adj Close]]-SMA1MSFT[[#This Row],[3-MA]])</f>
        <v>0.59020000000000294</v>
      </c>
      <c r="K964" s="14">
        <f t="shared" si="72"/>
        <v>0.34833604000000346</v>
      </c>
      <c r="L964" s="14">
        <f>ABS(SMA1MSFT[[#This Row],[Erorr 2]])</f>
        <v>0.59020000000000294</v>
      </c>
      <c r="M964" s="15">
        <f>SMA1MSFT[[#This Row],[Abs Erorr 2]]/SMA1MSFT[[#This Row],[Adj Close]]</f>
        <v>1.5441853650368464E-2</v>
      </c>
      <c r="N964" s="23">
        <f t="shared" si="74"/>
        <v>36.896233333333335</v>
      </c>
      <c r="O964" s="26">
        <f>SMA1MSFT[[#This Row],[Adj Close]]-SMA1MSFT[[#This Row],[6-MA]]</f>
        <v>1.3245666666666622</v>
      </c>
      <c r="P964" s="14">
        <f>(SMA1MSFT[[#This Row],[Adj Close]]-N964)^2</f>
        <v>1.7544768544444327</v>
      </c>
      <c r="Q964" s="14">
        <f>ABS(SMA1MSFT[[#This Row],[Erorr 3]])</f>
        <v>1.3245666666666622</v>
      </c>
      <c r="R964" s="27">
        <f>SMA1MSFT[[#This Row],[Abs Erorr 3]]/SMA1MSFT[[#This Row],[Adj Close]]</f>
        <v>3.4655649977673474E-2</v>
      </c>
    </row>
    <row r="965" spans="2:18">
      <c r="B965" s="46">
        <v>45182.291666666664</v>
      </c>
      <c r="C965" s="7">
        <v>38.0732</v>
      </c>
      <c r="D965" s="23">
        <f t="shared" ref="D965:D1028" si="76">C964</f>
        <v>38.220799999999997</v>
      </c>
      <c r="E965" s="24">
        <f>SMA1MSFT[[#This Row],[Adj Close]]-SMA1MSFT[[#This Row],[Naive Trend ]]</f>
        <v>-0.14759999999999707</v>
      </c>
      <c r="F965" s="5">
        <f t="shared" si="75"/>
        <v>2.1785759999999134E-2</v>
      </c>
      <c r="G965" s="5">
        <f>ABS(SMA1MSFT[[#This Row],[Erorr 1]])</f>
        <v>0.14759999999999707</v>
      </c>
      <c r="H965" s="15">
        <f>SMA1MSFT[[#This Row],[Abs Erorr 1]]/SMA1MSFT[[#This Row],[Adj Close]]</f>
        <v>3.8767426956493561E-3</v>
      </c>
      <c r="I965" s="23">
        <f t="shared" si="73"/>
        <v>37.853566666666666</v>
      </c>
      <c r="J965" s="25">
        <f>(SMA1MSFT[[#This Row],[Adj Close]]-SMA1MSFT[[#This Row],[3-MA]])</f>
        <v>0.21963333333333424</v>
      </c>
      <c r="K965" s="14">
        <f t="shared" si="72"/>
        <v>4.8238801111111507E-2</v>
      </c>
      <c r="L965" s="14">
        <f>ABS(SMA1MSFT[[#This Row],[Erorr 2]])</f>
        <v>0.21963333333333424</v>
      </c>
      <c r="M965" s="15">
        <f>SMA1MSFT[[#This Row],[Abs Erorr 2]]/SMA1MSFT[[#This Row],[Adj Close]]</f>
        <v>5.7687122000077279E-3</v>
      </c>
      <c r="N965" s="23">
        <f t="shared" si="74"/>
        <v>37.265066666666662</v>
      </c>
      <c r="O965" s="26">
        <f>SMA1MSFT[[#This Row],[Adj Close]]-SMA1MSFT[[#This Row],[6-MA]]</f>
        <v>0.80813333333333759</v>
      </c>
      <c r="P965" s="14">
        <f>(SMA1MSFT[[#This Row],[Adj Close]]-N965)^2</f>
        <v>0.6530794844444513</v>
      </c>
      <c r="Q965" s="14">
        <f>ABS(SMA1MSFT[[#This Row],[Erorr 3]])</f>
        <v>0.80813333333333759</v>
      </c>
      <c r="R965" s="27">
        <f>SMA1MSFT[[#This Row],[Abs Erorr 3]]/SMA1MSFT[[#This Row],[Adj Close]]</f>
        <v>2.1225779113217109E-2</v>
      </c>
    </row>
    <row r="966" spans="2:18">
      <c r="B966" s="46">
        <v>45183.291666666664</v>
      </c>
      <c r="C966" s="7">
        <v>38.033900000000003</v>
      </c>
      <c r="D966" s="23">
        <f t="shared" si="76"/>
        <v>38.0732</v>
      </c>
      <c r="E966" s="24">
        <f>SMA1MSFT[[#This Row],[Adj Close]]-SMA1MSFT[[#This Row],[Naive Trend ]]</f>
        <v>-3.9299999999997226E-2</v>
      </c>
      <c r="F966" s="5">
        <f t="shared" si="75"/>
        <v>1.544489999999782E-3</v>
      </c>
      <c r="G966" s="5">
        <f>ABS(SMA1MSFT[[#This Row],[Erorr 1]])</f>
        <v>3.9299999999997226E-2</v>
      </c>
      <c r="H966" s="15">
        <f>SMA1MSFT[[#This Row],[Abs Erorr 1]]/SMA1MSFT[[#This Row],[Adj Close]]</f>
        <v>1.0332887240066682E-3</v>
      </c>
      <c r="I966" s="23">
        <f t="shared" si="73"/>
        <v>38.08306666666666</v>
      </c>
      <c r="J966" s="25">
        <f>(SMA1MSFT[[#This Row],[Adj Close]]-SMA1MSFT[[#This Row],[3-MA]])</f>
        <v>-4.9166666666657477E-2</v>
      </c>
      <c r="K966" s="14">
        <f t="shared" ref="K966:K1029" si="77">(C966-I966)^2</f>
        <v>2.4173611111102077E-3</v>
      </c>
      <c r="L966" s="14">
        <f>ABS(SMA1MSFT[[#This Row],[Erorr 2]])</f>
        <v>4.9166666666657477E-2</v>
      </c>
      <c r="M966" s="15">
        <f>SMA1MSFT[[#This Row],[Abs Erorr 2]]/SMA1MSFT[[#This Row],[Adj Close]]</f>
        <v>1.2927064189225262E-3</v>
      </c>
      <c r="N966" s="23">
        <f t="shared" si="74"/>
        <v>37.592916666666667</v>
      </c>
      <c r="O966" s="26">
        <f>SMA1MSFT[[#This Row],[Adj Close]]-SMA1MSFT[[#This Row],[6-MA]]</f>
        <v>0.44098333333333528</v>
      </c>
      <c r="P966" s="14">
        <f>(SMA1MSFT[[#This Row],[Adj Close]]-N966)^2</f>
        <v>0.1944663002777795</v>
      </c>
      <c r="Q966" s="14">
        <f>ABS(SMA1MSFT[[#This Row],[Erorr 3]])</f>
        <v>0.44098333333333528</v>
      </c>
      <c r="R966" s="27">
        <f>SMA1MSFT[[#This Row],[Abs Erorr 3]]/SMA1MSFT[[#This Row],[Adj Close]]</f>
        <v>1.1594481063822938E-2</v>
      </c>
    </row>
    <row r="967" spans="2:18">
      <c r="B967" s="46">
        <v>45184.291666666664</v>
      </c>
      <c r="C967" s="7">
        <v>37.256900000000002</v>
      </c>
      <c r="D967" s="23">
        <f t="shared" si="76"/>
        <v>38.033900000000003</v>
      </c>
      <c r="E967" s="24">
        <f>SMA1MSFT[[#This Row],[Adj Close]]-SMA1MSFT[[#This Row],[Naive Trend ]]</f>
        <v>-0.77700000000000102</v>
      </c>
      <c r="F967" s="5">
        <f t="shared" si="75"/>
        <v>0.60372900000000163</v>
      </c>
      <c r="G967" s="5">
        <f>ABS(SMA1MSFT[[#This Row],[Erorr 1]])</f>
        <v>0.77700000000000102</v>
      </c>
      <c r="H967" s="15">
        <f>SMA1MSFT[[#This Row],[Abs Erorr 1]]/SMA1MSFT[[#This Row],[Adj Close]]</f>
        <v>2.0855197292313665E-2</v>
      </c>
      <c r="I967" s="23">
        <f t="shared" ref="I967:I1030" si="78">AVERAGE(C964:C966)</f>
        <v>38.109299999999998</v>
      </c>
      <c r="J967" s="25">
        <f>(SMA1MSFT[[#This Row],[Adj Close]]-SMA1MSFT[[#This Row],[3-MA]])</f>
        <v>-0.85239999999999583</v>
      </c>
      <c r="K967" s="14">
        <f t="shared" si="77"/>
        <v>0.72658575999999286</v>
      </c>
      <c r="L967" s="14">
        <f>ABS(SMA1MSFT[[#This Row],[Erorr 2]])</f>
        <v>0.85239999999999583</v>
      </c>
      <c r="M967" s="15">
        <f>SMA1MSFT[[#This Row],[Abs Erorr 2]]/SMA1MSFT[[#This Row],[Adj Close]]</f>
        <v>2.2878983490306381E-2</v>
      </c>
      <c r="N967" s="23">
        <f t="shared" si="74"/>
        <v>37.869949999999996</v>
      </c>
      <c r="O967" s="26">
        <f>SMA1MSFT[[#This Row],[Adj Close]]-SMA1MSFT[[#This Row],[6-MA]]</f>
        <v>-0.6130499999999941</v>
      </c>
      <c r="P967" s="14">
        <f>(SMA1MSFT[[#This Row],[Adj Close]]-N967)^2</f>
        <v>0.37583030249999277</v>
      </c>
      <c r="Q967" s="14">
        <f>ABS(SMA1MSFT[[#This Row],[Erorr 3]])</f>
        <v>0.6130499999999941</v>
      </c>
      <c r="R967" s="27">
        <f>SMA1MSFT[[#This Row],[Abs Erorr 3]]/SMA1MSFT[[#This Row],[Adj Close]]</f>
        <v>1.6454670141638036E-2</v>
      </c>
    </row>
    <row r="968" spans="2:18">
      <c r="B968" s="46">
        <v>45187.291666666664</v>
      </c>
      <c r="C968" s="7">
        <v>37.365099999999998</v>
      </c>
      <c r="D968" s="23">
        <f t="shared" si="76"/>
        <v>37.256900000000002</v>
      </c>
      <c r="E968" s="24">
        <f>SMA1MSFT[[#This Row],[Adj Close]]-SMA1MSFT[[#This Row],[Naive Trend ]]</f>
        <v>0.10819999999999652</v>
      </c>
      <c r="F968" s="5">
        <f t="shared" si="75"/>
        <v>1.1707239999999248E-2</v>
      </c>
      <c r="G968" s="5">
        <f>ABS(SMA1MSFT[[#This Row],[Erorr 1]])</f>
        <v>0.10819999999999652</v>
      </c>
      <c r="H968" s="15">
        <f>SMA1MSFT[[#This Row],[Abs Erorr 1]]/SMA1MSFT[[#This Row],[Adj Close]]</f>
        <v>2.8957503124572535E-3</v>
      </c>
      <c r="I968" s="23">
        <f t="shared" si="78"/>
        <v>37.788000000000004</v>
      </c>
      <c r="J968" s="25">
        <f>(SMA1MSFT[[#This Row],[Adj Close]]-SMA1MSFT[[#This Row],[3-MA]])</f>
        <v>-0.4229000000000056</v>
      </c>
      <c r="K968" s="14">
        <f t="shared" si="77"/>
        <v>0.17884441000000473</v>
      </c>
      <c r="L968" s="14">
        <f>ABS(SMA1MSFT[[#This Row],[Erorr 2]])</f>
        <v>0.4229000000000056</v>
      </c>
      <c r="M968" s="15">
        <f>SMA1MSFT[[#This Row],[Abs Erorr 2]]/SMA1MSFT[[#This Row],[Adj Close]]</f>
        <v>1.1318048125122257E-2</v>
      </c>
      <c r="N968" s="23">
        <f t="shared" si="74"/>
        <v>37.820783333333331</v>
      </c>
      <c r="O968" s="26">
        <f>SMA1MSFT[[#This Row],[Adj Close]]-SMA1MSFT[[#This Row],[6-MA]]</f>
        <v>-0.455683333333333</v>
      </c>
      <c r="P968" s="14">
        <f>(SMA1MSFT[[#This Row],[Adj Close]]-N968)^2</f>
        <v>0.20764730027777747</v>
      </c>
      <c r="Q968" s="14">
        <f>ABS(SMA1MSFT[[#This Row],[Erorr 3]])</f>
        <v>0.455683333333333</v>
      </c>
      <c r="R968" s="27">
        <f>SMA1MSFT[[#This Row],[Abs Erorr 3]]/SMA1MSFT[[#This Row],[Adj Close]]</f>
        <v>1.219542657007028E-2</v>
      </c>
    </row>
    <row r="969" spans="2:18">
      <c r="B969" s="46">
        <v>45188.291666666664</v>
      </c>
      <c r="C969" s="7">
        <v>35.742199999999997</v>
      </c>
      <c r="D969" s="23">
        <f t="shared" si="76"/>
        <v>37.365099999999998</v>
      </c>
      <c r="E969" s="24">
        <f>SMA1MSFT[[#This Row],[Adj Close]]-SMA1MSFT[[#This Row],[Naive Trend ]]</f>
        <v>-1.6229000000000013</v>
      </c>
      <c r="F969" s="5">
        <f t="shared" si="75"/>
        <v>2.6338044100000042</v>
      </c>
      <c r="G969" s="5">
        <f>ABS(SMA1MSFT[[#This Row],[Erorr 1]])</f>
        <v>1.6229000000000013</v>
      </c>
      <c r="H969" s="15">
        <f>SMA1MSFT[[#This Row],[Abs Erorr 1]]/SMA1MSFT[[#This Row],[Adj Close]]</f>
        <v>4.5405710896363444E-2</v>
      </c>
      <c r="I969" s="23">
        <f t="shared" si="78"/>
        <v>37.551966666666665</v>
      </c>
      <c r="J969" s="25">
        <f>(SMA1MSFT[[#This Row],[Adj Close]]-SMA1MSFT[[#This Row],[3-MA]])</f>
        <v>-1.8097666666666683</v>
      </c>
      <c r="K969" s="14">
        <f t="shared" si="77"/>
        <v>3.2752553877777837</v>
      </c>
      <c r="L969" s="14">
        <f>ABS(SMA1MSFT[[#This Row],[Erorr 2]])</f>
        <v>1.8097666666666683</v>
      </c>
      <c r="M969" s="15">
        <f>SMA1MSFT[[#This Row],[Abs Erorr 2]]/SMA1MSFT[[#This Row],[Adj Close]]</f>
        <v>5.0633891217291283E-2</v>
      </c>
      <c r="N969" s="23">
        <f t="shared" si="74"/>
        <v>37.81751666666667</v>
      </c>
      <c r="O969" s="26">
        <f>SMA1MSFT[[#This Row],[Adj Close]]-SMA1MSFT[[#This Row],[6-MA]]</f>
        <v>-2.0753166666666729</v>
      </c>
      <c r="P969" s="14">
        <f>(SMA1MSFT[[#This Row],[Adj Close]]-N969)^2</f>
        <v>4.3069392669444708</v>
      </c>
      <c r="Q969" s="14">
        <f>ABS(SMA1MSFT[[#This Row],[Erorr 3]])</f>
        <v>2.0753166666666729</v>
      </c>
      <c r="R969" s="27">
        <f>SMA1MSFT[[#This Row],[Abs Erorr 3]]/SMA1MSFT[[#This Row],[Adj Close]]</f>
        <v>5.8063484247379095E-2</v>
      </c>
    </row>
    <row r="970" spans="2:18">
      <c r="B970" s="46">
        <v>45189.291666666664</v>
      </c>
      <c r="C970" s="7">
        <v>34.119300000000003</v>
      </c>
      <c r="D970" s="23">
        <f t="shared" si="76"/>
        <v>35.742199999999997</v>
      </c>
      <c r="E970" s="24">
        <f>SMA1MSFT[[#This Row],[Adj Close]]-SMA1MSFT[[#This Row],[Naive Trend ]]</f>
        <v>-1.6228999999999942</v>
      </c>
      <c r="F970" s="5">
        <f t="shared" si="75"/>
        <v>2.6338044099999811</v>
      </c>
      <c r="G970" s="5">
        <f>ABS(SMA1MSFT[[#This Row],[Erorr 1]])</f>
        <v>1.6228999999999942</v>
      </c>
      <c r="H970" s="15">
        <f>SMA1MSFT[[#This Row],[Abs Erorr 1]]/SMA1MSFT[[#This Row],[Adj Close]]</f>
        <v>4.756545415644501E-2</v>
      </c>
      <c r="I970" s="23">
        <f t="shared" si="78"/>
        <v>36.788066666666666</v>
      </c>
      <c r="J970" s="25">
        <f>(SMA1MSFT[[#This Row],[Adj Close]]-SMA1MSFT[[#This Row],[3-MA]])</f>
        <v>-2.668766666666663</v>
      </c>
      <c r="K970" s="14">
        <f t="shared" si="77"/>
        <v>7.1223155211110916</v>
      </c>
      <c r="L970" s="14">
        <f>ABS(SMA1MSFT[[#This Row],[Erorr 2]])</f>
        <v>2.668766666666663</v>
      </c>
      <c r="M970" s="15">
        <f>SMA1MSFT[[#This Row],[Abs Erorr 2]]/SMA1MSFT[[#This Row],[Adj Close]]</f>
        <v>7.821868170409893E-2</v>
      </c>
      <c r="N970" s="23">
        <f t="shared" ref="N970:N1033" si="79">AVERAGE(C964:C969)</f>
        <v>37.448683333333335</v>
      </c>
      <c r="O970" s="26">
        <f>SMA1MSFT[[#This Row],[Adj Close]]-SMA1MSFT[[#This Row],[6-MA]]</f>
        <v>-3.3293833333333325</v>
      </c>
      <c r="P970" s="14">
        <f>(SMA1MSFT[[#This Row],[Adj Close]]-N970)^2</f>
        <v>11.084793380277771</v>
      </c>
      <c r="Q970" s="14">
        <f>ABS(SMA1MSFT[[#This Row],[Erorr 3]])</f>
        <v>3.3293833333333325</v>
      </c>
      <c r="R970" s="27">
        <f>SMA1MSFT[[#This Row],[Abs Erorr 3]]/SMA1MSFT[[#This Row],[Adj Close]]</f>
        <v>9.7580645949164616E-2</v>
      </c>
    </row>
    <row r="971" spans="2:18">
      <c r="B971" s="46">
        <v>45190.291666666664</v>
      </c>
      <c r="C971" s="7">
        <v>34.08</v>
      </c>
      <c r="D971" s="23">
        <f t="shared" si="76"/>
        <v>34.119300000000003</v>
      </c>
      <c r="E971" s="24">
        <f>SMA1MSFT[[#This Row],[Adj Close]]-SMA1MSFT[[#This Row],[Naive Trend ]]</f>
        <v>-3.9300000000004331E-2</v>
      </c>
      <c r="F971" s="5">
        <f t="shared" si="75"/>
        <v>1.5444900000003404E-3</v>
      </c>
      <c r="G971" s="5">
        <f>ABS(SMA1MSFT[[#This Row],[Erorr 1]])</f>
        <v>3.9300000000004331E-2</v>
      </c>
      <c r="H971" s="15">
        <f>SMA1MSFT[[#This Row],[Abs Erorr 1]]/SMA1MSFT[[#This Row],[Adj Close]]</f>
        <v>1.1531690140846342E-3</v>
      </c>
      <c r="I971" s="23">
        <f t="shared" si="78"/>
        <v>35.742199999999997</v>
      </c>
      <c r="J971" s="25">
        <f>(SMA1MSFT[[#This Row],[Adj Close]]-SMA1MSFT[[#This Row],[3-MA]])</f>
        <v>-1.6621999999999986</v>
      </c>
      <c r="K971" s="14">
        <f t="shared" si="77"/>
        <v>2.7629088399999953</v>
      </c>
      <c r="L971" s="14">
        <f>ABS(SMA1MSFT[[#This Row],[Erorr 2]])</f>
        <v>1.6621999999999986</v>
      </c>
      <c r="M971" s="15">
        <f>SMA1MSFT[[#This Row],[Abs Erorr 2]]/SMA1MSFT[[#This Row],[Adj Close]]</f>
        <v>4.877347417840372E-2</v>
      </c>
      <c r="N971" s="23">
        <f t="shared" si="79"/>
        <v>36.765100000000004</v>
      </c>
      <c r="O971" s="26">
        <f>SMA1MSFT[[#This Row],[Adj Close]]-SMA1MSFT[[#This Row],[6-MA]]</f>
        <v>-2.6851000000000056</v>
      </c>
      <c r="P971" s="14">
        <f>(SMA1MSFT[[#This Row],[Adj Close]]-N971)^2</f>
        <v>7.2097620100000297</v>
      </c>
      <c r="Q971" s="14">
        <f>ABS(SMA1MSFT[[#This Row],[Erorr 3]])</f>
        <v>2.6851000000000056</v>
      </c>
      <c r="R971" s="27">
        <f>SMA1MSFT[[#This Row],[Abs Erorr 3]]/SMA1MSFT[[#This Row],[Adj Close]]</f>
        <v>7.8788145539906276E-2</v>
      </c>
    </row>
    <row r="972" spans="2:18">
      <c r="B972" s="46">
        <v>45191.291666666664</v>
      </c>
      <c r="C972" s="7">
        <v>33.617699999999999</v>
      </c>
      <c r="D972" s="23">
        <f t="shared" si="76"/>
        <v>34.08</v>
      </c>
      <c r="E972" s="24">
        <f>SMA1MSFT[[#This Row],[Adj Close]]-SMA1MSFT[[#This Row],[Naive Trend ]]</f>
        <v>-0.46229999999999905</v>
      </c>
      <c r="F972" s="5">
        <f t="shared" si="75"/>
        <v>0.21372128999999912</v>
      </c>
      <c r="G972" s="5">
        <f>ABS(SMA1MSFT[[#This Row],[Erorr 1]])</f>
        <v>0.46229999999999905</v>
      </c>
      <c r="H972" s="15">
        <f>SMA1MSFT[[#This Row],[Abs Erorr 1]]/SMA1MSFT[[#This Row],[Adj Close]]</f>
        <v>1.3751684380549503E-2</v>
      </c>
      <c r="I972" s="23">
        <f t="shared" si="78"/>
        <v>34.647166666666671</v>
      </c>
      <c r="J972" s="25">
        <f>(SMA1MSFT[[#This Row],[Adj Close]]-SMA1MSFT[[#This Row],[3-MA]])</f>
        <v>-1.0294666666666714</v>
      </c>
      <c r="K972" s="14">
        <f t="shared" si="77"/>
        <v>1.0598016177777876</v>
      </c>
      <c r="L972" s="14">
        <f>ABS(SMA1MSFT[[#This Row],[Erorr 2]])</f>
        <v>1.0294666666666714</v>
      </c>
      <c r="M972" s="15">
        <f>SMA1MSFT[[#This Row],[Abs Erorr 2]]/SMA1MSFT[[#This Row],[Adj Close]]</f>
        <v>3.0622757257833564E-2</v>
      </c>
      <c r="N972" s="23">
        <f t="shared" si="79"/>
        <v>36.099566666666668</v>
      </c>
      <c r="O972" s="26">
        <f>SMA1MSFT[[#This Row],[Adj Close]]-SMA1MSFT[[#This Row],[6-MA]]</f>
        <v>-2.4818666666666687</v>
      </c>
      <c r="P972" s="14">
        <f>(SMA1MSFT[[#This Row],[Adj Close]]-N972)^2</f>
        <v>6.1596621511111209</v>
      </c>
      <c r="Q972" s="14">
        <f>ABS(SMA1MSFT[[#This Row],[Erorr 3]])</f>
        <v>2.4818666666666687</v>
      </c>
      <c r="R972" s="27">
        <f>SMA1MSFT[[#This Row],[Abs Erorr 3]]/SMA1MSFT[[#This Row],[Adj Close]]</f>
        <v>7.3826188783488123E-2</v>
      </c>
    </row>
    <row r="973" spans="2:18">
      <c r="B973" s="46">
        <v>45194.291666666664</v>
      </c>
      <c r="C973" s="7">
        <v>33.725900000000003</v>
      </c>
      <c r="D973" s="23">
        <f t="shared" si="76"/>
        <v>33.617699999999999</v>
      </c>
      <c r="E973" s="24">
        <f>SMA1MSFT[[#This Row],[Adj Close]]-SMA1MSFT[[#This Row],[Naive Trend ]]</f>
        <v>0.10820000000000363</v>
      </c>
      <c r="F973" s="5">
        <f t="shared" si="75"/>
        <v>1.1707240000000785E-2</v>
      </c>
      <c r="G973" s="5">
        <f>ABS(SMA1MSFT[[#This Row],[Erorr 1]])</f>
        <v>0.10820000000000363</v>
      </c>
      <c r="H973" s="15">
        <f>SMA1MSFT[[#This Row],[Abs Erorr 1]]/SMA1MSFT[[#This Row],[Adj Close]]</f>
        <v>3.2082168303886219E-3</v>
      </c>
      <c r="I973" s="23">
        <f t="shared" si="78"/>
        <v>33.939</v>
      </c>
      <c r="J973" s="25">
        <f>(SMA1MSFT[[#This Row],[Adj Close]]-SMA1MSFT[[#This Row],[3-MA]])</f>
        <v>-0.21309999999999718</v>
      </c>
      <c r="K973" s="14">
        <f t="shared" si="77"/>
        <v>4.5411609999998798E-2</v>
      </c>
      <c r="L973" s="14">
        <f>ABS(SMA1MSFT[[#This Row],[Erorr 2]])</f>
        <v>0.21309999999999718</v>
      </c>
      <c r="M973" s="15">
        <f>SMA1MSFT[[#This Row],[Abs Erorr 2]]/SMA1MSFT[[#This Row],[Adj Close]]</f>
        <v>6.318586012530345E-3</v>
      </c>
      <c r="N973" s="23">
        <f t="shared" si="79"/>
        <v>35.363533333333329</v>
      </c>
      <c r="O973" s="26">
        <f>SMA1MSFT[[#This Row],[Adj Close]]-SMA1MSFT[[#This Row],[6-MA]]</f>
        <v>-1.6376333333333264</v>
      </c>
      <c r="P973" s="14">
        <f>(SMA1MSFT[[#This Row],[Adj Close]]-N973)^2</f>
        <v>2.6818429344444219</v>
      </c>
      <c r="Q973" s="14">
        <f>ABS(SMA1MSFT[[#This Row],[Erorr 3]])</f>
        <v>1.6376333333333264</v>
      </c>
      <c r="R973" s="27">
        <f>SMA1MSFT[[#This Row],[Abs Erorr 3]]/SMA1MSFT[[#This Row],[Adj Close]]</f>
        <v>4.8557142532395764E-2</v>
      </c>
    </row>
    <row r="974" spans="2:18">
      <c r="B974" s="46">
        <v>45195.291666666664</v>
      </c>
      <c r="C974" s="7">
        <v>33.273499999999999</v>
      </c>
      <c r="D974" s="23">
        <f t="shared" si="76"/>
        <v>33.725900000000003</v>
      </c>
      <c r="E974" s="24">
        <f>SMA1MSFT[[#This Row],[Adj Close]]-SMA1MSFT[[#This Row],[Naive Trend ]]</f>
        <v>-0.45240000000000435</v>
      </c>
      <c r="F974" s="5">
        <f t="shared" si="75"/>
        <v>0.20466576000000394</v>
      </c>
      <c r="G974" s="5">
        <f>ABS(SMA1MSFT[[#This Row],[Erorr 1]])</f>
        <v>0.45240000000000435</v>
      </c>
      <c r="H974" s="15">
        <f>SMA1MSFT[[#This Row],[Abs Erorr 1]]/SMA1MSFT[[#This Row],[Adj Close]]</f>
        <v>1.3596405547958717E-2</v>
      </c>
      <c r="I974" s="23">
        <f t="shared" si="78"/>
        <v>33.807866666666662</v>
      </c>
      <c r="J974" s="25">
        <f>(SMA1MSFT[[#This Row],[Adj Close]]-SMA1MSFT[[#This Row],[3-MA]])</f>
        <v>-0.53436666666666355</v>
      </c>
      <c r="K974" s="14">
        <f t="shared" si="77"/>
        <v>0.28554773444444109</v>
      </c>
      <c r="L974" s="14">
        <f>ABS(SMA1MSFT[[#This Row],[Erorr 2]])</f>
        <v>0.53436666666666355</v>
      </c>
      <c r="M974" s="15">
        <f>SMA1MSFT[[#This Row],[Abs Erorr 2]]/SMA1MSFT[[#This Row],[Adj Close]]</f>
        <v>1.6059827390165253E-2</v>
      </c>
      <c r="N974" s="23">
        <f t="shared" si="79"/>
        <v>34.775033333333333</v>
      </c>
      <c r="O974" s="26">
        <f>SMA1MSFT[[#This Row],[Adj Close]]-SMA1MSFT[[#This Row],[6-MA]]</f>
        <v>-1.5015333333333345</v>
      </c>
      <c r="P974" s="14">
        <f>(SMA1MSFT[[#This Row],[Adj Close]]-N974)^2</f>
        <v>2.2546023511111146</v>
      </c>
      <c r="Q974" s="14">
        <f>ABS(SMA1MSFT[[#This Row],[Erorr 3]])</f>
        <v>1.5015333333333345</v>
      </c>
      <c r="R974" s="27">
        <f>SMA1MSFT[[#This Row],[Abs Erorr 3]]/SMA1MSFT[[#This Row],[Adj Close]]</f>
        <v>4.512700297033178E-2</v>
      </c>
    </row>
    <row r="975" spans="2:18">
      <c r="B975" s="46">
        <v>45196.291666666664</v>
      </c>
      <c r="C975" s="7">
        <v>34.040700000000001</v>
      </c>
      <c r="D975" s="23">
        <f t="shared" si="76"/>
        <v>33.273499999999999</v>
      </c>
      <c r="E975" s="24">
        <f>SMA1MSFT[[#This Row],[Adj Close]]-SMA1MSFT[[#This Row],[Naive Trend ]]</f>
        <v>0.76720000000000255</v>
      </c>
      <c r="F975" s="5">
        <f t="shared" si="75"/>
        <v>0.58859584000000387</v>
      </c>
      <c r="G975" s="5">
        <f>ABS(SMA1MSFT[[#This Row],[Erorr 1]])</f>
        <v>0.76720000000000255</v>
      </c>
      <c r="H975" s="15">
        <f>SMA1MSFT[[#This Row],[Abs Erorr 1]]/SMA1MSFT[[#This Row],[Adj Close]]</f>
        <v>2.2537726897508058E-2</v>
      </c>
      <c r="I975" s="23">
        <f t="shared" si="78"/>
        <v>33.539033333333336</v>
      </c>
      <c r="J975" s="25">
        <f>(SMA1MSFT[[#This Row],[Adj Close]]-SMA1MSFT[[#This Row],[3-MA]])</f>
        <v>0.50166666666666515</v>
      </c>
      <c r="K975" s="14">
        <f t="shared" si="77"/>
        <v>0.25166944444444295</v>
      </c>
      <c r="L975" s="14">
        <f>ABS(SMA1MSFT[[#This Row],[Erorr 2]])</f>
        <v>0.50166666666666515</v>
      </c>
      <c r="M975" s="15">
        <f>SMA1MSFT[[#This Row],[Abs Erorr 2]]/SMA1MSFT[[#This Row],[Adj Close]]</f>
        <v>1.4737260592956818E-2</v>
      </c>
      <c r="N975" s="23">
        <f t="shared" si="79"/>
        <v>34.0931</v>
      </c>
      <c r="O975" s="26">
        <f>SMA1MSFT[[#This Row],[Adj Close]]-SMA1MSFT[[#This Row],[6-MA]]</f>
        <v>-5.239999999999867E-2</v>
      </c>
      <c r="P975" s="14">
        <f>(SMA1MSFT[[#This Row],[Adj Close]]-N975)^2</f>
        <v>2.7457599999998607E-3</v>
      </c>
      <c r="Q975" s="14">
        <f>ABS(SMA1MSFT[[#This Row],[Erorr 3]])</f>
        <v>5.239999999999867E-2</v>
      </c>
      <c r="R975" s="27">
        <f>SMA1MSFT[[#This Row],[Abs Erorr 3]]/SMA1MSFT[[#This Row],[Adj Close]]</f>
        <v>1.5393337974835613E-3</v>
      </c>
    </row>
    <row r="976" spans="2:18">
      <c r="B976" s="46">
        <v>45197.291666666664</v>
      </c>
      <c r="C976" s="7">
        <v>34.601300000000002</v>
      </c>
      <c r="D976" s="23">
        <f t="shared" si="76"/>
        <v>34.040700000000001</v>
      </c>
      <c r="E976" s="24">
        <f>SMA1MSFT[[#This Row],[Adj Close]]-SMA1MSFT[[#This Row],[Naive Trend ]]</f>
        <v>0.56060000000000088</v>
      </c>
      <c r="F976" s="5">
        <f t="shared" si="75"/>
        <v>0.31427236000000097</v>
      </c>
      <c r="G976" s="5">
        <f>ABS(SMA1MSFT[[#This Row],[Erorr 1]])</f>
        <v>0.56060000000000088</v>
      </c>
      <c r="H976" s="15">
        <f>SMA1MSFT[[#This Row],[Abs Erorr 1]]/SMA1MSFT[[#This Row],[Adj Close]]</f>
        <v>1.6201703404207381E-2</v>
      </c>
      <c r="I976" s="23">
        <f t="shared" si="78"/>
        <v>33.680033333333334</v>
      </c>
      <c r="J976" s="25">
        <f>(SMA1MSFT[[#This Row],[Adj Close]]-SMA1MSFT[[#This Row],[3-MA]])</f>
        <v>0.92126666666666779</v>
      </c>
      <c r="K976" s="14">
        <f t="shared" si="77"/>
        <v>0.84873227111111316</v>
      </c>
      <c r="L976" s="14">
        <f>ABS(SMA1MSFT[[#This Row],[Erorr 2]])</f>
        <v>0.92126666666666779</v>
      </c>
      <c r="M976" s="15">
        <f>SMA1MSFT[[#This Row],[Abs Erorr 2]]/SMA1MSFT[[#This Row],[Adj Close]]</f>
        <v>2.6625203869989501E-2</v>
      </c>
      <c r="N976" s="23">
        <f t="shared" si="79"/>
        <v>33.809516666666667</v>
      </c>
      <c r="O976" s="26">
        <f>SMA1MSFT[[#This Row],[Adj Close]]-SMA1MSFT[[#This Row],[6-MA]]</f>
        <v>0.79178333333333484</v>
      </c>
      <c r="P976" s="14">
        <f>(SMA1MSFT[[#This Row],[Adj Close]]-N976)^2</f>
        <v>0.62692084694444683</v>
      </c>
      <c r="Q976" s="14">
        <f>ABS(SMA1MSFT[[#This Row],[Erorr 3]])</f>
        <v>0.79178333333333484</v>
      </c>
      <c r="R976" s="27">
        <f>SMA1MSFT[[#This Row],[Abs Erorr 3]]/SMA1MSFT[[#This Row],[Adj Close]]</f>
        <v>2.2883051600180768E-2</v>
      </c>
    </row>
    <row r="977" spans="2:18">
      <c r="B977" s="46">
        <v>45198.291666666664</v>
      </c>
      <c r="C977" s="7">
        <v>34.965200000000003</v>
      </c>
      <c r="D977" s="23">
        <f t="shared" si="76"/>
        <v>34.601300000000002</v>
      </c>
      <c r="E977" s="24">
        <f>SMA1MSFT[[#This Row],[Adj Close]]-SMA1MSFT[[#This Row],[Naive Trend ]]</f>
        <v>0.363900000000001</v>
      </c>
      <c r="F977" s="5">
        <f t="shared" si="75"/>
        <v>0.13242321000000074</v>
      </c>
      <c r="G977" s="5">
        <f>ABS(SMA1MSFT[[#This Row],[Erorr 1]])</f>
        <v>0.363900000000001</v>
      </c>
      <c r="H977" s="15">
        <f>SMA1MSFT[[#This Row],[Abs Erorr 1]]/SMA1MSFT[[#This Row],[Adj Close]]</f>
        <v>1.040749087664309E-2</v>
      </c>
      <c r="I977" s="23">
        <f t="shared" si="78"/>
        <v>33.971833333333336</v>
      </c>
      <c r="J977" s="25">
        <f>(SMA1MSFT[[#This Row],[Adj Close]]-SMA1MSFT[[#This Row],[3-MA]])</f>
        <v>0.99336666666666673</v>
      </c>
      <c r="K977" s="14">
        <f t="shared" si="77"/>
        <v>0.9867773344444446</v>
      </c>
      <c r="L977" s="14">
        <f>ABS(SMA1MSFT[[#This Row],[Erorr 2]])</f>
        <v>0.99336666666666673</v>
      </c>
      <c r="M977" s="15">
        <f>SMA1MSFT[[#This Row],[Abs Erorr 2]]/SMA1MSFT[[#This Row],[Adj Close]]</f>
        <v>2.8410152570746531E-2</v>
      </c>
      <c r="N977" s="23">
        <f t="shared" si="79"/>
        <v>33.889850000000003</v>
      </c>
      <c r="O977" s="26">
        <f>SMA1MSFT[[#This Row],[Adj Close]]-SMA1MSFT[[#This Row],[6-MA]]</f>
        <v>1.0753500000000003</v>
      </c>
      <c r="P977" s="14">
        <f>(SMA1MSFT[[#This Row],[Adj Close]]-N977)^2</f>
        <v>1.1563776225000006</v>
      </c>
      <c r="Q977" s="14">
        <f>ABS(SMA1MSFT[[#This Row],[Erorr 3]])</f>
        <v>1.0753500000000003</v>
      </c>
      <c r="R977" s="27">
        <f>SMA1MSFT[[#This Row],[Abs Erorr 3]]/SMA1MSFT[[#This Row],[Adj Close]]</f>
        <v>3.0754864837037973E-2</v>
      </c>
    </row>
    <row r="978" spans="2:18">
      <c r="B978" s="46">
        <v>45201.291666666664</v>
      </c>
      <c r="C978" s="7">
        <v>34.8767</v>
      </c>
      <c r="D978" s="23">
        <f t="shared" si="76"/>
        <v>34.965200000000003</v>
      </c>
      <c r="E978" s="24">
        <f>SMA1MSFT[[#This Row],[Adj Close]]-SMA1MSFT[[#This Row],[Naive Trend ]]</f>
        <v>-8.8500000000003354E-2</v>
      </c>
      <c r="F978" s="5">
        <f t="shared" si="75"/>
        <v>7.8322500000005939E-3</v>
      </c>
      <c r="G978" s="5">
        <f>ABS(SMA1MSFT[[#This Row],[Erorr 1]])</f>
        <v>8.8500000000003354E-2</v>
      </c>
      <c r="H978" s="15">
        <f>SMA1MSFT[[#This Row],[Abs Erorr 1]]/SMA1MSFT[[#This Row],[Adj Close]]</f>
        <v>2.5375107163236018E-3</v>
      </c>
      <c r="I978" s="23">
        <f t="shared" si="78"/>
        <v>34.535733333333333</v>
      </c>
      <c r="J978" s="25">
        <f>(SMA1MSFT[[#This Row],[Adj Close]]-SMA1MSFT[[#This Row],[3-MA]])</f>
        <v>0.34096666666666664</v>
      </c>
      <c r="K978" s="14">
        <f t="shared" si="77"/>
        <v>0.11625826777777776</v>
      </c>
      <c r="L978" s="14">
        <f>ABS(SMA1MSFT[[#This Row],[Erorr 2]])</f>
        <v>0.34096666666666664</v>
      </c>
      <c r="M978" s="15">
        <f>SMA1MSFT[[#This Row],[Abs Erorr 2]]/SMA1MSFT[[#This Row],[Adj Close]]</f>
        <v>9.7763454302347026E-3</v>
      </c>
      <c r="N978" s="23">
        <f t="shared" si="79"/>
        <v>34.037383333333338</v>
      </c>
      <c r="O978" s="26">
        <f>SMA1MSFT[[#This Row],[Adj Close]]-SMA1MSFT[[#This Row],[6-MA]]</f>
        <v>0.8393166666666616</v>
      </c>
      <c r="P978" s="14">
        <f>(SMA1MSFT[[#This Row],[Adj Close]]-N978)^2</f>
        <v>0.70445246694443597</v>
      </c>
      <c r="Q978" s="14">
        <f>ABS(SMA1MSFT[[#This Row],[Erorr 3]])</f>
        <v>0.8393166666666616</v>
      </c>
      <c r="R978" s="27">
        <f>SMA1MSFT[[#This Row],[Abs Erorr 3]]/SMA1MSFT[[#This Row],[Adj Close]]</f>
        <v>2.4065254644695788E-2</v>
      </c>
    </row>
    <row r="979" spans="2:18">
      <c r="B979" s="46">
        <v>45202.291666666664</v>
      </c>
      <c r="C979" s="7">
        <v>35.102899999999998</v>
      </c>
      <c r="D979" s="23">
        <f t="shared" si="76"/>
        <v>34.8767</v>
      </c>
      <c r="E979" s="24">
        <f>SMA1MSFT[[#This Row],[Adj Close]]-SMA1MSFT[[#This Row],[Naive Trend ]]</f>
        <v>0.22619999999999862</v>
      </c>
      <c r="F979" s="5">
        <f t="shared" si="75"/>
        <v>5.1166439999999376E-2</v>
      </c>
      <c r="G979" s="5">
        <f>ABS(SMA1MSFT[[#This Row],[Erorr 1]])</f>
        <v>0.22619999999999862</v>
      </c>
      <c r="H979" s="15">
        <f>SMA1MSFT[[#This Row],[Abs Erorr 1]]/SMA1MSFT[[#This Row],[Adj Close]]</f>
        <v>6.4439120414552251E-3</v>
      </c>
      <c r="I979" s="23">
        <f t="shared" si="78"/>
        <v>34.814399999999999</v>
      </c>
      <c r="J979" s="25">
        <f>(SMA1MSFT[[#This Row],[Adj Close]]-SMA1MSFT[[#This Row],[3-MA]])</f>
        <v>0.28849999999999909</v>
      </c>
      <c r="K979" s="14">
        <f t="shared" si="77"/>
        <v>8.323224999999948E-2</v>
      </c>
      <c r="L979" s="14">
        <f>ABS(SMA1MSFT[[#This Row],[Erorr 2]])</f>
        <v>0.28849999999999909</v>
      </c>
      <c r="M979" s="15">
        <f>SMA1MSFT[[#This Row],[Abs Erorr 2]]/SMA1MSFT[[#This Row],[Adj Close]]</f>
        <v>8.2186941819621488E-3</v>
      </c>
      <c r="N979" s="23">
        <f t="shared" si="79"/>
        <v>34.247216666666667</v>
      </c>
      <c r="O979" s="26">
        <f>SMA1MSFT[[#This Row],[Adj Close]]-SMA1MSFT[[#This Row],[6-MA]]</f>
        <v>0.85568333333333157</v>
      </c>
      <c r="P979" s="14">
        <f>(SMA1MSFT[[#This Row],[Adj Close]]-N979)^2</f>
        <v>0.73219396694444139</v>
      </c>
      <c r="Q979" s="14">
        <f>ABS(SMA1MSFT[[#This Row],[Erorr 3]])</f>
        <v>0.85568333333333157</v>
      </c>
      <c r="R979" s="27">
        <f>SMA1MSFT[[#This Row],[Abs Erorr 3]]/SMA1MSFT[[#This Row],[Adj Close]]</f>
        <v>2.4376428538192902E-2</v>
      </c>
    </row>
    <row r="980" spans="2:18">
      <c r="B980" s="46">
        <v>45203.291666666664</v>
      </c>
      <c r="C980" s="7">
        <v>35.338999999999999</v>
      </c>
      <c r="D980" s="23">
        <f t="shared" si="76"/>
        <v>35.102899999999998</v>
      </c>
      <c r="E980" s="24">
        <f>SMA1MSFT[[#This Row],[Adj Close]]-SMA1MSFT[[#This Row],[Naive Trend ]]</f>
        <v>0.23610000000000042</v>
      </c>
      <c r="F980" s="5">
        <f t="shared" si="75"/>
        <v>5.5743210000000196E-2</v>
      </c>
      <c r="G980" s="5">
        <f>ABS(SMA1MSFT[[#This Row],[Erorr 1]])</f>
        <v>0.23610000000000042</v>
      </c>
      <c r="H980" s="15">
        <f>SMA1MSFT[[#This Row],[Abs Erorr 1]]/SMA1MSFT[[#This Row],[Adj Close]]</f>
        <v>6.6810039899261563E-3</v>
      </c>
      <c r="I980" s="23">
        <f t="shared" si="78"/>
        <v>34.981600000000007</v>
      </c>
      <c r="J980" s="25">
        <f>(SMA1MSFT[[#This Row],[Adj Close]]-SMA1MSFT[[#This Row],[3-MA]])</f>
        <v>0.35739999999999128</v>
      </c>
      <c r="K980" s="14">
        <f t="shared" si="77"/>
        <v>0.12773475999999376</v>
      </c>
      <c r="L980" s="14">
        <f>ABS(SMA1MSFT[[#This Row],[Erorr 2]])</f>
        <v>0.35739999999999128</v>
      </c>
      <c r="M980" s="15">
        <f>SMA1MSFT[[#This Row],[Abs Erorr 2]]/SMA1MSFT[[#This Row],[Adj Close]]</f>
        <v>1.0113472367638906E-2</v>
      </c>
      <c r="N980" s="23">
        <f t="shared" si="79"/>
        <v>34.476716666666668</v>
      </c>
      <c r="O980" s="26">
        <f>SMA1MSFT[[#This Row],[Adj Close]]-SMA1MSFT[[#This Row],[6-MA]]</f>
        <v>0.8622833333333304</v>
      </c>
      <c r="P980" s="14">
        <f>(SMA1MSFT[[#This Row],[Adj Close]]-N980)^2</f>
        <v>0.74353254694443938</v>
      </c>
      <c r="Q980" s="14">
        <f>ABS(SMA1MSFT[[#This Row],[Erorr 3]])</f>
        <v>0.8622833333333304</v>
      </c>
      <c r="R980" s="27">
        <f>SMA1MSFT[[#This Row],[Abs Erorr 3]]/SMA1MSFT[[#This Row],[Adj Close]]</f>
        <v>2.4400332022222769E-2</v>
      </c>
    </row>
    <row r="981" spans="2:18">
      <c r="B981" s="46">
        <v>45204.291666666664</v>
      </c>
      <c r="C981" s="7">
        <v>35.299599999999998</v>
      </c>
      <c r="D981" s="23">
        <f t="shared" si="76"/>
        <v>35.338999999999999</v>
      </c>
      <c r="E981" s="24">
        <f>SMA1MSFT[[#This Row],[Adj Close]]-SMA1MSFT[[#This Row],[Naive Trend ]]</f>
        <v>-3.9400000000000546E-2</v>
      </c>
      <c r="F981" s="5">
        <f t="shared" si="75"/>
        <v>1.552360000000043E-3</v>
      </c>
      <c r="G981" s="5">
        <f>ABS(SMA1MSFT[[#This Row],[Erorr 1]])</f>
        <v>3.9400000000000546E-2</v>
      </c>
      <c r="H981" s="15">
        <f>SMA1MSFT[[#This Row],[Abs Erorr 1]]/SMA1MSFT[[#This Row],[Adj Close]]</f>
        <v>1.1161599564867746E-3</v>
      </c>
      <c r="I981" s="23">
        <f t="shared" si="78"/>
        <v>35.106200000000001</v>
      </c>
      <c r="J981" s="25">
        <f>(SMA1MSFT[[#This Row],[Adj Close]]-SMA1MSFT[[#This Row],[3-MA]])</f>
        <v>0.19339999999999691</v>
      </c>
      <c r="K981" s="14">
        <f t="shared" si="77"/>
        <v>3.7403559999998802E-2</v>
      </c>
      <c r="L981" s="14">
        <f>ABS(SMA1MSFT[[#This Row],[Erorr 2]])</f>
        <v>0.19339999999999691</v>
      </c>
      <c r="M981" s="15">
        <f>SMA1MSFT[[#This Row],[Abs Erorr 2]]/SMA1MSFT[[#This Row],[Adj Close]]</f>
        <v>5.4788156239729885E-3</v>
      </c>
      <c r="N981" s="23">
        <f t="shared" si="79"/>
        <v>34.820966666666671</v>
      </c>
      <c r="O981" s="26">
        <f>SMA1MSFT[[#This Row],[Adj Close]]-SMA1MSFT[[#This Row],[6-MA]]</f>
        <v>0.47863333333332747</v>
      </c>
      <c r="P981" s="14">
        <f>(SMA1MSFT[[#This Row],[Adj Close]]-N981)^2</f>
        <v>0.22908986777777215</v>
      </c>
      <c r="Q981" s="14">
        <f>ABS(SMA1MSFT[[#This Row],[Erorr 3]])</f>
        <v>0.47863333333332747</v>
      </c>
      <c r="R981" s="27">
        <f>SMA1MSFT[[#This Row],[Abs Erorr 3]]/SMA1MSFT[[#This Row],[Adj Close]]</f>
        <v>1.3559171586457849E-2</v>
      </c>
    </row>
    <row r="982" spans="2:18">
      <c r="B982" s="46">
        <v>45205.291666666664</v>
      </c>
      <c r="C982" s="7">
        <v>35.594700000000003</v>
      </c>
      <c r="D982" s="23">
        <f t="shared" si="76"/>
        <v>35.299599999999998</v>
      </c>
      <c r="E982" s="24">
        <f>SMA1MSFT[[#This Row],[Adj Close]]-SMA1MSFT[[#This Row],[Naive Trend ]]</f>
        <v>0.29510000000000502</v>
      </c>
      <c r="F982" s="5">
        <f t="shared" si="75"/>
        <v>8.7084010000002959E-2</v>
      </c>
      <c r="G982" s="5">
        <f>ABS(SMA1MSFT[[#This Row],[Erorr 1]])</f>
        <v>0.29510000000000502</v>
      </c>
      <c r="H982" s="15">
        <f>SMA1MSFT[[#This Row],[Abs Erorr 1]]/SMA1MSFT[[#This Row],[Adj Close]]</f>
        <v>8.2905601114774113E-3</v>
      </c>
      <c r="I982" s="23">
        <f t="shared" si="78"/>
        <v>35.247166666666665</v>
      </c>
      <c r="J982" s="25">
        <f>(SMA1MSFT[[#This Row],[Adj Close]]-SMA1MSFT[[#This Row],[3-MA]])</f>
        <v>0.34753333333333813</v>
      </c>
      <c r="K982" s="14">
        <f t="shared" si="77"/>
        <v>0.12077941777778112</v>
      </c>
      <c r="L982" s="14">
        <f>ABS(SMA1MSFT[[#This Row],[Erorr 2]])</f>
        <v>0.34753333333333813</v>
      </c>
      <c r="M982" s="15">
        <f>SMA1MSFT[[#This Row],[Abs Erorr 2]]/SMA1MSFT[[#This Row],[Adj Close]]</f>
        <v>9.7636258581569203E-3</v>
      </c>
      <c r="N982" s="23">
        <f t="shared" si="79"/>
        <v>35.030783333333332</v>
      </c>
      <c r="O982" s="26">
        <f>SMA1MSFT[[#This Row],[Adj Close]]-SMA1MSFT[[#This Row],[6-MA]]</f>
        <v>0.56391666666667106</v>
      </c>
      <c r="P982" s="14">
        <f>(SMA1MSFT[[#This Row],[Adj Close]]-N982)^2</f>
        <v>0.31800200694444941</v>
      </c>
      <c r="Q982" s="14">
        <f>ABS(SMA1MSFT[[#This Row],[Erorr 3]])</f>
        <v>0.56391666666667106</v>
      </c>
      <c r="R982" s="27">
        <f>SMA1MSFT[[#This Row],[Abs Erorr 3]]/SMA1MSFT[[#This Row],[Adj Close]]</f>
        <v>1.58427144116026E-2</v>
      </c>
    </row>
    <row r="983" spans="2:18">
      <c r="B983" s="46">
        <v>45208.291666666664</v>
      </c>
      <c r="C983" s="7">
        <v>35.466799999999999</v>
      </c>
      <c r="D983" s="23">
        <f t="shared" si="76"/>
        <v>35.594700000000003</v>
      </c>
      <c r="E983" s="24">
        <f>SMA1MSFT[[#This Row],[Adj Close]]-SMA1MSFT[[#This Row],[Naive Trend ]]</f>
        <v>-0.1279000000000039</v>
      </c>
      <c r="F983" s="5">
        <f t="shared" si="75"/>
        <v>1.6358410000000996E-2</v>
      </c>
      <c r="G983" s="5">
        <f>ABS(SMA1MSFT[[#This Row],[Erorr 1]])</f>
        <v>0.1279000000000039</v>
      </c>
      <c r="H983" s="15">
        <f>SMA1MSFT[[#This Row],[Abs Erorr 1]]/SMA1MSFT[[#This Row],[Adj Close]]</f>
        <v>3.60618945041571E-3</v>
      </c>
      <c r="I983" s="23">
        <f t="shared" si="78"/>
        <v>35.411099999999998</v>
      </c>
      <c r="J983" s="25">
        <f>(SMA1MSFT[[#This Row],[Adj Close]]-SMA1MSFT[[#This Row],[3-MA]])</f>
        <v>5.5700000000001637E-2</v>
      </c>
      <c r="K983" s="14">
        <f t="shared" si="77"/>
        <v>3.1024900000001824E-3</v>
      </c>
      <c r="L983" s="14">
        <f>ABS(SMA1MSFT[[#This Row],[Erorr 2]])</f>
        <v>5.5700000000001637E-2</v>
      </c>
      <c r="M983" s="15">
        <f>SMA1MSFT[[#This Row],[Abs Erorr 2]]/SMA1MSFT[[#This Row],[Adj Close]]</f>
        <v>1.570482817733814E-3</v>
      </c>
      <c r="N983" s="23">
        <f t="shared" si="79"/>
        <v>35.196350000000002</v>
      </c>
      <c r="O983" s="26">
        <f>SMA1MSFT[[#This Row],[Adj Close]]-SMA1MSFT[[#This Row],[6-MA]]</f>
        <v>0.27044999999999675</v>
      </c>
      <c r="P983" s="14">
        <f>(SMA1MSFT[[#This Row],[Adj Close]]-N983)^2</f>
        <v>7.3143202499998242E-2</v>
      </c>
      <c r="Q983" s="14">
        <f>ABS(SMA1MSFT[[#This Row],[Erorr 3]])</f>
        <v>0.27044999999999675</v>
      </c>
      <c r="R983" s="27">
        <f>SMA1MSFT[[#This Row],[Abs Erorr 3]]/SMA1MSFT[[#This Row],[Adj Close]]</f>
        <v>7.6254412577395408E-3</v>
      </c>
    </row>
    <row r="984" spans="2:18">
      <c r="B984" s="46">
        <v>45209.291666666664</v>
      </c>
      <c r="C984" s="7">
        <v>35.8307</v>
      </c>
      <c r="D984" s="23">
        <f t="shared" si="76"/>
        <v>35.466799999999999</v>
      </c>
      <c r="E984" s="24">
        <f>SMA1MSFT[[#This Row],[Adj Close]]-SMA1MSFT[[#This Row],[Naive Trend ]]</f>
        <v>0.363900000000001</v>
      </c>
      <c r="F984" s="5">
        <f t="shared" si="75"/>
        <v>0.13242321000000074</v>
      </c>
      <c r="G984" s="5">
        <f>ABS(SMA1MSFT[[#This Row],[Erorr 1]])</f>
        <v>0.363900000000001</v>
      </c>
      <c r="H984" s="15">
        <f>SMA1MSFT[[#This Row],[Abs Erorr 1]]/SMA1MSFT[[#This Row],[Adj Close]]</f>
        <v>1.015609519211182E-2</v>
      </c>
      <c r="I984" s="23">
        <f t="shared" si="78"/>
        <v>35.453699999999998</v>
      </c>
      <c r="J984" s="25">
        <f>(SMA1MSFT[[#This Row],[Adj Close]]-SMA1MSFT[[#This Row],[3-MA]])</f>
        <v>0.37700000000000244</v>
      </c>
      <c r="K984" s="14">
        <f t="shared" si="77"/>
        <v>0.14212900000000184</v>
      </c>
      <c r="L984" s="14">
        <f>ABS(SMA1MSFT[[#This Row],[Erorr 2]])</f>
        <v>0.37700000000000244</v>
      </c>
      <c r="M984" s="15">
        <f>SMA1MSFT[[#This Row],[Abs Erorr 2]]/SMA1MSFT[[#This Row],[Adj Close]]</f>
        <v>1.0521703455416791E-2</v>
      </c>
      <c r="N984" s="23">
        <f t="shared" si="79"/>
        <v>35.279949999999999</v>
      </c>
      <c r="O984" s="26">
        <f>SMA1MSFT[[#This Row],[Adj Close]]-SMA1MSFT[[#This Row],[6-MA]]</f>
        <v>0.55075000000000074</v>
      </c>
      <c r="P984" s="14">
        <f>(SMA1MSFT[[#This Row],[Adj Close]]-N984)^2</f>
        <v>0.30332556250000081</v>
      </c>
      <c r="Q984" s="14">
        <f>ABS(SMA1MSFT[[#This Row],[Erorr 3]])</f>
        <v>0.55075000000000074</v>
      </c>
      <c r="R984" s="27">
        <f>SMA1MSFT[[#This Row],[Abs Erorr 3]]/SMA1MSFT[[#This Row],[Adj Close]]</f>
        <v>1.5370897024060394E-2</v>
      </c>
    </row>
    <row r="985" spans="2:18">
      <c r="B985" s="46">
        <v>45210.291666666664</v>
      </c>
      <c r="C985" s="7">
        <v>36.273299999999999</v>
      </c>
      <c r="D985" s="23">
        <f t="shared" si="76"/>
        <v>35.8307</v>
      </c>
      <c r="E985" s="24">
        <f>SMA1MSFT[[#This Row],[Adj Close]]-SMA1MSFT[[#This Row],[Naive Trend ]]</f>
        <v>0.44259999999999877</v>
      </c>
      <c r="F985" s="5">
        <f t="shared" si="75"/>
        <v>0.19589475999999892</v>
      </c>
      <c r="G985" s="5">
        <f>ABS(SMA1MSFT[[#This Row],[Erorr 1]])</f>
        <v>0.44259999999999877</v>
      </c>
      <c r="H985" s="15">
        <f>SMA1MSFT[[#This Row],[Abs Erorr 1]]/SMA1MSFT[[#This Row],[Adj Close]]</f>
        <v>1.2201812352336259E-2</v>
      </c>
      <c r="I985" s="23">
        <f t="shared" si="78"/>
        <v>35.630733333333332</v>
      </c>
      <c r="J985" s="25">
        <f>(SMA1MSFT[[#This Row],[Adj Close]]-SMA1MSFT[[#This Row],[3-MA]])</f>
        <v>0.64256666666666717</v>
      </c>
      <c r="K985" s="14">
        <f t="shared" si="77"/>
        <v>0.41289192111111178</v>
      </c>
      <c r="L985" s="14">
        <f>ABS(SMA1MSFT[[#This Row],[Erorr 2]])</f>
        <v>0.64256666666666717</v>
      </c>
      <c r="M985" s="15">
        <f>SMA1MSFT[[#This Row],[Abs Erorr 2]]/SMA1MSFT[[#This Row],[Adj Close]]</f>
        <v>1.7714590805542014E-2</v>
      </c>
      <c r="N985" s="23">
        <f t="shared" si="79"/>
        <v>35.438950000000006</v>
      </c>
      <c r="O985" s="26">
        <f>SMA1MSFT[[#This Row],[Adj Close]]-SMA1MSFT[[#This Row],[6-MA]]</f>
        <v>0.83434999999999349</v>
      </c>
      <c r="P985" s="14">
        <f>(SMA1MSFT[[#This Row],[Adj Close]]-N985)^2</f>
        <v>0.69613992249998913</v>
      </c>
      <c r="Q985" s="14">
        <f>ABS(SMA1MSFT[[#This Row],[Erorr 3]])</f>
        <v>0.83434999999999349</v>
      </c>
      <c r="R985" s="27">
        <f>SMA1MSFT[[#This Row],[Abs Erorr 3]]/SMA1MSFT[[#This Row],[Adj Close]]</f>
        <v>2.300176714001741E-2</v>
      </c>
    </row>
    <row r="986" spans="2:18">
      <c r="B986" s="46">
        <v>45211.291666666664</v>
      </c>
      <c r="C986" s="7">
        <v>36.234000000000002</v>
      </c>
      <c r="D986" s="23">
        <f t="shared" si="76"/>
        <v>36.273299999999999</v>
      </c>
      <c r="E986" s="24">
        <f>SMA1MSFT[[#This Row],[Adj Close]]-SMA1MSFT[[#This Row],[Naive Trend ]]</f>
        <v>-3.9299999999997226E-2</v>
      </c>
      <c r="F986" s="5">
        <f t="shared" si="75"/>
        <v>1.544489999999782E-3</v>
      </c>
      <c r="G986" s="5">
        <f>ABS(SMA1MSFT[[#This Row],[Erorr 1]])</f>
        <v>3.9299999999997226E-2</v>
      </c>
      <c r="H986" s="15">
        <f>SMA1MSFT[[#This Row],[Abs Erorr 1]]/SMA1MSFT[[#This Row],[Adj Close]]</f>
        <v>1.0846166583870736E-3</v>
      </c>
      <c r="I986" s="23">
        <f t="shared" si="78"/>
        <v>35.85693333333333</v>
      </c>
      <c r="J986" s="25">
        <f>(SMA1MSFT[[#This Row],[Adj Close]]-SMA1MSFT[[#This Row],[3-MA]])</f>
        <v>0.37706666666667132</v>
      </c>
      <c r="K986" s="14">
        <f t="shared" si="77"/>
        <v>0.14217927111111461</v>
      </c>
      <c r="L986" s="14">
        <f>ABS(SMA1MSFT[[#This Row],[Erorr 2]])</f>
        <v>0.37706666666667132</v>
      </c>
      <c r="M986" s="15">
        <f>SMA1MSFT[[#This Row],[Abs Erorr 2]]/SMA1MSFT[[#This Row],[Adj Close]]</f>
        <v>1.040643226435589E-2</v>
      </c>
      <c r="N986" s="23">
        <f t="shared" si="79"/>
        <v>35.634016666666668</v>
      </c>
      <c r="O986" s="26">
        <f>SMA1MSFT[[#This Row],[Adj Close]]-SMA1MSFT[[#This Row],[6-MA]]</f>
        <v>0.5999833333333342</v>
      </c>
      <c r="P986" s="14">
        <f>(SMA1MSFT[[#This Row],[Adj Close]]-N986)^2</f>
        <v>0.35998000027777882</v>
      </c>
      <c r="Q986" s="14">
        <f>ABS(SMA1MSFT[[#This Row],[Erorr 3]])</f>
        <v>0.5999833333333342</v>
      </c>
      <c r="R986" s="27">
        <f>SMA1MSFT[[#This Row],[Abs Erorr 3]]/SMA1MSFT[[#This Row],[Adj Close]]</f>
        <v>1.6558572979338031E-2</v>
      </c>
    </row>
    <row r="987" spans="2:18">
      <c r="B987" s="46">
        <v>45212.291666666664</v>
      </c>
      <c r="C987" s="7">
        <v>35.378300000000003</v>
      </c>
      <c r="D987" s="23">
        <f t="shared" si="76"/>
        <v>36.234000000000002</v>
      </c>
      <c r="E987" s="24">
        <f>SMA1MSFT[[#This Row],[Adj Close]]-SMA1MSFT[[#This Row],[Naive Trend ]]</f>
        <v>-0.85569999999999879</v>
      </c>
      <c r="F987" s="5">
        <f t="shared" si="75"/>
        <v>0.73222248999999795</v>
      </c>
      <c r="G987" s="5">
        <f>ABS(SMA1MSFT[[#This Row],[Erorr 1]])</f>
        <v>0.85569999999999879</v>
      </c>
      <c r="H987" s="15">
        <f>SMA1MSFT[[#This Row],[Abs Erorr 1]]/SMA1MSFT[[#This Row],[Adj Close]]</f>
        <v>2.4187142966168491E-2</v>
      </c>
      <c r="I987" s="23">
        <f t="shared" si="78"/>
        <v>36.112666666666662</v>
      </c>
      <c r="J987" s="25">
        <f>(SMA1MSFT[[#This Row],[Adj Close]]-SMA1MSFT[[#This Row],[3-MA]])</f>
        <v>-0.73436666666665928</v>
      </c>
      <c r="K987" s="14">
        <f t="shared" si="77"/>
        <v>0.53929440111110027</v>
      </c>
      <c r="L987" s="14">
        <f>ABS(SMA1MSFT[[#This Row],[Erorr 2]])</f>
        <v>0.73436666666665928</v>
      </c>
      <c r="M987" s="15">
        <f>SMA1MSFT[[#This Row],[Abs Erorr 2]]/SMA1MSFT[[#This Row],[Adj Close]]</f>
        <v>2.0757545350303979E-2</v>
      </c>
      <c r="N987" s="23">
        <f t="shared" si="79"/>
        <v>35.783183333333334</v>
      </c>
      <c r="O987" s="26">
        <f>SMA1MSFT[[#This Row],[Adj Close]]-SMA1MSFT[[#This Row],[6-MA]]</f>
        <v>-0.4048833333333306</v>
      </c>
      <c r="P987" s="14">
        <f>(SMA1MSFT[[#This Row],[Adj Close]]-N987)^2</f>
        <v>0.16393051361110889</v>
      </c>
      <c r="Q987" s="14">
        <f>ABS(SMA1MSFT[[#This Row],[Erorr 3]])</f>
        <v>0.4048833333333306</v>
      </c>
      <c r="R987" s="27">
        <f>SMA1MSFT[[#This Row],[Abs Erorr 3]]/SMA1MSFT[[#This Row],[Adj Close]]</f>
        <v>1.144439764865272E-2</v>
      </c>
    </row>
    <row r="988" spans="2:18">
      <c r="B988" s="46">
        <v>45215.291666666664</v>
      </c>
      <c r="C988" s="7">
        <v>35.958599999999997</v>
      </c>
      <c r="D988" s="23">
        <f t="shared" si="76"/>
        <v>35.378300000000003</v>
      </c>
      <c r="E988" s="24">
        <f>SMA1MSFT[[#This Row],[Adj Close]]-SMA1MSFT[[#This Row],[Naive Trend ]]</f>
        <v>0.58029999999999404</v>
      </c>
      <c r="F988" s="5">
        <f t="shared" si="75"/>
        <v>0.33674808999999306</v>
      </c>
      <c r="G988" s="5">
        <f>ABS(SMA1MSFT[[#This Row],[Erorr 1]])</f>
        <v>0.58029999999999404</v>
      </c>
      <c r="H988" s="15">
        <f>SMA1MSFT[[#This Row],[Abs Erorr 1]]/SMA1MSFT[[#This Row],[Adj Close]]</f>
        <v>1.6138003148064555E-2</v>
      </c>
      <c r="I988" s="23">
        <f t="shared" si="78"/>
        <v>35.961866666666673</v>
      </c>
      <c r="J988" s="25">
        <f>(SMA1MSFT[[#This Row],[Adj Close]]-SMA1MSFT[[#This Row],[3-MA]])</f>
        <v>-3.2666666666756328E-3</v>
      </c>
      <c r="K988" s="14">
        <f t="shared" si="77"/>
        <v>1.067111111116969E-5</v>
      </c>
      <c r="L988" s="14">
        <f>ABS(SMA1MSFT[[#This Row],[Erorr 2]])</f>
        <v>3.2666666666756328E-3</v>
      </c>
      <c r="M988" s="15">
        <f>SMA1MSFT[[#This Row],[Abs Erorr 2]]/SMA1MSFT[[#This Row],[Adj Close]]</f>
        <v>9.084521273563579E-5</v>
      </c>
      <c r="N988" s="23">
        <f t="shared" si="79"/>
        <v>35.796300000000002</v>
      </c>
      <c r="O988" s="26">
        <f>SMA1MSFT[[#This Row],[Adj Close]]-SMA1MSFT[[#This Row],[6-MA]]</f>
        <v>0.16229999999999478</v>
      </c>
      <c r="P988" s="14">
        <f>(SMA1MSFT[[#This Row],[Adj Close]]-N988)^2</f>
        <v>2.6341289999998307E-2</v>
      </c>
      <c r="Q988" s="14">
        <f>ABS(SMA1MSFT[[#This Row],[Erorr 3]])</f>
        <v>0.16229999999999478</v>
      </c>
      <c r="R988" s="27">
        <f>SMA1MSFT[[#This Row],[Abs Erorr 3]]/SMA1MSFT[[#This Row],[Adj Close]]</f>
        <v>4.5135238858018609E-3</v>
      </c>
    </row>
    <row r="989" spans="2:18">
      <c r="B989" s="46">
        <v>45216.291666666664</v>
      </c>
      <c r="C989" s="7">
        <v>35.466799999999999</v>
      </c>
      <c r="D989" s="23">
        <f t="shared" si="76"/>
        <v>35.958599999999997</v>
      </c>
      <c r="E989" s="24">
        <f>SMA1MSFT[[#This Row],[Adj Close]]-SMA1MSFT[[#This Row],[Naive Trend ]]</f>
        <v>-0.49179999999999779</v>
      </c>
      <c r="F989" s="5">
        <f t="shared" si="75"/>
        <v>0.24186723999999782</v>
      </c>
      <c r="G989" s="5">
        <f>ABS(SMA1MSFT[[#This Row],[Erorr 1]])</f>
        <v>0.49179999999999779</v>
      </c>
      <c r="H989" s="15">
        <f>SMA1MSFT[[#This Row],[Abs Erorr 1]]/SMA1MSFT[[#This Row],[Adj Close]]</f>
        <v>1.3866489223724661E-2</v>
      </c>
      <c r="I989" s="23">
        <f t="shared" si="78"/>
        <v>35.856966666666665</v>
      </c>
      <c r="J989" s="25">
        <f>(SMA1MSFT[[#This Row],[Adj Close]]-SMA1MSFT[[#This Row],[3-MA]])</f>
        <v>-0.39016666666666566</v>
      </c>
      <c r="K989" s="14">
        <f t="shared" si="77"/>
        <v>0.152230027777777</v>
      </c>
      <c r="L989" s="14">
        <f>ABS(SMA1MSFT[[#This Row],[Erorr 2]])</f>
        <v>0.39016666666666566</v>
      </c>
      <c r="M989" s="15">
        <f>SMA1MSFT[[#This Row],[Abs Erorr 2]]/SMA1MSFT[[#This Row],[Adj Close]]</f>
        <v>1.100089849286278E-2</v>
      </c>
      <c r="N989" s="23">
        <f t="shared" si="79"/>
        <v>35.856949999999998</v>
      </c>
      <c r="O989" s="26">
        <f>SMA1MSFT[[#This Row],[Adj Close]]-SMA1MSFT[[#This Row],[6-MA]]</f>
        <v>-0.39014999999999844</v>
      </c>
      <c r="P989" s="14">
        <f>(SMA1MSFT[[#This Row],[Adj Close]]-N989)^2</f>
        <v>0.15221702249999877</v>
      </c>
      <c r="Q989" s="14">
        <f>ABS(SMA1MSFT[[#This Row],[Erorr 3]])</f>
        <v>0.39014999999999844</v>
      </c>
      <c r="R989" s="27">
        <f>SMA1MSFT[[#This Row],[Abs Erorr 3]]/SMA1MSFT[[#This Row],[Adj Close]]</f>
        <v>1.1000428569817363E-2</v>
      </c>
    </row>
    <row r="990" spans="2:18">
      <c r="B990" s="46">
        <v>45217.291666666664</v>
      </c>
      <c r="C990" s="7">
        <v>35.053699999999999</v>
      </c>
      <c r="D990" s="23">
        <f t="shared" si="76"/>
        <v>35.466799999999999</v>
      </c>
      <c r="E990" s="24">
        <f>SMA1MSFT[[#This Row],[Adj Close]]-SMA1MSFT[[#This Row],[Naive Trend ]]</f>
        <v>-0.41310000000000002</v>
      </c>
      <c r="F990" s="5">
        <f t="shared" si="75"/>
        <v>0.17065161000000001</v>
      </c>
      <c r="G990" s="5">
        <f>ABS(SMA1MSFT[[#This Row],[Erorr 1]])</f>
        <v>0.41310000000000002</v>
      </c>
      <c r="H990" s="15">
        <f>SMA1MSFT[[#This Row],[Abs Erorr 1]]/SMA1MSFT[[#This Row],[Adj Close]]</f>
        <v>1.178477592950245E-2</v>
      </c>
      <c r="I990" s="23">
        <f t="shared" si="78"/>
        <v>35.601233333333333</v>
      </c>
      <c r="J990" s="25">
        <f>(SMA1MSFT[[#This Row],[Adj Close]]-SMA1MSFT[[#This Row],[3-MA]])</f>
        <v>-0.54753333333333387</v>
      </c>
      <c r="K990" s="14">
        <f t="shared" si="77"/>
        <v>0.2997927511111117</v>
      </c>
      <c r="L990" s="14">
        <f>ABS(SMA1MSFT[[#This Row],[Erorr 2]])</f>
        <v>0.54753333333333387</v>
      </c>
      <c r="M990" s="15">
        <f>SMA1MSFT[[#This Row],[Abs Erorr 2]]/SMA1MSFT[[#This Row],[Adj Close]]</f>
        <v>1.5619844219963481E-2</v>
      </c>
      <c r="N990" s="23">
        <f t="shared" si="79"/>
        <v>35.856949999999998</v>
      </c>
      <c r="O990" s="26">
        <f>SMA1MSFT[[#This Row],[Adj Close]]-SMA1MSFT[[#This Row],[6-MA]]</f>
        <v>-0.80324999999999847</v>
      </c>
      <c r="P990" s="14">
        <f>(SMA1MSFT[[#This Row],[Adj Close]]-N990)^2</f>
        <v>0.64521056249999753</v>
      </c>
      <c r="Q990" s="14">
        <f>ABS(SMA1MSFT[[#This Row],[Erorr 3]])</f>
        <v>0.80324999999999847</v>
      </c>
      <c r="R990" s="27">
        <f>SMA1MSFT[[#This Row],[Abs Erorr 3]]/SMA1MSFT[[#This Row],[Adj Close]]</f>
        <v>2.2914842085143609E-2</v>
      </c>
    </row>
    <row r="991" spans="2:18">
      <c r="B991" s="46">
        <v>45218.291666666664</v>
      </c>
      <c r="C991" s="7">
        <v>35.083199999999998</v>
      </c>
      <c r="D991" s="23">
        <f t="shared" si="76"/>
        <v>35.053699999999999</v>
      </c>
      <c r="E991" s="24">
        <f>SMA1MSFT[[#This Row],[Adj Close]]-SMA1MSFT[[#This Row],[Naive Trend ]]</f>
        <v>2.9499999999998749E-2</v>
      </c>
      <c r="F991" s="5">
        <f t="shared" si="75"/>
        <v>8.702499999999262E-4</v>
      </c>
      <c r="G991" s="5">
        <f>ABS(SMA1MSFT[[#This Row],[Erorr 1]])</f>
        <v>2.9499999999998749E-2</v>
      </c>
      <c r="H991" s="15">
        <f>SMA1MSFT[[#This Row],[Abs Erorr 1]]/SMA1MSFT[[#This Row],[Adj Close]]</f>
        <v>8.408583025493328E-4</v>
      </c>
      <c r="I991" s="23">
        <f t="shared" si="78"/>
        <v>35.493033333333329</v>
      </c>
      <c r="J991" s="25">
        <f>(SMA1MSFT[[#This Row],[Adj Close]]-SMA1MSFT[[#This Row],[3-MA]])</f>
        <v>-0.4098333333333315</v>
      </c>
      <c r="K991" s="14">
        <f t="shared" si="77"/>
        <v>0.1679633611111096</v>
      </c>
      <c r="L991" s="14">
        <f>ABS(SMA1MSFT[[#This Row],[Erorr 2]])</f>
        <v>0.4098333333333315</v>
      </c>
      <c r="M991" s="15">
        <f>SMA1MSFT[[#This Row],[Abs Erorr 2]]/SMA1MSFT[[#This Row],[Adj Close]]</f>
        <v>1.1681754609993716E-2</v>
      </c>
      <c r="N991" s="23">
        <f t="shared" si="79"/>
        <v>35.727449999999997</v>
      </c>
      <c r="O991" s="26">
        <f>SMA1MSFT[[#This Row],[Adj Close]]-SMA1MSFT[[#This Row],[6-MA]]</f>
        <v>-0.64424999999999955</v>
      </c>
      <c r="P991" s="14">
        <f>(SMA1MSFT[[#This Row],[Adj Close]]-N991)^2</f>
        <v>0.41505806249999944</v>
      </c>
      <c r="Q991" s="14">
        <f>ABS(SMA1MSFT[[#This Row],[Erorr 3]])</f>
        <v>0.64424999999999955</v>
      </c>
      <c r="R991" s="27">
        <f>SMA1MSFT[[#This Row],[Abs Erorr 3]]/SMA1MSFT[[#This Row],[Adj Close]]</f>
        <v>1.8363490217540007E-2</v>
      </c>
    </row>
    <row r="992" spans="2:18">
      <c r="B992" s="46">
        <v>45219.291666666664</v>
      </c>
      <c r="C992" s="7">
        <v>34.345599999999997</v>
      </c>
      <c r="D992" s="23">
        <f t="shared" si="76"/>
        <v>35.083199999999998</v>
      </c>
      <c r="E992" s="24">
        <f>SMA1MSFT[[#This Row],[Adj Close]]-SMA1MSFT[[#This Row],[Naive Trend ]]</f>
        <v>-0.73760000000000048</v>
      </c>
      <c r="F992" s="5">
        <f t="shared" si="75"/>
        <v>0.54405376000000072</v>
      </c>
      <c r="G992" s="5">
        <f>ABS(SMA1MSFT[[#This Row],[Erorr 1]])</f>
        <v>0.73760000000000048</v>
      </c>
      <c r="H992" s="15">
        <f>SMA1MSFT[[#This Row],[Abs Erorr 1]]/SMA1MSFT[[#This Row],[Adj Close]]</f>
        <v>2.1475822230504069E-2</v>
      </c>
      <c r="I992" s="23">
        <f t="shared" si="78"/>
        <v>35.201233333333334</v>
      </c>
      <c r="J992" s="25">
        <f>(SMA1MSFT[[#This Row],[Adj Close]]-SMA1MSFT[[#This Row],[3-MA]])</f>
        <v>-0.85563333333333702</v>
      </c>
      <c r="K992" s="14">
        <f t="shared" si="77"/>
        <v>0.73210840111111741</v>
      </c>
      <c r="L992" s="14">
        <f>ABS(SMA1MSFT[[#This Row],[Erorr 2]])</f>
        <v>0.85563333333333702</v>
      </c>
      <c r="M992" s="15">
        <f>SMA1MSFT[[#This Row],[Abs Erorr 2]]/SMA1MSFT[[#This Row],[Adj Close]]</f>
        <v>2.4912458461443011E-2</v>
      </c>
      <c r="N992" s="23">
        <f t="shared" si="79"/>
        <v>35.5291</v>
      </c>
      <c r="O992" s="26">
        <f>SMA1MSFT[[#This Row],[Adj Close]]-SMA1MSFT[[#This Row],[6-MA]]</f>
        <v>-1.1835000000000022</v>
      </c>
      <c r="P992" s="14">
        <f>(SMA1MSFT[[#This Row],[Adj Close]]-N992)^2</f>
        <v>1.4006722500000053</v>
      </c>
      <c r="Q992" s="14">
        <f>ABS(SMA1MSFT[[#This Row],[Erorr 3]])</f>
        <v>1.1835000000000022</v>
      </c>
      <c r="R992" s="27">
        <f>SMA1MSFT[[#This Row],[Abs Erorr 3]]/SMA1MSFT[[#This Row],[Adj Close]]</f>
        <v>3.4458562377713664E-2</v>
      </c>
    </row>
    <row r="993" spans="2:18">
      <c r="B993" s="46">
        <v>45222.291666666664</v>
      </c>
      <c r="C993" s="7">
        <v>33.293199999999999</v>
      </c>
      <c r="D993" s="23">
        <f t="shared" si="76"/>
        <v>34.345599999999997</v>
      </c>
      <c r="E993" s="24">
        <f>SMA1MSFT[[#This Row],[Adj Close]]-SMA1MSFT[[#This Row],[Naive Trend ]]</f>
        <v>-1.0523999999999987</v>
      </c>
      <c r="F993" s="5">
        <f t="shared" si="75"/>
        <v>1.1075457599999972</v>
      </c>
      <c r="G993" s="5">
        <f>ABS(SMA1MSFT[[#This Row],[Erorr 1]])</f>
        <v>1.0523999999999987</v>
      </c>
      <c r="H993" s="15">
        <f>SMA1MSFT[[#This Row],[Abs Erorr 1]]/SMA1MSFT[[#This Row],[Adj Close]]</f>
        <v>3.1610058510446536E-2</v>
      </c>
      <c r="I993" s="23">
        <f t="shared" si="78"/>
        <v>34.827499999999993</v>
      </c>
      <c r="J993" s="25">
        <f>(SMA1MSFT[[#This Row],[Adj Close]]-SMA1MSFT[[#This Row],[3-MA]])</f>
        <v>-1.5342999999999947</v>
      </c>
      <c r="K993" s="14">
        <f t="shared" si="77"/>
        <v>2.3540764899999838</v>
      </c>
      <c r="L993" s="14">
        <f>ABS(SMA1MSFT[[#This Row],[Erorr 2]])</f>
        <v>1.5342999999999947</v>
      </c>
      <c r="M993" s="15">
        <f>SMA1MSFT[[#This Row],[Abs Erorr 2]]/SMA1MSFT[[#This Row],[Adj Close]]</f>
        <v>4.6084485720807693E-2</v>
      </c>
      <c r="N993" s="23">
        <f t="shared" si="79"/>
        <v>35.214366666666663</v>
      </c>
      <c r="O993" s="26">
        <f>SMA1MSFT[[#This Row],[Adj Close]]-SMA1MSFT[[#This Row],[6-MA]]</f>
        <v>-1.9211666666666645</v>
      </c>
      <c r="P993" s="14">
        <f>(SMA1MSFT[[#This Row],[Adj Close]]-N993)^2</f>
        <v>3.6908813611111029</v>
      </c>
      <c r="Q993" s="14">
        <f>ABS(SMA1MSFT[[#This Row],[Erorr 3]])</f>
        <v>1.9211666666666645</v>
      </c>
      <c r="R993" s="27">
        <f>SMA1MSFT[[#This Row],[Abs Erorr 3]]/SMA1MSFT[[#This Row],[Adj Close]]</f>
        <v>5.7704476189331895E-2</v>
      </c>
    </row>
    <row r="994" spans="2:18">
      <c r="B994" s="46">
        <v>45223.291666666664</v>
      </c>
      <c r="C994" s="7">
        <v>34.021000000000001</v>
      </c>
      <c r="D994" s="23">
        <f t="shared" si="76"/>
        <v>33.293199999999999</v>
      </c>
      <c r="E994" s="24">
        <f>SMA1MSFT[[#This Row],[Adj Close]]-SMA1MSFT[[#This Row],[Naive Trend ]]</f>
        <v>0.727800000000002</v>
      </c>
      <c r="F994" s="5">
        <f t="shared" si="75"/>
        <v>0.52969284000000294</v>
      </c>
      <c r="G994" s="5">
        <f>ABS(SMA1MSFT[[#This Row],[Erorr 1]])</f>
        <v>0.727800000000002</v>
      </c>
      <c r="H994" s="15">
        <f>SMA1MSFT[[#This Row],[Abs Erorr 1]]/SMA1MSFT[[#This Row],[Adj Close]]</f>
        <v>2.1392669233708649E-2</v>
      </c>
      <c r="I994" s="23">
        <f t="shared" si="78"/>
        <v>34.240666666666662</v>
      </c>
      <c r="J994" s="25">
        <f>(SMA1MSFT[[#This Row],[Adj Close]]-SMA1MSFT[[#This Row],[3-MA]])</f>
        <v>-0.21966666666666157</v>
      </c>
      <c r="K994" s="14">
        <f t="shared" si="77"/>
        <v>4.8253444444442205E-2</v>
      </c>
      <c r="L994" s="14">
        <f>ABS(SMA1MSFT[[#This Row],[Erorr 2]])</f>
        <v>0.21966666666666157</v>
      </c>
      <c r="M994" s="15">
        <f>SMA1MSFT[[#This Row],[Abs Erorr 2]]/SMA1MSFT[[#This Row],[Adj Close]]</f>
        <v>6.4567962924858635E-3</v>
      </c>
      <c r="N994" s="23">
        <f t="shared" si="79"/>
        <v>34.866849999999999</v>
      </c>
      <c r="O994" s="26">
        <f>SMA1MSFT[[#This Row],[Adj Close]]-SMA1MSFT[[#This Row],[6-MA]]</f>
        <v>-0.84584999999999866</v>
      </c>
      <c r="P994" s="14">
        <f>(SMA1MSFT[[#This Row],[Adj Close]]-N994)^2</f>
        <v>0.71546222249999769</v>
      </c>
      <c r="Q994" s="14">
        <f>ABS(SMA1MSFT[[#This Row],[Erorr 3]])</f>
        <v>0.84584999999999866</v>
      </c>
      <c r="R994" s="27">
        <f>SMA1MSFT[[#This Row],[Abs Erorr 3]]/SMA1MSFT[[#This Row],[Adj Close]]</f>
        <v>2.4862584874048341E-2</v>
      </c>
    </row>
    <row r="995" spans="2:18">
      <c r="B995" s="46">
        <v>45224.291666666664</v>
      </c>
      <c r="C995" s="7">
        <v>32.29</v>
      </c>
      <c r="D995" s="23">
        <f t="shared" si="76"/>
        <v>34.021000000000001</v>
      </c>
      <c r="E995" s="24">
        <f>SMA1MSFT[[#This Row],[Adj Close]]-SMA1MSFT[[#This Row],[Naive Trend ]]</f>
        <v>-1.7310000000000016</v>
      </c>
      <c r="F995" s="5">
        <f t="shared" si="75"/>
        <v>2.9963610000000056</v>
      </c>
      <c r="G995" s="5">
        <f>ABS(SMA1MSFT[[#This Row],[Erorr 1]])</f>
        <v>1.7310000000000016</v>
      </c>
      <c r="H995" s="15">
        <f>SMA1MSFT[[#This Row],[Abs Erorr 1]]/SMA1MSFT[[#This Row],[Adj Close]]</f>
        <v>5.3607928151130434E-2</v>
      </c>
      <c r="I995" s="23">
        <f t="shared" si="78"/>
        <v>33.886600000000001</v>
      </c>
      <c r="J995" s="25">
        <f>(SMA1MSFT[[#This Row],[Adj Close]]-SMA1MSFT[[#This Row],[3-MA]])</f>
        <v>-1.5966000000000022</v>
      </c>
      <c r="K995" s="14">
        <f t="shared" si="77"/>
        <v>2.5491315600000073</v>
      </c>
      <c r="L995" s="14">
        <f>ABS(SMA1MSFT[[#This Row],[Erorr 2]])</f>
        <v>1.5966000000000022</v>
      </c>
      <c r="M995" s="15">
        <f>SMA1MSFT[[#This Row],[Abs Erorr 2]]/SMA1MSFT[[#This Row],[Adj Close]]</f>
        <v>4.9445648807680466E-2</v>
      </c>
      <c r="N995" s="23">
        <f t="shared" si="79"/>
        <v>34.543916666666668</v>
      </c>
      <c r="O995" s="26">
        <f>SMA1MSFT[[#This Row],[Adj Close]]-SMA1MSFT[[#This Row],[6-MA]]</f>
        <v>-2.2539166666666688</v>
      </c>
      <c r="P995" s="14">
        <f>(SMA1MSFT[[#This Row],[Adj Close]]-N995)^2</f>
        <v>5.0801403402777874</v>
      </c>
      <c r="Q995" s="14">
        <f>ABS(SMA1MSFT[[#This Row],[Erorr 3]])</f>
        <v>2.2539166666666688</v>
      </c>
      <c r="R995" s="27">
        <f>SMA1MSFT[[#This Row],[Abs Erorr 3]]/SMA1MSFT[[#This Row],[Adj Close]]</f>
        <v>6.9802312377413092E-2</v>
      </c>
    </row>
    <row r="996" spans="2:18">
      <c r="B996" s="46">
        <v>45225.291666666664</v>
      </c>
      <c r="C996" s="7">
        <v>31.984999999999999</v>
      </c>
      <c r="D996" s="23">
        <f t="shared" si="76"/>
        <v>32.29</v>
      </c>
      <c r="E996" s="24">
        <f>SMA1MSFT[[#This Row],[Adj Close]]-SMA1MSFT[[#This Row],[Naive Trend ]]</f>
        <v>-0.30499999999999972</v>
      </c>
      <c r="F996" s="5">
        <f t="shared" si="75"/>
        <v>9.302499999999983E-2</v>
      </c>
      <c r="G996" s="5">
        <f>ABS(SMA1MSFT[[#This Row],[Erorr 1]])</f>
        <v>0.30499999999999972</v>
      </c>
      <c r="H996" s="15">
        <f>SMA1MSFT[[#This Row],[Abs Erorr 1]]/SMA1MSFT[[#This Row],[Adj Close]]</f>
        <v>9.5357198686884387E-3</v>
      </c>
      <c r="I996" s="23">
        <f t="shared" si="78"/>
        <v>33.2014</v>
      </c>
      <c r="J996" s="25">
        <f>(SMA1MSFT[[#This Row],[Adj Close]]-SMA1MSFT[[#This Row],[3-MA]])</f>
        <v>-1.2164000000000001</v>
      </c>
      <c r="K996" s="14">
        <f t="shared" si="77"/>
        <v>1.4796289600000003</v>
      </c>
      <c r="L996" s="14">
        <f>ABS(SMA1MSFT[[#This Row],[Erorr 2]])</f>
        <v>1.2164000000000001</v>
      </c>
      <c r="M996" s="15">
        <f>SMA1MSFT[[#This Row],[Abs Erorr 2]]/SMA1MSFT[[#This Row],[Adj Close]]</f>
        <v>3.8030326715647968E-2</v>
      </c>
      <c r="N996" s="23">
        <f t="shared" si="79"/>
        <v>34.014449999999997</v>
      </c>
      <c r="O996" s="26">
        <f>SMA1MSFT[[#This Row],[Adj Close]]-SMA1MSFT[[#This Row],[6-MA]]</f>
        <v>-2.0294499999999971</v>
      </c>
      <c r="P996" s="14">
        <f>(SMA1MSFT[[#This Row],[Adj Close]]-N996)^2</f>
        <v>4.118667302499988</v>
      </c>
      <c r="Q996" s="14">
        <f>ABS(SMA1MSFT[[#This Row],[Erorr 3]])</f>
        <v>2.0294499999999971</v>
      </c>
      <c r="R996" s="27">
        <f>SMA1MSFT[[#This Row],[Abs Erorr 3]]/SMA1MSFT[[#This Row],[Adj Close]]</f>
        <v>6.34500547131467E-2</v>
      </c>
    </row>
    <row r="997" spans="2:18">
      <c r="B997" s="46">
        <v>45226.291666666664</v>
      </c>
      <c r="C997" s="7">
        <v>34.955399999999997</v>
      </c>
      <c r="D997" s="23">
        <f t="shared" si="76"/>
        <v>31.984999999999999</v>
      </c>
      <c r="E997" s="24">
        <f>SMA1MSFT[[#This Row],[Adj Close]]-SMA1MSFT[[#This Row],[Naive Trend ]]</f>
        <v>2.9703999999999979</v>
      </c>
      <c r="F997" s="5">
        <f t="shared" si="75"/>
        <v>8.8232761599999883</v>
      </c>
      <c r="G997" s="5">
        <f>ABS(SMA1MSFT[[#This Row],[Erorr 1]])</f>
        <v>2.9703999999999979</v>
      </c>
      <c r="H997" s="15">
        <f>SMA1MSFT[[#This Row],[Abs Erorr 1]]/SMA1MSFT[[#This Row],[Adj Close]]</f>
        <v>8.4976856222500619E-2</v>
      </c>
      <c r="I997" s="23">
        <f t="shared" si="78"/>
        <v>32.765333333333338</v>
      </c>
      <c r="J997" s="25">
        <f>(SMA1MSFT[[#This Row],[Adj Close]]-SMA1MSFT[[#This Row],[3-MA]])</f>
        <v>2.1900666666666595</v>
      </c>
      <c r="K997" s="14">
        <f t="shared" si="77"/>
        <v>4.7963920044444128</v>
      </c>
      <c r="L997" s="14">
        <f>ABS(SMA1MSFT[[#This Row],[Erorr 2]])</f>
        <v>2.1900666666666595</v>
      </c>
      <c r="M997" s="15">
        <f>SMA1MSFT[[#This Row],[Abs Erorr 2]]/SMA1MSFT[[#This Row],[Adj Close]]</f>
        <v>6.2653171374570438E-2</v>
      </c>
      <c r="N997" s="23">
        <f t="shared" si="79"/>
        <v>33.502999999999993</v>
      </c>
      <c r="O997" s="26">
        <f>SMA1MSFT[[#This Row],[Adj Close]]-SMA1MSFT[[#This Row],[6-MA]]</f>
        <v>1.4524000000000044</v>
      </c>
      <c r="P997" s="14">
        <f>(SMA1MSFT[[#This Row],[Adj Close]]-N997)^2</f>
        <v>2.1094657600000128</v>
      </c>
      <c r="Q997" s="14">
        <f>ABS(SMA1MSFT[[#This Row],[Erorr 3]])</f>
        <v>1.4524000000000044</v>
      </c>
      <c r="R997" s="27">
        <f>SMA1MSFT[[#This Row],[Abs Erorr 3]]/SMA1MSFT[[#This Row],[Adj Close]]</f>
        <v>4.1550089542674508E-2</v>
      </c>
    </row>
    <row r="998" spans="2:18">
      <c r="B998" s="46">
        <v>45229.291666666664</v>
      </c>
      <c r="C998" s="7">
        <v>35.102899999999998</v>
      </c>
      <c r="D998" s="23">
        <f t="shared" si="76"/>
        <v>34.955399999999997</v>
      </c>
      <c r="E998" s="24">
        <f>SMA1MSFT[[#This Row],[Adj Close]]-SMA1MSFT[[#This Row],[Naive Trend ]]</f>
        <v>0.14750000000000085</v>
      </c>
      <c r="F998" s="5">
        <f t="shared" si="75"/>
        <v>2.1756250000000251E-2</v>
      </c>
      <c r="G998" s="5">
        <f>ABS(SMA1MSFT[[#This Row],[Erorr 1]])</f>
        <v>0.14750000000000085</v>
      </c>
      <c r="H998" s="15">
        <f>SMA1MSFT[[#This Row],[Abs Erorr 1]]/SMA1MSFT[[#This Row],[Adj Close]]</f>
        <v>4.2019320341054687E-3</v>
      </c>
      <c r="I998" s="23">
        <f t="shared" si="78"/>
        <v>33.076799999999999</v>
      </c>
      <c r="J998" s="25">
        <f>(SMA1MSFT[[#This Row],[Adj Close]]-SMA1MSFT[[#This Row],[3-MA]])</f>
        <v>2.0260999999999996</v>
      </c>
      <c r="K998" s="14">
        <f t="shared" si="77"/>
        <v>4.105081209999998</v>
      </c>
      <c r="L998" s="14">
        <f>ABS(SMA1MSFT[[#This Row],[Erorr 2]])</f>
        <v>2.0260999999999996</v>
      </c>
      <c r="M998" s="15">
        <f>SMA1MSFT[[#This Row],[Abs Erorr 2]]/SMA1MSFT[[#This Row],[Adj Close]]</f>
        <v>5.7718877927464676E-2</v>
      </c>
      <c r="N998" s="23">
        <f t="shared" si="79"/>
        <v>33.481699999999996</v>
      </c>
      <c r="O998" s="26">
        <f>SMA1MSFT[[#This Row],[Adj Close]]-SMA1MSFT[[#This Row],[6-MA]]</f>
        <v>1.6212000000000018</v>
      </c>
      <c r="P998" s="14">
        <f>(SMA1MSFT[[#This Row],[Adj Close]]-N998)^2</f>
        <v>2.6282894400000059</v>
      </c>
      <c r="Q998" s="14">
        <f>ABS(SMA1MSFT[[#This Row],[Erorr 3]])</f>
        <v>1.6212000000000018</v>
      </c>
      <c r="R998" s="27">
        <f>SMA1MSFT[[#This Row],[Abs Erorr 3]]/SMA1MSFT[[#This Row],[Adj Close]]</f>
        <v>4.6184218397910197E-2</v>
      </c>
    </row>
    <row r="999" spans="2:18">
      <c r="B999" s="46">
        <v>45230.291666666664</v>
      </c>
      <c r="C999" s="7">
        <v>35.8996</v>
      </c>
      <c r="D999" s="23">
        <f t="shared" si="76"/>
        <v>35.102899999999998</v>
      </c>
      <c r="E999" s="24">
        <f>SMA1MSFT[[#This Row],[Adj Close]]-SMA1MSFT[[#This Row],[Naive Trend ]]</f>
        <v>0.7967000000000013</v>
      </c>
      <c r="F999" s="5">
        <f t="shared" si="75"/>
        <v>0.63473089000000205</v>
      </c>
      <c r="G999" s="5">
        <f>ABS(SMA1MSFT[[#This Row],[Erorr 1]])</f>
        <v>0.7967000000000013</v>
      </c>
      <c r="H999" s="15">
        <f>SMA1MSFT[[#This Row],[Abs Erorr 1]]/SMA1MSFT[[#This Row],[Adj Close]]</f>
        <v>2.2192447826716769E-2</v>
      </c>
      <c r="I999" s="23">
        <f t="shared" si="78"/>
        <v>34.014433333333329</v>
      </c>
      <c r="J999" s="25">
        <f>(SMA1MSFT[[#This Row],[Adj Close]]-SMA1MSFT[[#This Row],[3-MA]])</f>
        <v>1.8851666666666702</v>
      </c>
      <c r="K999" s="14">
        <f t="shared" si="77"/>
        <v>3.5538533611111243</v>
      </c>
      <c r="L999" s="14">
        <f>ABS(SMA1MSFT[[#This Row],[Erorr 2]])</f>
        <v>1.8851666666666702</v>
      </c>
      <c r="M999" s="15">
        <f>SMA1MSFT[[#This Row],[Abs Erorr 2]]/SMA1MSFT[[#This Row],[Adj Close]]</f>
        <v>5.2512191407889507E-2</v>
      </c>
      <c r="N999" s="23">
        <f t="shared" si="79"/>
        <v>33.607916666666668</v>
      </c>
      <c r="O999" s="26">
        <f>SMA1MSFT[[#This Row],[Adj Close]]-SMA1MSFT[[#This Row],[6-MA]]</f>
        <v>2.2916833333333315</v>
      </c>
      <c r="P999" s="14">
        <f>(SMA1MSFT[[#This Row],[Adj Close]]-N999)^2</f>
        <v>5.2518125002777696</v>
      </c>
      <c r="Q999" s="14">
        <f>ABS(SMA1MSFT[[#This Row],[Erorr 3]])</f>
        <v>2.2916833333333315</v>
      </c>
      <c r="R999" s="27">
        <f>SMA1MSFT[[#This Row],[Abs Erorr 3]]/SMA1MSFT[[#This Row],[Adj Close]]</f>
        <v>6.3835901607074488E-2</v>
      </c>
    </row>
    <row r="1000" spans="2:18">
      <c r="B1000" s="46">
        <v>45231.291666666664</v>
      </c>
      <c r="C1000" s="7">
        <v>36.676600000000001</v>
      </c>
      <c r="D1000" s="23">
        <f t="shared" si="76"/>
        <v>35.8996</v>
      </c>
      <c r="E1000" s="24">
        <f>SMA1MSFT[[#This Row],[Adj Close]]-SMA1MSFT[[#This Row],[Naive Trend ]]</f>
        <v>0.77700000000000102</v>
      </c>
      <c r="F1000" s="5">
        <f t="shared" si="75"/>
        <v>0.60372900000000163</v>
      </c>
      <c r="G1000" s="5">
        <f>ABS(SMA1MSFT[[#This Row],[Erorr 1]])</f>
        <v>0.77700000000000102</v>
      </c>
      <c r="H1000" s="15">
        <f>SMA1MSFT[[#This Row],[Abs Erorr 1]]/SMA1MSFT[[#This Row],[Adj Close]]</f>
        <v>2.1185169835808145E-2</v>
      </c>
      <c r="I1000" s="23">
        <f t="shared" si="78"/>
        <v>35.319299999999998</v>
      </c>
      <c r="J1000" s="25">
        <f>(SMA1MSFT[[#This Row],[Adj Close]]-SMA1MSFT[[#This Row],[3-MA]])</f>
        <v>1.3573000000000022</v>
      </c>
      <c r="K1000" s="14">
        <f t="shared" si="77"/>
        <v>1.842263290000006</v>
      </c>
      <c r="L1000" s="14">
        <f>ABS(SMA1MSFT[[#This Row],[Erorr 2]])</f>
        <v>1.3573000000000022</v>
      </c>
      <c r="M1000" s="15">
        <f>SMA1MSFT[[#This Row],[Abs Erorr 2]]/SMA1MSFT[[#This Row],[Adj Close]]</f>
        <v>3.7007247127596399E-2</v>
      </c>
      <c r="N1000" s="23">
        <f t="shared" si="79"/>
        <v>34.042316666666665</v>
      </c>
      <c r="O1000" s="26">
        <f>SMA1MSFT[[#This Row],[Adj Close]]-SMA1MSFT[[#This Row],[6-MA]]</f>
        <v>2.634283333333336</v>
      </c>
      <c r="P1000" s="14">
        <f>(SMA1MSFT[[#This Row],[Adj Close]]-N1000)^2</f>
        <v>6.9394486802777919</v>
      </c>
      <c r="Q1000" s="14">
        <f>ABS(SMA1MSFT[[#This Row],[Erorr 3]])</f>
        <v>2.634283333333336</v>
      </c>
      <c r="R1000" s="27">
        <f>SMA1MSFT[[#This Row],[Abs Erorr 3]]/SMA1MSFT[[#This Row],[Adj Close]]</f>
        <v>7.1824632963070081E-2</v>
      </c>
    </row>
    <row r="1001" spans="2:18">
      <c r="B1001" s="46">
        <v>45232.291666666664</v>
      </c>
      <c r="C1001" s="7">
        <v>37.079799999999999</v>
      </c>
      <c r="D1001" s="23">
        <f t="shared" si="76"/>
        <v>36.676600000000001</v>
      </c>
      <c r="E1001" s="24">
        <f>SMA1MSFT[[#This Row],[Adj Close]]-SMA1MSFT[[#This Row],[Naive Trend ]]</f>
        <v>0.40319999999999823</v>
      </c>
      <c r="F1001" s="5">
        <f t="shared" si="75"/>
        <v>0.16257023999999856</v>
      </c>
      <c r="G1001" s="5">
        <f>ABS(SMA1MSFT[[#This Row],[Erorr 1]])</f>
        <v>0.40319999999999823</v>
      </c>
      <c r="H1001" s="15">
        <f>SMA1MSFT[[#This Row],[Abs Erorr 1]]/SMA1MSFT[[#This Row],[Adj Close]]</f>
        <v>1.0873845058495413E-2</v>
      </c>
      <c r="I1001" s="23">
        <f t="shared" si="78"/>
        <v>35.893033333333335</v>
      </c>
      <c r="J1001" s="25">
        <f>(SMA1MSFT[[#This Row],[Adj Close]]-SMA1MSFT[[#This Row],[3-MA]])</f>
        <v>1.1867666666666636</v>
      </c>
      <c r="K1001" s="14">
        <f t="shared" si="77"/>
        <v>1.408415121111104</v>
      </c>
      <c r="L1001" s="14">
        <f>ABS(SMA1MSFT[[#This Row],[Erorr 2]])</f>
        <v>1.1867666666666636</v>
      </c>
      <c r="M1001" s="15">
        <f>SMA1MSFT[[#This Row],[Abs Erorr 2]]/SMA1MSFT[[#This Row],[Adj Close]]</f>
        <v>3.2005746165477258E-2</v>
      </c>
      <c r="N1001" s="23">
        <f t="shared" si="79"/>
        <v>34.48491666666667</v>
      </c>
      <c r="O1001" s="26">
        <f>SMA1MSFT[[#This Row],[Adj Close]]-SMA1MSFT[[#This Row],[6-MA]]</f>
        <v>2.5948833333333283</v>
      </c>
      <c r="P1001" s="14">
        <f>(SMA1MSFT[[#This Row],[Adj Close]]-N1001)^2</f>
        <v>6.7334195136110848</v>
      </c>
      <c r="Q1001" s="14">
        <f>ABS(SMA1MSFT[[#This Row],[Erorr 3]])</f>
        <v>2.5948833333333283</v>
      </c>
      <c r="R1001" s="27">
        <f>SMA1MSFT[[#This Row],[Abs Erorr 3]]/SMA1MSFT[[#This Row],[Adj Close]]</f>
        <v>6.9981049879808646E-2</v>
      </c>
    </row>
    <row r="1002" spans="2:18">
      <c r="B1002" s="46">
        <v>45233.291666666664</v>
      </c>
      <c r="C1002" s="7">
        <v>37.512599999999999</v>
      </c>
      <c r="D1002" s="23">
        <f t="shared" si="76"/>
        <v>37.079799999999999</v>
      </c>
      <c r="E1002" s="24">
        <f>SMA1MSFT[[#This Row],[Adj Close]]-SMA1MSFT[[#This Row],[Naive Trend ]]</f>
        <v>0.4328000000000003</v>
      </c>
      <c r="F1002" s="5">
        <f t="shared" si="75"/>
        <v>0.18731584000000026</v>
      </c>
      <c r="G1002" s="5">
        <f>ABS(SMA1MSFT[[#This Row],[Erorr 1]])</f>
        <v>0.4328000000000003</v>
      </c>
      <c r="H1002" s="15">
        <f>SMA1MSFT[[#This Row],[Abs Erorr 1]]/SMA1MSFT[[#This Row],[Adj Close]]</f>
        <v>1.1537456747866059E-2</v>
      </c>
      <c r="I1002" s="23">
        <f t="shared" si="78"/>
        <v>36.552</v>
      </c>
      <c r="J1002" s="25">
        <f>(SMA1MSFT[[#This Row],[Adj Close]]-SMA1MSFT[[#This Row],[3-MA]])</f>
        <v>0.96059999999999945</v>
      </c>
      <c r="K1002" s="14">
        <f t="shared" si="77"/>
        <v>0.92275235999999894</v>
      </c>
      <c r="L1002" s="14">
        <f>ABS(SMA1MSFT[[#This Row],[Erorr 2]])</f>
        <v>0.96059999999999945</v>
      </c>
      <c r="M1002" s="15">
        <f>SMA1MSFT[[#This Row],[Abs Erorr 2]]/SMA1MSFT[[#This Row],[Adj Close]]</f>
        <v>2.5607395914972554E-2</v>
      </c>
      <c r="N1002" s="23">
        <f t="shared" si="79"/>
        <v>35.283216666666668</v>
      </c>
      <c r="O1002" s="26">
        <f>SMA1MSFT[[#This Row],[Adj Close]]-SMA1MSFT[[#This Row],[6-MA]]</f>
        <v>2.2293833333333311</v>
      </c>
      <c r="P1002" s="14">
        <f>(SMA1MSFT[[#This Row],[Adj Close]]-N1002)^2</f>
        <v>4.9701500469444344</v>
      </c>
      <c r="Q1002" s="14">
        <f>ABS(SMA1MSFT[[#This Row],[Erorr 3]])</f>
        <v>2.2293833333333311</v>
      </c>
      <c r="R1002" s="27">
        <f>SMA1MSFT[[#This Row],[Abs Erorr 3]]/SMA1MSFT[[#This Row],[Adj Close]]</f>
        <v>5.9430253656993413E-2</v>
      </c>
    </row>
    <row r="1003" spans="2:18">
      <c r="B1003" s="46">
        <v>45236.291666666664</v>
      </c>
      <c r="C1003" s="7">
        <v>37.448500000000003</v>
      </c>
      <c r="D1003" s="23">
        <f t="shared" si="76"/>
        <v>37.512599999999999</v>
      </c>
      <c r="E1003" s="24">
        <f>SMA1MSFT[[#This Row],[Adj Close]]-SMA1MSFT[[#This Row],[Naive Trend ]]</f>
        <v>-6.4099999999996271E-2</v>
      </c>
      <c r="F1003" s="5">
        <f t="shared" si="75"/>
        <v>4.1088099999995222E-3</v>
      </c>
      <c r="G1003" s="5">
        <f>ABS(SMA1MSFT[[#This Row],[Erorr 1]])</f>
        <v>6.4099999999996271E-2</v>
      </c>
      <c r="H1003" s="15">
        <f>SMA1MSFT[[#This Row],[Abs Erorr 1]]/SMA1MSFT[[#This Row],[Adj Close]]</f>
        <v>1.7116840460898639E-3</v>
      </c>
      <c r="I1003" s="23">
        <f t="shared" si="78"/>
        <v>37.089666666666666</v>
      </c>
      <c r="J1003" s="25">
        <f>(SMA1MSFT[[#This Row],[Adj Close]]-SMA1MSFT[[#This Row],[3-MA]])</f>
        <v>0.35883333333333667</v>
      </c>
      <c r="K1003" s="14">
        <f t="shared" si="77"/>
        <v>0.1287613611111135</v>
      </c>
      <c r="L1003" s="14">
        <f>ABS(SMA1MSFT[[#This Row],[Erorr 2]])</f>
        <v>0.35883333333333667</v>
      </c>
      <c r="M1003" s="15">
        <f>SMA1MSFT[[#This Row],[Abs Erorr 2]]/SMA1MSFT[[#This Row],[Adj Close]]</f>
        <v>9.5820482351318924E-3</v>
      </c>
      <c r="N1003" s="23">
        <f t="shared" si="79"/>
        <v>36.204483333333336</v>
      </c>
      <c r="O1003" s="26">
        <f>SMA1MSFT[[#This Row],[Adj Close]]-SMA1MSFT[[#This Row],[6-MA]]</f>
        <v>1.244016666666667</v>
      </c>
      <c r="P1003" s="14">
        <f>(SMA1MSFT[[#This Row],[Adj Close]]-N1003)^2</f>
        <v>1.5475774669444453</v>
      </c>
      <c r="Q1003" s="14">
        <f>ABS(SMA1MSFT[[#This Row],[Erorr 3]])</f>
        <v>1.244016666666667</v>
      </c>
      <c r="R1003" s="27">
        <f>SMA1MSFT[[#This Row],[Abs Erorr 3]]/SMA1MSFT[[#This Row],[Adj Close]]</f>
        <v>3.3219399085855694E-2</v>
      </c>
    </row>
    <row r="1004" spans="2:18">
      <c r="B1004" s="46">
        <v>45237.291666666664</v>
      </c>
      <c r="C1004" s="7">
        <v>38.257599999999996</v>
      </c>
      <c r="D1004" s="23">
        <f t="shared" si="76"/>
        <v>37.448500000000003</v>
      </c>
      <c r="E1004" s="24">
        <f>SMA1MSFT[[#This Row],[Adj Close]]-SMA1MSFT[[#This Row],[Naive Trend ]]</f>
        <v>0.80909999999999371</v>
      </c>
      <c r="F1004" s="5">
        <f t="shared" si="75"/>
        <v>0.65464280999998981</v>
      </c>
      <c r="G1004" s="5">
        <f>ABS(SMA1MSFT[[#This Row],[Erorr 1]])</f>
        <v>0.80909999999999371</v>
      </c>
      <c r="H1004" s="15">
        <f>SMA1MSFT[[#This Row],[Abs Erorr 1]]/SMA1MSFT[[#This Row],[Adj Close]]</f>
        <v>2.1148739074066166E-2</v>
      </c>
      <c r="I1004" s="23">
        <f t="shared" si="78"/>
        <v>37.346966666666667</v>
      </c>
      <c r="J1004" s="25">
        <f>(SMA1MSFT[[#This Row],[Adj Close]]-SMA1MSFT[[#This Row],[3-MA]])</f>
        <v>0.91063333333332963</v>
      </c>
      <c r="K1004" s="14">
        <f t="shared" si="77"/>
        <v>0.82925306777777108</v>
      </c>
      <c r="L1004" s="14">
        <f>ABS(SMA1MSFT[[#This Row],[Erorr 2]])</f>
        <v>0.91063333333332963</v>
      </c>
      <c r="M1004" s="15">
        <f>SMA1MSFT[[#This Row],[Abs Erorr 2]]/SMA1MSFT[[#This Row],[Adj Close]]</f>
        <v>2.3802677986421775E-2</v>
      </c>
      <c r="N1004" s="23">
        <f t="shared" si="79"/>
        <v>36.619999999999997</v>
      </c>
      <c r="O1004" s="26">
        <f>SMA1MSFT[[#This Row],[Adj Close]]-SMA1MSFT[[#This Row],[6-MA]]</f>
        <v>1.6375999999999991</v>
      </c>
      <c r="P1004" s="14">
        <f>(SMA1MSFT[[#This Row],[Adj Close]]-N1004)^2</f>
        <v>2.6817337599999971</v>
      </c>
      <c r="Q1004" s="14">
        <f>ABS(SMA1MSFT[[#This Row],[Erorr 3]])</f>
        <v>1.6375999999999991</v>
      </c>
      <c r="R1004" s="27">
        <f>SMA1MSFT[[#This Row],[Abs Erorr 3]]/SMA1MSFT[[#This Row],[Adj Close]]</f>
        <v>4.2804566935719941E-2</v>
      </c>
    </row>
    <row r="1005" spans="2:18">
      <c r="B1005" s="46">
        <v>45238.291666666664</v>
      </c>
      <c r="C1005" s="7">
        <v>37.418900000000001</v>
      </c>
      <c r="D1005" s="23">
        <f t="shared" si="76"/>
        <v>38.257599999999996</v>
      </c>
      <c r="E1005" s="24">
        <f>SMA1MSFT[[#This Row],[Adj Close]]-SMA1MSFT[[#This Row],[Naive Trend ]]</f>
        <v>-0.83869999999999578</v>
      </c>
      <c r="F1005" s="5">
        <f t="shared" si="75"/>
        <v>0.70341768999999288</v>
      </c>
      <c r="G1005" s="5">
        <f>ABS(SMA1MSFT[[#This Row],[Erorr 1]])</f>
        <v>0.83869999999999578</v>
      </c>
      <c r="H1005" s="15">
        <f>SMA1MSFT[[#This Row],[Abs Erorr 1]]/SMA1MSFT[[#This Row],[Adj Close]]</f>
        <v>2.2413806926446147E-2</v>
      </c>
      <c r="I1005" s="23">
        <f t="shared" si="78"/>
        <v>37.739566666666668</v>
      </c>
      <c r="J1005" s="25">
        <f>(SMA1MSFT[[#This Row],[Adj Close]]-SMA1MSFT[[#This Row],[3-MA]])</f>
        <v>-0.32066666666666777</v>
      </c>
      <c r="K1005" s="14">
        <f t="shared" si="77"/>
        <v>0.10282711111111181</v>
      </c>
      <c r="L1005" s="14">
        <f>ABS(SMA1MSFT[[#This Row],[Erorr 2]])</f>
        <v>0.32066666666666777</v>
      </c>
      <c r="M1005" s="15">
        <f>SMA1MSFT[[#This Row],[Abs Erorr 2]]/SMA1MSFT[[#This Row],[Adj Close]]</f>
        <v>8.5696443953902374E-3</v>
      </c>
      <c r="N1005" s="23">
        <f t="shared" si="79"/>
        <v>37.145783333333334</v>
      </c>
      <c r="O1005" s="26">
        <f>SMA1MSFT[[#This Row],[Adj Close]]-SMA1MSFT[[#This Row],[6-MA]]</f>
        <v>0.27311666666666667</v>
      </c>
      <c r="P1005" s="14">
        <f>(SMA1MSFT[[#This Row],[Adj Close]]-N1005)^2</f>
        <v>7.4592713611111111E-2</v>
      </c>
      <c r="Q1005" s="14">
        <f>ABS(SMA1MSFT[[#This Row],[Erorr 3]])</f>
        <v>0.27311666666666667</v>
      </c>
      <c r="R1005" s="27">
        <f>SMA1MSFT[[#This Row],[Abs Erorr 3]]/SMA1MSFT[[#This Row],[Adj Close]]</f>
        <v>7.2988961906059954E-3</v>
      </c>
    </row>
    <row r="1006" spans="2:18">
      <c r="B1006" s="46">
        <v>45239.291666666664</v>
      </c>
      <c r="C1006" s="7">
        <v>37.300400000000003</v>
      </c>
      <c r="D1006" s="23">
        <f t="shared" si="76"/>
        <v>37.418900000000001</v>
      </c>
      <c r="E1006" s="24">
        <f>SMA1MSFT[[#This Row],[Adj Close]]-SMA1MSFT[[#This Row],[Naive Trend ]]</f>
        <v>-0.11849999999999739</v>
      </c>
      <c r="F1006" s="5">
        <f t="shared" si="75"/>
        <v>1.404224999999938E-2</v>
      </c>
      <c r="G1006" s="5">
        <f>ABS(SMA1MSFT[[#This Row],[Erorr 1]])</f>
        <v>0.11849999999999739</v>
      </c>
      <c r="H1006" s="15">
        <f>SMA1MSFT[[#This Row],[Abs Erorr 1]]/SMA1MSFT[[#This Row],[Adj Close]]</f>
        <v>3.176909630995844E-3</v>
      </c>
      <c r="I1006" s="23">
        <f t="shared" si="78"/>
        <v>37.708333333333336</v>
      </c>
      <c r="J1006" s="25">
        <f>(SMA1MSFT[[#This Row],[Adj Close]]-SMA1MSFT[[#This Row],[3-MA]])</f>
        <v>-0.40793333333333237</v>
      </c>
      <c r="K1006" s="14">
        <f t="shared" si="77"/>
        <v>0.16640960444444367</v>
      </c>
      <c r="L1006" s="14">
        <f>ABS(SMA1MSFT[[#This Row],[Erorr 2]])</f>
        <v>0.40793333333333237</v>
      </c>
      <c r="M1006" s="15">
        <f>SMA1MSFT[[#This Row],[Abs Erorr 2]]/SMA1MSFT[[#This Row],[Adj Close]]</f>
        <v>1.0936433210725148E-2</v>
      </c>
      <c r="N1006" s="23">
        <f t="shared" si="79"/>
        <v>37.399000000000001</v>
      </c>
      <c r="O1006" s="26">
        <f>SMA1MSFT[[#This Row],[Adj Close]]-SMA1MSFT[[#This Row],[6-MA]]</f>
        <v>-9.8599999999997578E-2</v>
      </c>
      <c r="P1006" s="14">
        <f>(SMA1MSFT[[#This Row],[Adj Close]]-N1006)^2</f>
        <v>9.7219599999995229E-3</v>
      </c>
      <c r="Q1006" s="14">
        <f>ABS(SMA1MSFT[[#This Row],[Erorr 3]])</f>
        <v>9.8599999999997578E-2</v>
      </c>
      <c r="R1006" s="27">
        <f>SMA1MSFT[[#This Row],[Abs Erorr 3]]/SMA1MSFT[[#This Row],[Adj Close]]</f>
        <v>2.6434032879003328E-3</v>
      </c>
    </row>
    <row r="1007" spans="2:18">
      <c r="B1007" s="46">
        <v>45240.291666666664</v>
      </c>
      <c r="C1007" s="7">
        <v>38.346400000000003</v>
      </c>
      <c r="D1007" s="23">
        <f t="shared" si="76"/>
        <v>37.300400000000003</v>
      </c>
      <c r="E1007" s="24">
        <f>SMA1MSFT[[#This Row],[Adj Close]]-SMA1MSFT[[#This Row],[Naive Trend ]]</f>
        <v>1.0459999999999994</v>
      </c>
      <c r="F1007" s="5">
        <f t="shared" si="75"/>
        <v>1.0941159999999988</v>
      </c>
      <c r="G1007" s="5">
        <f>ABS(SMA1MSFT[[#This Row],[Erorr 1]])</f>
        <v>1.0459999999999994</v>
      </c>
      <c r="H1007" s="15">
        <f>SMA1MSFT[[#This Row],[Abs Erorr 1]]/SMA1MSFT[[#This Row],[Adj Close]]</f>
        <v>2.7277658398180776E-2</v>
      </c>
      <c r="I1007" s="23">
        <f t="shared" si="78"/>
        <v>37.658966666666664</v>
      </c>
      <c r="J1007" s="25">
        <f>(SMA1MSFT[[#This Row],[Adj Close]]-SMA1MSFT[[#This Row],[3-MA]])</f>
        <v>0.68743333333333823</v>
      </c>
      <c r="K1007" s="14">
        <f t="shared" si="77"/>
        <v>0.47256458777778448</v>
      </c>
      <c r="L1007" s="14">
        <f>ABS(SMA1MSFT[[#This Row],[Erorr 2]])</f>
        <v>0.68743333333333823</v>
      </c>
      <c r="M1007" s="15">
        <f>SMA1MSFT[[#This Row],[Abs Erorr 2]]/SMA1MSFT[[#This Row],[Adj Close]]</f>
        <v>1.792693273249479E-2</v>
      </c>
      <c r="N1007" s="23">
        <f t="shared" si="79"/>
        <v>37.502966666666666</v>
      </c>
      <c r="O1007" s="26">
        <f>SMA1MSFT[[#This Row],[Adj Close]]-SMA1MSFT[[#This Row],[6-MA]]</f>
        <v>0.84343333333333703</v>
      </c>
      <c r="P1007" s="14">
        <f>(SMA1MSFT[[#This Row],[Adj Close]]-N1007)^2</f>
        <v>0.71137978777778399</v>
      </c>
      <c r="Q1007" s="14">
        <f>ABS(SMA1MSFT[[#This Row],[Erorr 3]])</f>
        <v>0.84343333333333703</v>
      </c>
      <c r="R1007" s="27">
        <f>SMA1MSFT[[#This Row],[Abs Erorr 3]]/SMA1MSFT[[#This Row],[Adj Close]]</f>
        <v>2.1995111231649829E-2</v>
      </c>
    </row>
    <row r="1008" spans="2:18">
      <c r="B1008" s="46">
        <v>45243.291666666664</v>
      </c>
      <c r="C1008" s="7">
        <v>37.724800000000002</v>
      </c>
      <c r="D1008" s="23">
        <f t="shared" si="76"/>
        <v>38.346400000000003</v>
      </c>
      <c r="E1008" s="24">
        <f>SMA1MSFT[[#This Row],[Adj Close]]-SMA1MSFT[[#This Row],[Naive Trend ]]</f>
        <v>-0.62160000000000082</v>
      </c>
      <c r="F1008" s="5">
        <f t="shared" si="75"/>
        <v>0.38638656000000104</v>
      </c>
      <c r="G1008" s="5">
        <f>ABS(SMA1MSFT[[#This Row],[Erorr 1]])</f>
        <v>0.62160000000000082</v>
      </c>
      <c r="H1008" s="15">
        <f>SMA1MSFT[[#This Row],[Abs Erorr 1]]/SMA1MSFT[[#This Row],[Adj Close]]</f>
        <v>1.6477224531342798E-2</v>
      </c>
      <c r="I1008" s="23">
        <f t="shared" si="78"/>
        <v>37.688566666666667</v>
      </c>
      <c r="J1008" s="25">
        <f>(SMA1MSFT[[#This Row],[Adj Close]]-SMA1MSFT[[#This Row],[3-MA]])</f>
        <v>3.6233333333335338E-2</v>
      </c>
      <c r="K1008" s="14">
        <f t="shared" si="77"/>
        <v>1.3128544444445897E-3</v>
      </c>
      <c r="L1008" s="14">
        <f>ABS(SMA1MSFT[[#This Row],[Erorr 2]])</f>
        <v>3.6233333333335338E-2</v>
      </c>
      <c r="M1008" s="15">
        <f>SMA1MSFT[[#This Row],[Abs Erorr 2]]/SMA1MSFT[[#This Row],[Adj Close]]</f>
        <v>9.6046455735578019E-4</v>
      </c>
      <c r="N1008" s="23">
        <f t="shared" si="79"/>
        <v>37.714066666666668</v>
      </c>
      <c r="O1008" s="26">
        <f>SMA1MSFT[[#This Row],[Adj Close]]-SMA1MSFT[[#This Row],[6-MA]]</f>
        <v>1.0733333333334372E-2</v>
      </c>
      <c r="P1008" s="14">
        <f>(SMA1MSFT[[#This Row],[Adj Close]]-N1008)^2</f>
        <v>1.1520444444446673E-4</v>
      </c>
      <c r="Q1008" s="14">
        <f>ABS(SMA1MSFT[[#This Row],[Erorr 3]])</f>
        <v>1.0733333333334372E-2</v>
      </c>
      <c r="R1008" s="27">
        <f>SMA1MSFT[[#This Row],[Abs Erorr 3]]/SMA1MSFT[[#This Row],[Adj Close]]</f>
        <v>2.8451663980549587E-4</v>
      </c>
    </row>
    <row r="1009" spans="2:18">
      <c r="B1009" s="46">
        <v>45244.291666666664</v>
      </c>
      <c r="C1009" s="7">
        <v>38.889200000000002</v>
      </c>
      <c r="D1009" s="23">
        <f t="shared" si="76"/>
        <v>37.724800000000002</v>
      </c>
      <c r="E1009" s="24">
        <f>SMA1MSFT[[#This Row],[Adj Close]]-SMA1MSFT[[#This Row],[Naive Trend ]]</f>
        <v>1.1644000000000005</v>
      </c>
      <c r="F1009" s="5">
        <f t="shared" si="75"/>
        <v>1.3558273600000013</v>
      </c>
      <c r="G1009" s="5">
        <f>ABS(SMA1MSFT[[#This Row],[Erorr 1]])</f>
        <v>1.1644000000000005</v>
      </c>
      <c r="H1009" s="15">
        <f>SMA1MSFT[[#This Row],[Abs Erorr 1]]/SMA1MSFT[[#This Row],[Adj Close]]</f>
        <v>2.9941474753916265E-2</v>
      </c>
      <c r="I1009" s="23">
        <f t="shared" si="78"/>
        <v>37.790533333333336</v>
      </c>
      <c r="J1009" s="25">
        <f>(SMA1MSFT[[#This Row],[Adj Close]]-SMA1MSFT[[#This Row],[3-MA]])</f>
        <v>1.0986666666666665</v>
      </c>
      <c r="K1009" s="14">
        <f t="shared" si="77"/>
        <v>1.2070684444444439</v>
      </c>
      <c r="L1009" s="14">
        <f>ABS(SMA1MSFT[[#This Row],[Erorr 2]])</f>
        <v>1.0986666666666665</v>
      </c>
      <c r="M1009" s="15">
        <f>SMA1MSFT[[#This Row],[Abs Erorr 2]]/SMA1MSFT[[#This Row],[Adj Close]]</f>
        <v>2.8251202561808068E-2</v>
      </c>
      <c r="N1009" s="23">
        <f t="shared" si="79"/>
        <v>37.749433333333336</v>
      </c>
      <c r="O1009" s="26">
        <f>SMA1MSFT[[#This Row],[Adj Close]]-SMA1MSFT[[#This Row],[6-MA]]</f>
        <v>1.1397666666666666</v>
      </c>
      <c r="P1009" s="14">
        <f>(SMA1MSFT[[#This Row],[Adj Close]]-N1009)^2</f>
        <v>1.2990680544444442</v>
      </c>
      <c r="Q1009" s="14">
        <f>ABS(SMA1MSFT[[#This Row],[Erorr 3]])</f>
        <v>1.1397666666666666</v>
      </c>
      <c r="R1009" s="27">
        <f>SMA1MSFT[[#This Row],[Abs Erorr 3]]/SMA1MSFT[[#This Row],[Adj Close]]</f>
        <v>2.9308051249875712E-2</v>
      </c>
    </row>
    <row r="1010" spans="2:18">
      <c r="B1010" s="46">
        <v>45245.291666666664</v>
      </c>
      <c r="C1010" s="7">
        <v>40.073300000000003</v>
      </c>
      <c r="D1010" s="23">
        <f t="shared" si="76"/>
        <v>38.889200000000002</v>
      </c>
      <c r="E1010" s="24">
        <f>SMA1MSFT[[#This Row],[Adj Close]]-SMA1MSFT[[#This Row],[Naive Trend ]]</f>
        <v>1.1841000000000008</v>
      </c>
      <c r="F1010" s="5">
        <f t="shared" si="75"/>
        <v>1.4020928100000019</v>
      </c>
      <c r="G1010" s="5">
        <f>ABS(SMA1MSFT[[#This Row],[Erorr 1]])</f>
        <v>1.1841000000000008</v>
      </c>
      <c r="H1010" s="15">
        <f>SMA1MSFT[[#This Row],[Abs Erorr 1]]/SMA1MSFT[[#This Row],[Adj Close]]</f>
        <v>2.9548352643780289E-2</v>
      </c>
      <c r="I1010" s="23">
        <f t="shared" si="78"/>
        <v>38.320133333333338</v>
      </c>
      <c r="J1010" s="25">
        <f>(SMA1MSFT[[#This Row],[Adj Close]]-SMA1MSFT[[#This Row],[3-MA]])</f>
        <v>1.7531666666666652</v>
      </c>
      <c r="K1010" s="14">
        <f t="shared" si="77"/>
        <v>3.0735933611111061</v>
      </c>
      <c r="L1010" s="14">
        <f>ABS(SMA1MSFT[[#This Row],[Erorr 2]])</f>
        <v>1.7531666666666652</v>
      </c>
      <c r="M1010" s="15">
        <f>SMA1MSFT[[#This Row],[Abs Erorr 2]]/SMA1MSFT[[#This Row],[Adj Close]]</f>
        <v>4.3748996630341527E-2</v>
      </c>
      <c r="N1010" s="23">
        <f t="shared" si="79"/>
        <v>37.989550000000008</v>
      </c>
      <c r="O1010" s="26">
        <f>SMA1MSFT[[#This Row],[Adj Close]]-SMA1MSFT[[#This Row],[6-MA]]</f>
        <v>2.0837499999999949</v>
      </c>
      <c r="P1010" s="14">
        <f>(SMA1MSFT[[#This Row],[Adj Close]]-N1010)^2</f>
        <v>4.3420140624999783</v>
      </c>
      <c r="Q1010" s="14">
        <f>ABS(SMA1MSFT[[#This Row],[Erorr 3]])</f>
        <v>2.0837499999999949</v>
      </c>
      <c r="R1010" s="27">
        <f>SMA1MSFT[[#This Row],[Abs Erorr 3]]/SMA1MSFT[[#This Row],[Adj Close]]</f>
        <v>5.1998462816887921E-2</v>
      </c>
    </row>
    <row r="1011" spans="2:18">
      <c r="B1011" s="46">
        <v>45246.291666666664</v>
      </c>
      <c r="C1011" s="7">
        <v>42.777099999999997</v>
      </c>
      <c r="D1011" s="23">
        <f t="shared" si="76"/>
        <v>40.073300000000003</v>
      </c>
      <c r="E1011" s="24">
        <f>SMA1MSFT[[#This Row],[Adj Close]]-SMA1MSFT[[#This Row],[Naive Trend ]]</f>
        <v>2.703799999999994</v>
      </c>
      <c r="F1011" s="5">
        <f t="shared" si="75"/>
        <v>7.3105344399999677</v>
      </c>
      <c r="G1011" s="5">
        <f>ABS(SMA1MSFT[[#This Row],[Erorr 1]])</f>
        <v>2.703799999999994</v>
      </c>
      <c r="H1011" s="15">
        <f>SMA1MSFT[[#This Row],[Abs Erorr 1]]/SMA1MSFT[[#This Row],[Adj Close]]</f>
        <v>6.3206715742768774E-2</v>
      </c>
      <c r="I1011" s="23">
        <f t="shared" si="78"/>
        <v>38.895766666666667</v>
      </c>
      <c r="J1011" s="25">
        <f>(SMA1MSFT[[#This Row],[Adj Close]]-SMA1MSFT[[#This Row],[3-MA]])</f>
        <v>3.8813333333333304</v>
      </c>
      <c r="K1011" s="14">
        <f t="shared" si="77"/>
        <v>15.064748444444422</v>
      </c>
      <c r="L1011" s="14">
        <f>ABS(SMA1MSFT[[#This Row],[Erorr 2]])</f>
        <v>3.8813333333333304</v>
      </c>
      <c r="M1011" s="15">
        <f>SMA1MSFT[[#This Row],[Abs Erorr 2]]/SMA1MSFT[[#This Row],[Adj Close]]</f>
        <v>9.0733905134600765E-2</v>
      </c>
      <c r="N1011" s="23">
        <f t="shared" si="79"/>
        <v>38.292166666666674</v>
      </c>
      <c r="O1011" s="26">
        <f>SMA1MSFT[[#This Row],[Adj Close]]-SMA1MSFT[[#This Row],[6-MA]]</f>
        <v>4.4849333333333234</v>
      </c>
      <c r="P1011" s="14">
        <f>(SMA1MSFT[[#This Row],[Adj Close]]-N1011)^2</f>
        <v>20.114627004444355</v>
      </c>
      <c r="Q1011" s="14">
        <f>ABS(SMA1MSFT[[#This Row],[Erorr 3]])</f>
        <v>4.4849333333333234</v>
      </c>
      <c r="R1011" s="27">
        <f>SMA1MSFT[[#This Row],[Abs Erorr 3]]/SMA1MSFT[[#This Row],[Adj Close]]</f>
        <v>0.10484425857136935</v>
      </c>
    </row>
    <row r="1012" spans="2:18">
      <c r="B1012" s="46">
        <v>45247.291666666664</v>
      </c>
      <c r="C1012" s="7">
        <v>43.231000000000002</v>
      </c>
      <c r="D1012" s="23">
        <f t="shared" si="76"/>
        <v>42.777099999999997</v>
      </c>
      <c r="E1012" s="24">
        <f>SMA1MSFT[[#This Row],[Adj Close]]-SMA1MSFT[[#This Row],[Naive Trend ]]</f>
        <v>0.45390000000000441</v>
      </c>
      <c r="F1012" s="5">
        <f t="shared" si="75"/>
        <v>0.20602521000000401</v>
      </c>
      <c r="G1012" s="5">
        <f>ABS(SMA1MSFT[[#This Row],[Erorr 1]])</f>
        <v>0.45390000000000441</v>
      </c>
      <c r="H1012" s="15">
        <f>SMA1MSFT[[#This Row],[Abs Erorr 1]]/SMA1MSFT[[#This Row],[Adj Close]]</f>
        <v>1.0499410145497545E-2</v>
      </c>
      <c r="I1012" s="23">
        <f t="shared" si="78"/>
        <v>40.579866666666668</v>
      </c>
      <c r="J1012" s="25">
        <f>(SMA1MSFT[[#This Row],[Adj Close]]-SMA1MSFT[[#This Row],[3-MA]])</f>
        <v>2.651133333333334</v>
      </c>
      <c r="K1012" s="14">
        <f t="shared" si="77"/>
        <v>7.0285079511111146</v>
      </c>
      <c r="L1012" s="14">
        <f>ABS(SMA1MSFT[[#This Row],[Erorr 2]])</f>
        <v>2.651133333333334</v>
      </c>
      <c r="M1012" s="15">
        <f>SMA1MSFT[[#This Row],[Abs Erorr 2]]/SMA1MSFT[[#This Row],[Adj Close]]</f>
        <v>6.1324820923257244E-2</v>
      </c>
      <c r="N1012" s="23">
        <f t="shared" si="79"/>
        <v>39.185200000000002</v>
      </c>
      <c r="O1012" s="26">
        <f>SMA1MSFT[[#This Row],[Adj Close]]-SMA1MSFT[[#This Row],[6-MA]]</f>
        <v>4.0457999999999998</v>
      </c>
      <c r="P1012" s="14">
        <f>(SMA1MSFT[[#This Row],[Adj Close]]-N1012)^2</f>
        <v>16.368497639999998</v>
      </c>
      <c r="Q1012" s="14">
        <f>ABS(SMA1MSFT[[#This Row],[Erorr 3]])</f>
        <v>4.0457999999999998</v>
      </c>
      <c r="R1012" s="27">
        <f>SMA1MSFT[[#This Row],[Abs Erorr 3]]/SMA1MSFT[[#This Row],[Adj Close]]</f>
        <v>9.3585621429067095E-2</v>
      </c>
    </row>
    <row r="1013" spans="2:18">
      <c r="B1013" s="46">
        <v>45250.291666666664</v>
      </c>
      <c r="C1013" s="7">
        <v>44.148699999999998</v>
      </c>
      <c r="D1013" s="23">
        <f t="shared" si="76"/>
        <v>43.231000000000002</v>
      </c>
      <c r="E1013" s="24">
        <f>SMA1MSFT[[#This Row],[Adj Close]]-SMA1MSFT[[#This Row],[Naive Trend ]]</f>
        <v>0.91769999999999641</v>
      </c>
      <c r="F1013" s="5">
        <f t="shared" si="75"/>
        <v>0.84217328999999341</v>
      </c>
      <c r="G1013" s="5">
        <f>ABS(SMA1MSFT[[#This Row],[Erorr 1]])</f>
        <v>0.91769999999999641</v>
      </c>
      <c r="H1013" s="15">
        <f>SMA1MSFT[[#This Row],[Abs Erorr 1]]/SMA1MSFT[[#This Row],[Adj Close]]</f>
        <v>2.0786569026947484E-2</v>
      </c>
      <c r="I1013" s="23">
        <f t="shared" si="78"/>
        <v>42.027133333333332</v>
      </c>
      <c r="J1013" s="25">
        <f>(SMA1MSFT[[#This Row],[Adj Close]]-SMA1MSFT[[#This Row],[3-MA]])</f>
        <v>2.1215666666666664</v>
      </c>
      <c r="K1013" s="14">
        <f t="shared" si="77"/>
        <v>4.50104512111111</v>
      </c>
      <c r="L1013" s="14">
        <f>ABS(SMA1MSFT[[#This Row],[Erorr 2]])</f>
        <v>2.1215666666666664</v>
      </c>
      <c r="M1013" s="15">
        <f>SMA1MSFT[[#This Row],[Abs Erorr 2]]/SMA1MSFT[[#This Row],[Adj Close]]</f>
        <v>4.8055020117617656E-2</v>
      </c>
      <c r="N1013" s="23">
        <f t="shared" si="79"/>
        <v>40.173633333333335</v>
      </c>
      <c r="O1013" s="26">
        <f>SMA1MSFT[[#This Row],[Adj Close]]-SMA1MSFT[[#This Row],[6-MA]]</f>
        <v>3.9750666666666632</v>
      </c>
      <c r="P1013" s="14">
        <f>(SMA1MSFT[[#This Row],[Adj Close]]-N1013)^2</f>
        <v>15.801155004444416</v>
      </c>
      <c r="Q1013" s="14">
        <f>ABS(SMA1MSFT[[#This Row],[Erorr 3]])</f>
        <v>3.9750666666666632</v>
      </c>
      <c r="R1013" s="27">
        <f>SMA1MSFT[[#This Row],[Abs Erorr 3]]/SMA1MSFT[[#This Row],[Adj Close]]</f>
        <v>9.0038136268263014E-2</v>
      </c>
    </row>
    <row r="1014" spans="2:18">
      <c r="B1014" s="46">
        <v>45251.291666666664</v>
      </c>
      <c r="C1014" s="7">
        <v>43.063299999999998</v>
      </c>
      <c r="D1014" s="23">
        <f t="shared" si="76"/>
        <v>44.148699999999998</v>
      </c>
      <c r="E1014" s="24">
        <f>SMA1MSFT[[#This Row],[Adj Close]]-SMA1MSFT[[#This Row],[Naive Trend ]]</f>
        <v>-1.0853999999999999</v>
      </c>
      <c r="F1014" s="5">
        <f t="shared" si="75"/>
        <v>1.1780931599999998</v>
      </c>
      <c r="G1014" s="5">
        <f>ABS(SMA1MSFT[[#This Row],[Erorr 1]])</f>
        <v>1.0853999999999999</v>
      </c>
      <c r="H1014" s="15">
        <f>SMA1MSFT[[#This Row],[Abs Erorr 1]]/SMA1MSFT[[#This Row],[Adj Close]]</f>
        <v>2.5204756718597971E-2</v>
      </c>
      <c r="I1014" s="23">
        <f t="shared" si="78"/>
        <v>43.385600000000004</v>
      </c>
      <c r="J1014" s="25">
        <f>(SMA1MSFT[[#This Row],[Adj Close]]-SMA1MSFT[[#This Row],[3-MA]])</f>
        <v>-0.32230000000000558</v>
      </c>
      <c r="K1014" s="14">
        <f t="shared" si="77"/>
        <v>0.10387729000000359</v>
      </c>
      <c r="L1014" s="14">
        <f>ABS(SMA1MSFT[[#This Row],[Erorr 2]])</f>
        <v>0.32230000000000558</v>
      </c>
      <c r="M1014" s="15">
        <f>SMA1MSFT[[#This Row],[Abs Erorr 2]]/SMA1MSFT[[#This Row],[Adj Close]]</f>
        <v>7.4843312054581421E-3</v>
      </c>
      <c r="N1014" s="23">
        <f t="shared" si="79"/>
        <v>41.140683333333335</v>
      </c>
      <c r="O1014" s="26">
        <f>SMA1MSFT[[#This Row],[Adj Close]]-SMA1MSFT[[#This Row],[6-MA]]</f>
        <v>1.9226166666666629</v>
      </c>
      <c r="P1014" s="14">
        <f>(SMA1MSFT[[#This Row],[Adj Close]]-N1014)^2</f>
        <v>3.6964548469444298</v>
      </c>
      <c r="Q1014" s="14">
        <f>ABS(SMA1MSFT[[#This Row],[Erorr 3]])</f>
        <v>1.9226166666666629</v>
      </c>
      <c r="R1014" s="27">
        <f>SMA1MSFT[[#This Row],[Abs Erorr 3]]/SMA1MSFT[[#This Row],[Adj Close]]</f>
        <v>4.4646292008895347E-2</v>
      </c>
    </row>
    <row r="1015" spans="2:18">
      <c r="B1015" s="46">
        <v>45252.291666666664</v>
      </c>
      <c r="C1015" s="7">
        <v>43.0929</v>
      </c>
      <c r="D1015" s="23">
        <f t="shared" si="76"/>
        <v>43.063299999999998</v>
      </c>
      <c r="E1015" s="24">
        <f>SMA1MSFT[[#This Row],[Adj Close]]-SMA1MSFT[[#This Row],[Naive Trend ]]</f>
        <v>2.9600000000002069E-2</v>
      </c>
      <c r="F1015" s="5">
        <f t="shared" si="75"/>
        <v>8.7616000000012247E-4</v>
      </c>
      <c r="G1015" s="5">
        <f>ABS(SMA1MSFT[[#This Row],[Erorr 1]])</f>
        <v>2.9600000000002069E-2</v>
      </c>
      <c r="H1015" s="15">
        <f>SMA1MSFT[[#This Row],[Abs Erorr 1]]/SMA1MSFT[[#This Row],[Adj Close]]</f>
        <v>6.8688809525471869E-4</v>
      </c>
      <c r="I1015" s="23">
        <f t="shared" si="78"/>
        <v>43.480999999999995</v>
      </c>
      <c r="J1015" s="25">
        <f>(SMA1MSFT[[#This Row],[Adj Close]]-SMA1MSFT[[#This Row],[3-MA]])</f>
        <v>-0.38809999999999434</v>
      </c>
      <c r="K1015" s="14">
        <f t="shared" si="77"/>
        <v>0.1506216099999956</v>
      </c>
      <c r="L1015" s="14">
        <f>ABS(SMA1MSFT[[#This Row],[Erorr 2]])</f>
        <v>0.38809999999999434</v>
      </c>
      <c r="M1015" s="15">
        <f>SMA1MSFT[[#This Row],[Abs Erorr 2]]/SMA1MSFT[[#This Row],[Adj Close]]</f>
        <v>9.006123978659927E-3</v>
      </c>
      <c r="N1015" s="23">
        <f t="shared" si="79"/>
        <v>42.030433333333328</v>
      </c>
      <c r="O1015" s="26">
        <f>SMA1MSFT[[#This Row],[Adj Close]]-SMA1MSFT[[#This Row],[6-MA]]</f>
        <v>1.0624666666666727</v>
      </c>
      <c r="P1015" s="14">
        <f>(SMA1MSFT[[#This Row],[Adj Close]]-N1015)^2</f>
        <v>1.1288354177777906</v>
      </c>
      <c r="Q1015" s="14">
        <f>ABS(SMA1MSFT[[#This Row],[Erorr 3]])</f>
        <v>1.0624666666666727</v>
      </c>
      <c r="R1015" s="27">
        <f>SMA1MSFT[[#This Row],[Abs Erorr 3]]/SMA1MSFT[[#This Row],[Adj Close]]</f>
        <v>2.4655260301967904E-2</v>
      </c>
    </row>
    <row r="1016" spans="2:18">
      <c r="B1016" s="46">
        <v>45254.291666666664</v>
      </c>
      <c r="C1016" s="7">
        <v>43.378999999999998</v>
      </c>
      <c r="D1016" s="23">
        <f t="shared" si="76"/>
        <v>43.0929</v>
      </c>
      <c r="E1016" s="24">
        <f>SMA1MSFT[[#This Row],[Adj Close]]-SMA1MSFT[[#This Row],[Naive Trend ]]</f>
        <v>0.28609999999999758</v>
      </c>
      <c r="F1016" s="5">
        <f t="shared" si="75"/>
        <v>8.1853209999998608E-2</v>
      </c>
      <c r="G1016" s="5">
        <f>ABS(SMA1MSFT[[#This Row],[Erorr 1]])</f>
        <v>0.28609999999999758</v>
      </c>
      <c r="H1016" s="15">
        <f>SMA1MSFT[[#This Row],[Abs Erorr 1]]/SMA1MSFT[[#This Row],[Adj Close]]</f>
        <v>6.59535720048866E-3</v>
      </c>
      <c r="I1016" s="23">
        <f t="shared" si="78"/>
        <v>43.434966666666661</v>
      </c>
      <c r="J1016" s="25">
        <f>(SMA1MSFT[[#This Row],[Adj Close]]-SMA1MSFT[[#This Row],[3-MA]])</f>
        <v>-5.5966666666662945E-2</v>
      </c>
      <c r="K1016" s="14">
        <f t="shared" si="77"/>
        <v>3.1322677777773614E-3</v>
      </c>
      <c r="L1016" s="14">
        <f>ABS(SMA1MSFT[[#This Row],[Erorr 2]])</f>
        <v>5.5966666666662945E-2</v>
      </c>
      <c r="M1016" s="15">
        <f>SMA1MSFT[[#This Row],[Abs Erorr 2]]/SMA1MSFT[[#This Row],[Adj Close]]</f>
        <v>1.2901788115600393E-3</v>
      </c>
      <c r="N1016" s="23">
        <f t="shared" si="79"/>
        <v>42.731050000000003</v>
      </c>
      <c r="O1016" s="26">
        <f>SMA1MSFT[[#This Row],[Adj Close]]-SMA1MSFT[[#This Row],[6-MA]]</f>
        <v>0.64794999999999447</v>
      </c>
      <c r="P1016" s="14">
        <f>(SMA1MSFT[[#This Row],[Adj Close]]-N1016)^2</f>
        <v>0.41983920249999285</v>
      </c>
      <c r="Q1016" s="14">
        <f>ABS(SMA1MSFT[[#This Row],[Erorr 3]])</f>
        <v>0.64794999999999447</v>
      </c>
      <c r="R1016" s="27">
        <f>SMA1MSFT[[#This Row],[Abs Erorr 3]]/SMA1MSFT[[#This Row],[Adj Close]]</f>
        <v>1.4936951059268183E-2</v>
      </c>
    </row>
    <row r="1017" spans="2:18">
      <c r="B1017" s="46">
        <v>45257.291666666664</v>
      </c>
      <c r="C1017" s="7">
        <v>43.497399999999999</v>
      </c>
      <c r="D1017" s="23">
        <f t="shared" si="76"/>
        <v>43.378999999999998</v>
      </c>
      <c r="E1017" s="24">
        <f>SMA1MSFT[[#This Row],[Adj Close]]-SMA1MSFT[[#This Row],[Naive Trend ]]</f>
        <v>0.11840000000000117</v>
      </c>
      <c r="F1017" s="5">
        <f t="shared" si="75"/>
        <v>1.4018560000000277E-2</v>
      </c>
      <c r="G1017" s="5">
        <f>ABS(SMA1MSFT[[#This Row],[Erorr 1]])</f>
        <v>0.11840000000000117</v>
      </c>
      <c r="H1017" s="15">
        <f>SMA1MSFT[[#This Row],[Abs Erorr 1]]/SMA1MSFT[[#This Row],[Adj Close]]</f>
        <v>2.7220017748187516E-3</v>
      </c>
      <c r="I1017" s="23">
        <f t="shared" si="78"/>
        <v>43.178400000000003</v>
      </c>
      <c r="J1017" s="25">
        <f>(SMA1MSFT[[#This Row],[Adj Close]]-SMA1MSFT[[#This Row],[3-MA]])</f>
        <v>0.31899999999999551</v>
      </c>
      <c r="K1017" s="14">
        <f t="shared" si="77"/>
        <v>0.10176099999999713</v>
      </c>
      <c r="L1017" s="14">
        <f>ABS(SMA1MSFT[[#This Row],[Erorr 2]])</f>
        <v>0.31899999999999551</v>
      </c>
      <c r="M1017" s="15">
        <f>SMA1MSFT[[#This Row],[Abs Erorr 2]]/SMA1MSFT[[#This Row],[Adj Close]]</f>
        <v>7.3337716737091304E-3</v>
      </c>
      <c r="N1017" s="23">
        <f t="shared" si="79"/>
        <v>43.282000000000004</v>
      </c>
      <c r="O1017" s="26">
        <f>SMA1MSFT[[#This Row],[Adj Close]]-SMA1MSFT[[#This Row],[6-MA]]</f>
        <v>0.21539999999999537</v>
      </c>
      <c r="P1017" s="14">
        <f>(SMA1MSFT[[#This Row],[Adj Close]]-N1017)^2</f>
        <v>4.6397159999998008E-2</v>
      </c>
      <c r="Q1017" s="14">
        <f>ABS(SMA1MSFT[[#This Row],[Erorr 3]])</f>
        <v>0.21539999999999537</v>
      </c>
      <c r="R1017" s="27">
        <f>SMA1MSFT[[#This Row],[Abs Erorr 3]]/SMA1MSFT[[#This Row],[Adj Close]]</f>
        <v>4.9520201207427427E-3</v>
      </c>
    </row>
    <row r="1018" spans="2:18">
      <c r="B1018" s="46">
        <v>45258.291666666664</v>
      </c>
      <c r="C1018" s="7">
        <v>43.645499999999998</v>
      </c>
      <c r="D1018" s="23">
        <f t="shared" si="76"/>
        <v>43.497399999999999</v>
      </c>
      <c r="E1018" s="24">
        <f>SMA1MSFT[[#This Row],[Adj Close]]-SMA1MSFT[[#This Row],[Naive Trend ]]</f>
        <v>0.14809999999999945</v>
      </c>
      <c r="F1018" s="5">
        <f t="shared" si="75"/>
        <v>2.193360999999984E-2</v>
      </c>
      <c r="G1018" s="5">
        <f>ABS(SMA1MSFT[[#This Row],[Erorr 1]])</f>
        <v>0.14809999999999945</v>
      </c>
      <c r="H1018" s="15">
        <f>SMA1MSFT[[#This Row],[Abs Erorr 1]]/SMA1MSFT[[#This Row],[Adj Close]]</f>
        <v>3.3932478720601084E-3</v>
      </c>
      <c r="I1018" s="23">
        <f t="shared" si="78"/>
        <v>43.323100000000004</v>
      </c>
      <c r="J1018" s="25">
        <f>(SMA1MSFT[[#This Row],[Adj Close]]-SMA1MSFT[[#This Row],[3-MA]])</f>
        <v>0.32239999999999469</v>
      </c>
      <c r="K1018" s="14">
        <f t="shared" si="77"/>
        <v>0.10394175999999658</v>
      </c>
      <c r="L1018" s="14">
        <f>ABS(SMA1MSFT[[#This Row],[Erorr 2]])</f>
        <v>0.32239999999999469</v>
      </c>
      <c r="M1018" s="15">
        <f>SMA1MSFT[[#This Row],[Abs Erorr 2]]/SMA1MSFT[[#This Row],[Adj Close]]</f>
        <v>7.3867867248626935E-3</v>
      </c>
      <c r="N1018" s="23">
        <f t="shared" si="79"/>
        <v>43.402049999999996</v>
      </c>
      <c r="O1018" s="26">
        <f>SMA1MSFT[[#This Row],[Adj Close]]-SMA1MSFT[[#This Row],[6-MA]]</f>
        <v>0.24345000000000283</v>
      </c>
      <c r="P1018" s="14">
        <f>(SMA1MSFT[[#This Row],[Adj Close]]-N1018)^2</f>
        <v>5.9267902500001378E-2</v>
      </c>
      <c r="Q1018" s="14">
        <f>ABS(SMA1MSFT[[#This Row],[Erorr 3]])</f>
        <v>0.24345000000000283</v>
      </c>
      <c r="R1018" s="27">
        <f>SMA1MSFT[[#This Row],[Abs Erorr 3]]/SMA1MSFT[[#This Row],[Adj Close]]</f>
        <v>5.5778946283122624E-3</v>
      </c>
    </row>
    <row r="1019" spans="2:18">
      <c r="B1019" s="46">
        <v>45259.291666666664</v>
      </c>
      <c r="C1019" s="7">
        <v>44.3461</v>
      </c>
      <c r="D1019" s="23">
        <f t="shared" si="76"/>
        <v>43.645499999999998</v>
      </c>
      <c r="E1019" s="24">
        <f>SMA1MSFT[[#This Row],[Adj Close]]-SMA1MSFT[[#This Row],[Naive Trend ]]</f>
        <v>0.70060000000000144</v>
      </c>
      <c r="F1019" s="5">
        <f t="shared" si="75"/>
        <v>0.49084036000000203</v>
      </c>
      <c r="G1019" s="5">
        <f>ABS(SMA1MSFT[[#This Row],[Erorr 1]])</f>
        <v>0.70060000000000144</v>
      </c>
      <c r="H1019" s="15">
        <f>SMA1MSFT[[#This Row],[Abs Erorr 1]]/SMA1MSFT[[#This Row],[Adj Close]]</f>
        <v>1.5798458038023669E-2</v>
      </c>
      <c r="I1019" s="23">
        <f t="shared" si="78"/>
        <v>43.507299999999994</v>
      </c>
      <c r="J1019" s="25">
        <f>(SMA1MSFT[[#This Row],[Adj Close]]-SMA1MSFT[[#This Row],[3-MA]])</f>
        <v>0.83880000000000621</v>
      </c>
      <c r="K1019" s="14">
        <f t="shared" si="77"/>
        <v>0.70358544000001044</v>
      </c>
      <c r="L1019" s="14">
        <f>ABS(SMA1MSFT[[#This Row],[Erorr 2]])</f>
        <v>0.83880000000000621</v>
      </c>
      <c r="M1019" s="15">
        <f>SMA1MSFT[[#This Row],[Abs Erorr 2]]/SMA1MSFT[[#This Row],[Adj Close]]</f>
        <v>1.8914853842840886E-2</v>
      </c>
      <c r="N1019" s="23">
        <f t="shared" si="79"/>
        <v>43.47113333333332</v>
      </c>
      <c r="O1019" s="26">
        <f>SMA1MSFT[[#This Row],[Adj Close]]-SMA1MSFT[[#This Row],[6-MA]]</f>
        <v>0.87496666666667977</v>
      </c>
      <c r="P1019" s="14">
        <f>(SMA1MSFT[[#This Row],[Adj Close]]-N1019)^2</f>
        <v>0.76556666777780069</v>
      </c>
      <c r="Q1019" s="14">
        <f>ABS(SMA1MSFT[[#This Row],[Erorr 3]])</f>
        <v>0.87496666666667977</v>
      </c>
      <c r="R1019" s="27">
        <f>SMA1MSFT[[#This Row],[Abs Erorr 3]]/SMA1MSFT[[#This Row],[Adj Close]]</f>
        <v>1.9730408461323089E-2</v>
      </c>
    </row>
    <row r="1020" spans="2:18">
      <c r="B1020" s="46">
        <v>45260.291666666664</v>
      </c>
      <c r="C1020" s="7">
        <v>44.109299999999998</v>
      </c>
      <c r="D1020" s="23">
        <f t="shared" si="76"/>
        <v>44.3461</v>
      </c>
      <c r="E1020" s="24">
        <f>SMA1MSFT[[#This Row],[Adj Close]]-SMA1MSFT[[#This Row],[Naive Trend ]]</f>
        <v>-0.23680000000000234</v>
      </c>
      <c r="F1020" s="5">
        <f t="shared" si="75"/>
        <v>5.6074240000001108E-2</v>
      </c>
      <c r="G1020" s="5">
        <f>ABS(SMA1MSFT[[#This Row],[Erorr 1]])</f>
        <v>0.23680000000000234</v>
      </c>
      <c r="H1020" s="15">
        <f>SMA1MSFT[[#This Row],[Abs Erorr 1]]/SMA1MSFT[[#This Row],[Adj Close]]</f>
        <v>5.3684823835336848E-3</v>
      </c>
      <c r="I1020" s="23">
        <f t="shared" si="78"/>
        <v>43.829666666666668</v>
      </c>
      <c r="J1020" s="25">
        <f>(SMA1MSFT[[#This Row],[Adj Close]]-SMA1MSFT[[#This Row],[3-MA]])</f>
        <v>0.2796333333333294</v>
      </c>
      <c r="K1020" s="14">
        <f t="shared" si="77"/>
        <v>7.8194801111108908E-2</v>
      </c>
      <c r="L1020" s="14">
        <f>ABS(SMA1MSFT[[#This Row],[Erorr 2]])</f>
        <v>0.2796333333333294</v>
      </c>
      <c r="M1020" s="15">
        <f>SMA1MSFT[[#This Row],[Abs Erorr 2]]/SMA1MSFT[[#This Row],[Adj Close]]</f>
        <v>6.3395549993613461E-3</v>
      </c>
      <c r="N1020" s="23">
        <f t="shared" si="79"/>
        <v>43.504033333333332</v>
      </c>
      <c r="O1020" s="26">
        <f>SMA1MSFT[[#This Row],[Adj Close]]-SMA1MSFT[[#This Row],[6-MA]]</f>
        <v>0.60526666666666529</v>
      </c>
      <c r="P1020" s="14">
        <f>(SMA1MSFT[[#This Row],[Adj Close]]-N1020)^2</f>
        <v>0.36634773777777613</v>
      </c>
      <c r="Q1020" s="14">
        <f>ABS(SMA1MSFT[[#This Row],[Erorr 3]])</f>
        <v>0.60526666666666529</v>
      </c>
      <c r="R1020" s="27">
        <f>SMA1MSFT[[#This Row],[Abs Erorr 3]]/SMA1MSFT[[#This Row],[Adj Close]]</f>
        <v>1.3721973975253866E-2</v>
      </c>
    </row>
    <row r="1021" spans="2:18">
      <c r="B1021" s="46">
        <v>45261.291666666664</v>
      </c>
      <c r="C1021" s="7">
        <v>43.161900000000003</v>
      </c>
      <c r="D1021" s="23">
        <f t="shared" si="76"/>
        <v>44.109299999999998</v>
      </c>
      <c r="E1021" s="24">
        <f>SMA1MSFT[[#This Row],[Adj Close]]-SMA1MSFT[[#This Row],[Naive Trend ]]</f>
        <v>-0.94739999999999469</v>
      </c>
      <c r="F1021" s="5">
        <f t="shared" si="75"/>
        <v>0.89756675999998992</v>
      </c>
      <c r="G1021" s="5">
        <f>ABS(SMA1MSFT[[#This Row],[Erorr 1]])</f>
        <v>0.94739999999999469</v>
      </c>
      <c r="H1021" s="15">
        <f>SMA1MSFT[[#This Row],[Abs Erorr 1]]/SMA1MSFT[[#This Row],[Adj Close]]</f>
        <v>2.1949914160405232E-2</v>
      </c>
      <c r="I1021" s="23">
        <f t="shared" si="78"/>
        <v>44.033633333333334</v>
      </c>
      <c r="J1021" s="25">
        <f>(SMA1MSFT[[#This Row],[Adj Close]]-SMA1MSFT[[#This Row],[3-MA]])</f>
        <v>-0.87173333333333147</v>
      </c>
      <c r="K1021" s="14">
        <f t="shared" si="77"/>
        <v>0.75991900444444116</v>
      </c>
      <c r="L1021" s="14">
        <f>ABS(SMA1MSFT[[#This Row],[Erorr 2]])</f>
        <v>0.87173333333333147</v>
      </c>
      <c r="M1021" s="15">
        <f>SMA1MSFT[[#This Row],[Abs Erorr 2]]/SMA1MSFT[[#This Row],[Adj Close]]</f>
        <v>2.0196824823127141E-2</v>
      </c>
      <c r="N1021" s="23">
        <f t="shared" si="79"/>
        <v>43.678366666666669</v>
      </c>
      <c r="O1021" s="26">
        <f>SMA1MSFT[[#This Row],[Adj Close]]-SMA1MSFT[[#This Row],[6-MA]]</f>
        <v>-0.51646666666666619</v>
      </c>
      <c r="P1021" s="14">
        <f>(SMA1MSFT[[#This Row],[Adj Close]]-N1021)^2</f>
        <v>0.26673781777777728</v>
      </c>
      <c r="Q1021" s="14">
        <f>ABS(SMA1MSFT[[#This Row],[Erorr 3]])</f>
        <v>0.51646666666666619</v>
      </c>
      <c r="R1021" s="27">
        <f>SMA1MSFT[[#This Row],[Abs Erorr 3]]/SMA1MSFT[[#This Row],[Adj Close]]</f>
        <v>1.1965800084488082E-2</v>
      </c>
    </row>
    <row r="1022" spans="2:18">
      <c r="B1022" s="46">
        <v>45264.291666666664</v>
      </c>
      <c r="C1022" s="7">
        <v>41.790300000000002</v>
      </c>
      <c r="D1022" s="23">
        <f t="shared" si="76"/>
        <v>43.161900000000003</v>
      </c>
      <c r="E1022" s="24">
        <f>SMA1MSFT[[#This Row],[Adj Close]]-SMA1MSFT[[#This Row],[Naive Trend ]]</f>
        <v>-1.3716000000000008</v>
      </c>
      <c r="F1022" s="5">
        <f t="shared" si="75"/>
        <v>1.8812865600000022</v>
      </c>
      <c r="G1022" s="5">
        <f>ABS(SMA1MSFT[[#This Row],[Erorr 1]])</f>
        <v>1.3716000000000008</v>
      </c>
      <c r="H1022" s="15">
        <f>SMA1MSFT[[#This Row],[Abs Erorr 1]]/SMA1MSFT[[#This Row],[Adj Close]]</f>
        <v>3.282101348877612E-2</v>
      </c>
      <c r="I1022" s="23">
        <f t="shared" si="78"/>
        <v>43.872433333333333</v>
      </c>
      <c r="J1022" s="25">
        <f>(SMA1MSFT[[#This Row],[Adj Close]]-SMA1MSFT[[#This Row],[3-MA]])</f>
        <v>-2.0821333333333314</v>
      </c>
      <c r="K1022" s="14">
        <f t="shared" si="77"/>
        <v>4.3352792177777699</v>
      </c>
      <c r="L1022" s="14">
        <f>ABS(SMA1MSFT[[#This Row],[Erorr 2]])</f>
        <v>2.0821333333333314</v>
      </c>
      <c r="M1022" s="15">
        <f>SMA1MSFT[[#This Row],[Abs Erorr 2]]/SMA1MSFT[[#This Row],[Adj Close]]</f>
        <v>4.9823364114000887E-2</v>
      </c>
      <c r="N1022" s="23">
        <f t="shared" si="79"/>
        <v>43.68986666666666</v>
      </c>
      <c r="O1022" s="26">
        <f>SMA1MSFT[[#This Row],[Adj Close]]-SMA1MSFT[[#This Row],[6-MA]]</f>
        <v>-1.899566666666658</v>
      </c>
      <c r="P1022" s="14">
        <f>(SMA1MSFT[[#This Row],[Adj Close]]-N1022)^2</f>
        <v>3.608353521111078</v>
      </c>
      <c r="Q1022" s="14">
        <f>ABS(SMA1MSFT[[#This Row],[Erorr 3]])</f>
        <v>1.899566666666658</v>
      </c>
      <c r="R1022" s="27">
        <f>SMA1MSFT[[#This Row],[Abs Erorr 3]]/SMA1MSFT[[#This Row],[Adj Close]]</f>
        <v>4.5454726734832196E-2</v>
      </c>
    </row>
    <row r="1023" spans="2:18">
      <c r="B1023" s="46">
        <v>45265.291666666664</v>
      </c>
      <c r="C1023" s="7">
        <v>41.366</v>
      </c>
      <c r="D1023" s="23">
        <f t="shared" si="76"/>
        <v>41.790300000000002</v>
      </c>
      <c r="E1023" s="24">
        <f>SMA1MSFT[[#This Row],[Adj Close]]-SMA1MSFT[[#This Row],[Naive Trend ]]</f>
        <v>-0.42430000000000234</v>
      </c>
      <c r="F1023" s="5">
        <f t="shared" si="75"/>
        <v>0.18003049000000199</v>
      </c>
      <c r="G1023" s="5">
        <f>ABS(SMA1MSFT[[#This Row],[Erorr 1]])</f>
        <v>0.42430000000000234</v>
      </c>
      <c r="H1023" s="15">
        <f>SMA1MSFT[[#This Row],[Abs Erorr 1]]/SMA1MSFT[[#This Row],[Adj Close]]</f>
        <v>1.0257216071169617E-2</v>
      </c>
      <c r="I1023" s="23">
        <f t="shared" si="78"/>
        <v>43.020499999999998</v>
      </c>
      <c r="J1023" s="25">
        <f>(SMA1MSFT[[#This Row],[Adj Close]]-SMA1MSFT[[#This Row],[3-MA]])</f>
        <v>-1.6544999999999987</v>
      </c>
      <c r="K1023" s="14">
        <f t="shared" si="77"/>
        <v>2.7373702499999957</v>
      </c>
      <c r="L1023" s="14">
        <f>ABS(SMA1MSFT[[#This Row],[Erorr 2]])</f>
        <v>1.6544999999999987</v>
      </c>
      <c r="M1023" s="15">
        <f>SMA1MSFT[[#This Row],[Abs Erorr 2]]/SMA1MSFT[[#This Row],[Adj Close]]</f>
        <v>3.9996615578010895E-2</v>
      </c>
      <c r="N1023" s="23">
        <f t="shared" si="79"/>
        <v>43.425083333333333</v>
      </c>
      <c r="O1023" s="26">
        <f>SMA1MSFT[[#This Row],[Adj Close]]-SMA1MSFT[[#This Row],[6-MA]]</f>
        <v>-2.0590833333333336</v>
      </c>
      <c r="P1023" s="14">
        <f>(SMA1MSFT[[#This Row],[Adj Close]]-N1023)^2</f>
        <v>4.2398241736111126</v>
      </c>
      <c r="Q1023" s="14">
        <f>ABS(SMA1MSFT[[#This Row],[Erorr 3]])</f>
        <v>2.0590833333333336</v>
      </c>
      <c r="R1023" s="27">
        <f>SMA1MSFT[[#This Row],[Abs Erorr 3]]/SMA1MSFT[[#This Row],[Adj Close]]</f>
        <v>4.9777192219052691E-2</v>
      </c>
    </row>
    <row r="1024" spans="2:18">
      <c r="B1024" s="46">
        <v>45266.291666666664</v>
      </c>
      <c r="C1024" s="7">
        <v>40.724600000000002</v>
      </c>
      <c r="D1024" s="23">
        <f t="shared" si="76"/>
        <v>41.366</v>
      </c>
      <c r="E1024" s="24">
        <f>SMA1MSFT[[#This Row],[Adj Close]]-SMA1MSFT[[#This Row],[Naive Trend ]]</f>
        <v>-0.64139999999999731</v>
      </c>
      <c r="F1024" s="5">
        <f t="shared" si="75"/>
        <v>0.41139395999999656</v>
      </c>
      <c r="G1024" s="5">
        <f>ABS(SMA1MSFT[[#This Row],[Erorr 1]])</f>
        <v>0.64139999999999731</v>
      </c>
      <c r="H1024" s="15">
        <f>SMA1MSFT[[#This Row],[Abs Erorr 1]]/SMA1MSFT[[#This Row],[Adj Close]]</f>
        <v>1.5749694287973296E-2</v>
      </c>
      <c r="I1024" s="23">
        <f t="shared" si="78"/>
        <v>42.106066666666671</v>
      </c>
      <c r="J1024" s="25">
        <f>(SMA1MSFT[[#This Row],[Adj Close]]-SMA1MSFT[[#This Row],[3-MA]])</f>
        <v>-1.3814666666666682</v>
      </c>
      <c r="K1024" s="14">
        <f t="shared" si="77"/>
        <v>1.9084501511111154</v>
      </c>
      <c r="L1024" s="14">
        <f>ABS(SMA1MSFT[[#This Row],[Erorr 2]])</f>
        <v>1.3814666666666682</v>
      </c>
      <c r="M1024" s="15">
        <f>SMA1MSFT[[#This Row],[Abs Erorr 2]]/SMA1MSFT[[#This Row],[Adj Close]]</f>
        <v>3.3922166618374841E-2</v>
      </c>
      <c r="N1024" s="23">
        <f t="shared" si="79"/>
        <v>43.069850000000002</v>
      </c>
      <c r="O1024" s="26">
        <f>SMA1MSFT[[#This Row],[Adj Close]]-SMA1MSFT[[#This Row],[6-MA]]</f>
        <v>-2.3452500000000001</v>
      </c>
      <c r="P1024" s="14">
        <f>(SMA1MSFT[[#This Row],[Adj Close]]-N1024)^2</f>
        <v>5.5001975625000004</v>
      </c>
      <c r="Q1024" s="14">
        <f>ABS(SMA1MSFT[[#This Row],[Erorr 3]])</f>
        <v>2.3452500000000001</v>
      </c>
      <c r="R1024" s="27">
        <f>SMA1MSFT[[#This Row],[Abs Erorr 3]]/SMA1MSFT[[#This Row],[Adj Close]]</f>
        <v>5.7588042608153298E-2</v>
      </c>
    </row>
    <row r="1025" spans="2:18">
      <c r="B1025" s="46">
        <v>45267.291666666664</v>
      </c>
      <c r="C1025" s="7">
        <v>41.593000000000004</v>
      </c>
      <c r="D1025" s="23">
        <f t="shared" si="76"/>
        <v>40.724600000000002</v>
      </c>
      <c r="E1025" s="24">
        <f>SMA1MSFT[[#This Row],[Adj Close]]-SMA1MSFT[[#This Row],[Naive Trend ]]</f>
        <v>0.86840000000000117</v>
      </c>
      <c r="F1025" s="5">
        <f t="shared" si="75"/>
        <v>0.75411856000000199</v>
      </c>
      <c r="G1025" s="5">
        <f>ABS(SMA1MSFT[[#This Row],[Erorr 1]])</f>
        <v>0.86840000000000117</v>
      </c>
      <c r="H1025" s="15">
        <f>SMA1MSFT[[#This Row],[Abs Erorr 1]]/SMA1MSFT[[#This Row],[Adj Close]]</f>
        <v>2.0878513211357707E-2</v>
      </c>
      <c r="I1025" s="23">
        <f t="shared" si="78"/>
        <v>41.293633333333332</v>
      </c>
      <c r="J1025" s="25">
        <f>(SMA1MSFT[[#This Row],[Adj Close]]-SMA1MSFT[[#This Row],[3-MA]])</f>
        <v>0.29936666666667122</v>
      </c>
      <c r="K1025" s="14">
        <f t="shared" si="77"/>
        <v>8.9620401111113843E-2</v>
      </c>
      <c r="L1025" s="14">
        <f>ABS(SMA1MSFT[[#This Row],[Erorr 2]])</f>
        <v>0.29936666666667122</v>
      </c>
      <c r="M1025" s="15">
        <f>SMA1MSFT[[#This Row],[Abs Erorr 2]]/SMA1MSFT[[#This Row],[Adj Close]]</f>
        <v>7.1975252245971965E-3</v>
      </c>
      <c r="N1025" s="23">
        <f t="shared" si="79"/>
        <v>42.583033333333333</v>
      </c>
      <c r="O1025" s="26">
        <f>SMA1MSFT[[#This Row],[Adj Close]]-SMA1MSFT[[#This Row],[6-MA]]</f>
        <v>-0.99003333333332932</v>
      </c>
      <c r="P1025" s="14">
        <f>(SMA1MSFT[[#This Row],[Adj Close]]-N1025)^2</f>
        <v>0.98016600111110319</v>
      </c>
      <c r="Q1025" s="14">
        <f>ABS(SMA1MSFT[[#This Row],[Erorr 3]])</f>
        <v>0.99003333333332932</v>
      </c>
      <c r="R1025" s="27">
        <f>SMA1MSFT[[#This Row],[Abs Erorr 3]]/SMA1MSFT[[#This Row],[Adj Close]]</f>
        <v>2.380288349802441E-2</v>
      </c>
    </row>
    <row r="1026" spans="2:18">
      <c r="B1026" s="46">
        <v>45268.291666666664</v>
      </c>
      <c r="C1026" s="7">
        <v>42.1357</v>
      </c>
      <c r="D1026" s="23">
        <f t="shared" si="76"/>
        <v>41.593000000000004</v>
      </c>
      <c r="E1026" s="24">
        <f>SMA1MSFT[[#This Row],[Adj Close]]-SMA1MSFT[[#This Row],[Naive Trend ]]</f>
        <v>0.54269999999999641</v>
      </c>
      <c r="F1026" s="5">
        <f t="shared" si="75"/>
        <v>0.29452328999999611</v>
      </c>
      <c r="G1026" s="5">
        <f>ABS(SMA1MSFT[[#This Row],[Erorr 1]])</f>
        <v>0.54269999999999641</v>
      </c>
      <c r="H1026" s="15">
        <f>SMA1MSFT[[#This Row],[Abs Erorr 1]]/SMA1MSFT[[#This Row],[Adj Close]]</f>
        <v>1.2879814504090271E-2</v>
      </c>
      <c r="I1026" s="23">
        <f t="shared" si="78"/>
        <v>41.227866666666664</v>
      </c>
      <c r="J1026" s="25">
        <f>(SMA1MSFT[[#This Row],[Adj Close]]-SMA1MSFT[[#This Row],[3-MA]])</f>
        <v>0.90783333333333616</v>
      </c>
      <c r="K1026" s="14">
        <f t="shared" si="77"/>
        <v>0.82416136111111626</v>
      </c>
      <c r="L1026" s="14">
        <f>ABS(SMA1MSFT[[#This Row],[Erorr 2]])</f>
        <v>0.90783333333333616</v>
      </c>
      <c r="M1026" s="15">
        <f>SMA1MSFT[[#This Row],[Abs Erorr 2]]/SMA1MSFT[[#This Row],[Adj Close]]</f>
        <v>2.1545466987218348E-2</v>
      </c>
      <c r="N1026" s="23">
        <f t="shared" si="79"/>
        <v>42.124183333333342</v>
      </c>
      <c r="O1026" s="26">
        <f>SMA1MSFT[[#This Row],[Adj Close]]-SMA1MSFT[[#This Row],[6-MA]]</f>
        <v>1.1516666666658182E-2</v>
      </c>
      <c r="P1026" s="14">
        <f>(SMA1MSFT[[#This Row],[Adj Close]]-N1026)^2</f>
        <v>1.3263361111091567E-4</v>
      </c>
      <c r="Q1026" s="14">
        <f>ABS(SMA1MSFT[[#This Row],[Erorr 3]])</f>
        <v>1.1516666666658182E-2</v>
      </c>
      <c r="R1026" s="27">
        <f>SMA1MSFT[[#This Row],[Abs Erorr 3]]/SMA1MSFT[[#This Row],[Adj Close]]</f>
        <v>2.7332325478532886E-4</v>
      </c>
    </row>
    <row r="1027" spans="2:18">
      <c r="B1027" s="46">
        <v>45271.291666666664</v>
      </c>
      <c r="C1027" s="7">
        <v>43.9514</v>
      </c>
      <c r="D1027" s="23">
        <f t="shared" si="76"/>
        <v>42.1357</v>
      </c>
      <c r="E1027" s="24">
        <f>SMA1MSFT[[#This Row],[Adj Close]]-SMA1MSFT[[#This Row],[Naive Trend ]]</f>
        <v>1.8156999999999996</v>
      </c>
      <c r="F1027" s="5">
        <f t="shared" si="75"/>
        <v>3.2967664899999987</v>
      </c>
      <c r="G1027" s="5">
        <f>ABS(SMA1MSFT[[#This Row],[Erorr 1]])</f>
        <v>1.8156999999999996</v>
      </c>
      <c r="H1027" s="15">
        <f>SMA1MSFT[[#This Row],[Abs Erorr 1]]/SMA1MSFT[[#This Row],[Adj Close]]</f>
        <v>4.1311539564154946E-2</v>
      </c>
      <c r="I1027" s="23">
        <f t="shared" si="78"/>
        <v>41.484433333333335</v>
      </c>
      <c r="J1027" s="25">
        <f>(SMA1MSFT[[#This Row],[Adj Close]]-SMA1MSFT[[#This Row],[3-MA]])</f>
        <v>2.4669666666666643</v>
      </c>
      <c r="K1027" s="14">
        <f t="shared" si="77"/>
        <v>6.085924534444433</v>
      </c>
      <c r="L1027" s="14">
        <f>ABS(SMA1MSFT[[#This Row],[Erorr 2]])</f>
        <v>2.4669666666666643</v>
      </c>
      <c r="M1027" s="15">
        <f>SMA1MSFT[[#This Row],[Abs Erorr 2]]/SMA1MSFT[[#This Row],[Adj Close]]</f>
        <v>5.6129421740073453E-2</v>
      </c>
      <c r="N1027" s="23">
        <f t="shared" si="79"/>
        <v>41.795250000000003</v>
      </c>
      <c r="O1027" s="26">
        <f>SMA1MSFT[[#This Row],[Adj Close]]-SMA1MSFT[[#This Row],[6-MA]]</f>
        <v>2.1561499999999967</v>
      </c>
      <c r="P1027" s="14">
        <f>(SMA1MSFT[[#This Row],[Adj Close]]-N1027)^2</f>
        <v>4.6489828224999856</v>
      </c>
      <c r="Q1027" s="14">
        <f>ABS(SMA1MSFT[[#This Row],[Erorr 3]])</f>
        <v>2.1561499999999967</v>
      </c>
      <c r="R1027" s="27">
        <f>SMA1MSFT[[#This Row],[Abs Erorr 3]]/SMA1MSFT[[#This Row],[Adj Close]]</f>
        <v>4.9057595434957628E-2</v>
      </c>
    </row>
    <row r="1028" spans="2:18">
      <c r="B1028" s="46">
        <v>45272.291666666664</v>
      </c>
      <c r="C1028" s="7">
        <v>43.457999999999998</v>
      </c>
      <c r="D1028" s="23">
        <f t="shared" si="76"/>
        <v>43.9514</v>
      </c>
      <c r="E1028" s="24">
        <f>SMA1MSFT[[#This Row],[Adj Close]]-SMA1MSFT[[#This Row],[Naive Trend ]]</f>
        <v>-0.49340000000000117</v>
      </c>
      <c r="F1028" s="5">
        <f t="shared" ref="F1028:F1091" si="80">(C1028-D1028)^2</f>
        <v>0.24344356000000117</v>
      </c>
      <c r="G1028" s="5">
        <f>ABS(SMA1MSFT[[#This Row],[Erorr 1]])</f>
        <v>0.49340000000000117</v>
      </c>
      <c r="H1028" s="15">
        <f>SMA1MSFT[[#This Row],[Abs Erorr 1]]/SMA1MSFT[[#This Row],[Adj Close]]</f>
        <v>1.1353490726678659E-2</v>
      </c>
      <c r="I1028" s="23">
        <f t="shared" si="78"/>
        <v>42.560033333333337</v>
      </c>
      <c r="J1028" s="25">
        <f>(SMA1MSFT[[#This Row],[Adj Close]]-SMA1MSFT[[#This Row],[3-MA]])</f>
        <v>0.89796666666666169</v>
      </c>
      <c r="K1028" s="14">
        <f t="shared" si="77"/>
        <v>0.80634413444443553</v>
      </c>
      <c r="L1028" s="14">
        <f>ABS(SMA1MSFT[[#This Row],[Erorr 2]])</f>
        <v>0.89796666666666169</v>
      </c>
      <c r="M1028" s="15">
        <f>SMA1MSFT[[#This Row],[Abs Erorr 2]]/SMA1MSFT[[#This Row],[Adj Close]]</f>
        <v>2.0662862227131061E-2</v>
      </c>
      <c r="N1028" s="23">
        <f t="shared" si="79"/>
        <v>41.926833333333335</v>
      </c>
      <c r="O1028" s="26">
        <f>SMA1MSFT[[#This Row],[Adj Close]]-SMA1MSFT[[#This Row],[6-MA]]</f>
        <v>1.5311666666666639</v>
      </c>
      <c r="P1028" s="14">
        <f>(SMA1MSFT[[#This Row],[Adj Close]]-N1028)^2</f>
        <v>2.3444713611111028</v>
      </c>
      <c r="Q1028" s="14">
        <f>ABS(SMA1MSFT[[#This Row],[Erorr 3]])</f>
        <v>1.5311666666666639</v>
      </c>
      <c r="R1028" s="27">
        <f>SMA1MSFT[[#This Row],[Abs Erorr 3]]/SMA1MSFT[[#This Row],[Adj Close]]</f>
        <v>3.523325202877868E-2</v>
      </c>
    </row>
    <row r="1029" spans="2:18">
      <c r="B1029" s="46">
        <v>45273.291666666664</v>
      </c>
      <c r="C1029" s="7">
        <v>43.981000000000002</v>
      </c>
      <c r="D1029" s="23">
        <f t="shared" ref="D1029:D1092" si="81">C1028</f>
        <v>43.457999999999998</v>
      </c>
      <c r="E1029" s="24">
        <f>SMA1MSFT[[#This Row],[Adj Close]]-SMA1MSFT[[#This Row],[Naive Trend ]]</f>
        <v>0.52300000000000324</v>
      </c>
      <c r="F1029" s="5">
        <f t="shared" si="80"/>
        <v>0.27352900000000341</v>
      </c>
      <c r="G1029" s="5">
        <f>ABS(SMA1MSFT[[#This Row],[Erorr 1]])</f>
        <v>0.52300000000000324</v>
      </c>
      <c r="H1029" s="15">
        <f>SMA1MSFT[[#This Row],[Abs Erorr 1]]/SMA1MSFT[[#This Row],[Adj Close]]</f>
        <v>1.1891498601668975E-2</v>
      </c>
      <c r="I1029" s="23">
        <f t="shared" si="78"/>
        <v>43.181699999999999</v>
      </c>
      <c r="J1029" s="25">
        <f>(SMA1MSFT[[#This Row],[Adj Close]]-SMA1MSFT[[#This Row],[3-MA]])</f>
        <v>0.79930000000000234</v>
      </c>
      <c r="K1029" s="14">
        <f t="shared" si="77"/>
        <v>0.6388804900000038</v>
      </c>
      <c r="L1029" s="14">
        <f>ABS(SMA1MSFT[[#This Row],[Erorr 2]])</f>
        <v>0.79930000000000234</v>
      </c>
      <c r="M1029" s="15">
        <f>SMA1MSFT[[#This Row],[Abs Erorr 2]]/SMA1MSFT[[#This Row],[Adj Close]]</f>
        <v>1.8173756849548722E-2</v>
      </c>
      <c r="N1029" s="23">
        <f t="shared" si="79"/>
        <v>42.204783333333332</v>
      </c>
      <c r="O1029" s="26">
        <f>SMA1MSFT[[#This Row],[Adj Close]]-SMA1MSFT[[#This Row],[6-MA]]</f>
        <v>1.7762166666666701</v>
      </c>
      <c r="P1029" s="14">
        <f>(SMA1MSFT[[#This Row],[Adj Close]]-N1029)^2</f>
        <v>3.1549456469444568</v>
      </c>
      <c r="Q1029" s="14">
        <f>ABS(SMA1MSFT[[#This Row],[Erorr 3]])</f>
        <v>1.7762166666666701</v>
      </c>
      <c r="R1029" s="27">
        <f>SMA1MSFT[[#This Row],[Abs Erorr 3]]/SMA1MSFT[[#This Row],[Adj Close]]</f>
        <v>4.0386000015158137E-2</v>
      </c>
    </row>
    <row r="1030" spans="2:18">
      <c r="B1030" s="46">
        <v>45274.291666666664</v>
      </c>
      <c r="C1030" s="7">
        <v>44.582900000000002</v>
      </c>
      <c r="D1030" s="23">
        <f t="shared" si="81"/>
        <v>43.981000000000002</v>
      </c>
      <c r="E1030" s="24">
        <f>SMA1MSFT[[#This Row],[Adj Close]]-SMA1MSFT[[#This Row],[Naive Trend ]]</f>
        <v>0.60190000000000055</v>
      </c>
      <c r="F1030" s="5">
        <f t="shared" si="80"/>
        <v>0.36228361000000064</v>
      </c>
      <c r="G1030" s="5">
        <f>ABS(SMA1MSFT[[#This Row],[Erorr 1]])</f>
        <v>0.60190000000000055</v>
      </c>
      <c r="H1030" s="15">
        <f>SMA1MSFT[[#This Row],[Abs Erorr 1]]/SMA1MSFT[[#This Row],[Adj Close]]</f>
        <v>1.3500691969342518E-2</v>
      </c>
      <c r="I1030" s="23">
        <f t="shared" si="78"/>
        <v>43.796799999999998</v>
      </c>
      <c r="J1030" s="25">
        <f>(SMA1MSFT[[#This Row],[Adj Close]]-SMA1MSFT[[#This Row],[3-MA]])</f>
        <v>0.78610000000000468</v>
      </c>
      <c r="K1030" s="14">
        <f t="shared" ref="K1030:K1093" si="82">(C1030-I1030)^2</f>
        <v>0.61795321000000736</v>
      </c>
      <c r="L1030" s="14">
        <f>ABS(SMA1MSFT[[#This Row],[Erorr 2]])</f>
        <v>0.78610000000000468</v>
      </c>
      <c r="M1030" s="15">
        <f>SMA1MSFT[[#This Row],[Abs Erorr 2]]/SMA1MSFT[[#This Row],[Adj Close]]</f>
        <v>1.7632320912278131E-2</v>
      </c>
      <c r="N1030" s="23">
        <f t="shared" si="79"/>
        <v>42.640616666666666</v>
      </c>
      <c r="O1030" s="26">
        <f>SMA1MSFT[[#This Row],[Adj Close]]-SMA1MSFT[[#This Row],[6-MA]]</f>
        <v>1.9422833333333358</v>
      </c>
      <c r="P1030" s="14">
        <f>(SMA1MSFT[[#This Row],[Adj Close]]-N1030)^2</f>
        <v>3.772464546944454</v>
      </c>
      <c r="Q1030" s="14">
        <f>ABS(SMA1MSFT[[#This Row],[Erorr 3]])</f>
        <v>1.9422833333333358</v>
      </c>
      <c r="R1030" s="27">
        <f>SMA1MSFT[[#This Row],[Abs Erorr 3]]/SMA1MSFT[[#This Row],[Adj Close]]</f>
        <v>4.3565657086760523E-2</v>
      </c>
    </row>
    <row r="1031" spans="2:18">
      <c r="B1031" s="46">
        <v>45275.291666666664</v>
      </c>
      <c r="C1031" s="7">
        <v>45.55</v>
      </c>
      <c r="D1031" s="23">
        <f t="shared" si="81"/>
        <v>44.582900000000002</v>
      </c>
      <c r="E1031" s="24">
        <f>SMA1MSFT[[#This Row],[Adj Close]]-SMA1MSFT[[#This Row],[Naive Trend ]]</f>
        <v>0.96709999999999496</v>
      </c>
      <c r="F1031" s="5">
        <f t="shared" si="80"/>
        <v>0.93528240999999024</v>
      </c>
      <c r="G1031" s="5">
        <f>ABS(SMA1MSFT[[#This Row],[Erorr 1]])</f>
        <v>0.96709999999999496</v>
      </c>
      <c r="H1031" s="15">
        <f>SMA1MSFT[[#This Row],[Abs Erorr 1]]/SMA1MSFT[[#This Row],[Adj Close]]</f>
        <v>2.1231613611415918E-2</v>
      </c>
      <c r="I1031" s="23">
        <f t="shared" ref="I1031:I1094" si="83">AVERAGE(C1028:C1030)</f>
        <v>44.007299999999994</v>
      </c>
      <c r="J1031" s="25">
        <f>(SMA1MSFT[[#This Row],[Adj Close]]-SMA1MSFT[[#This Row],[3-MA]])</f>
        <v>1.5427000000000035</v>
      </c>
      <c r="K1031" s="14">
        <f t="shared" si="82"/>
        <v>2.3799232900000109</v>
      </c>
      <c r="L1031" s="14">
        <f>ABS(SMA1MSFT[[#This Row],[Erorr 2]])</f>
        <v>1.5427000000000035</v>
      </c>
      <c r="M1031" s="15">
        <f>SMA1MSFT[[#This Row],[Abs Erorr 2]]/SMA1MSFT[[#This Row],[Adj Close]]</f>
        <v>3.3868276619099968E-2</v>
      </c>
      <c r="N1031" s="23">
        <f t="shared" si="79"/>
        <v>43.283666666666669</v>
      </c>
      <c r="O1031" s="26">
        <f>SMA1MSFT[[#This Row],[Adj Close]]-SMA1MSFT[[#This Row],[6-MA]]</f>
        <v>2.2663333333333284</v>
      </c>
      <c r="P1031" s="14">
        <f>(SMA1MSFT[[#This Row],[Adj Close]]-N1031)^2</f>
        <v>5.136266777777756</v>
      </c>
      <c r="Q1031" s="14">
        <f>ABS(SMA1MSFT[[#This Row],[Erorr 3]])</f>
        <v>2.2663333333333284</v>
      </c>
      <c r="R1031" s="27">
        <f>SMA1MSFT[[#This Row],[Abs Erorr 3]]/SMA1MSFT[[#This Row],[Adj Close]]</f>
        <v>4.9754848152213579E-2</v>
      </c>
    </row>
    <row r="1032" spans="2:18">
      <c r="B1032" s="46">
        <v>45278.291666666664</v>
      </c>
      <c r="C1032" s="7">
        <v>45.086199999999998</v>
      </c>
      <c r="D1032" s="23">
        <f t="shared" si="81"/>
        <v>45.55</v>
      </c>
      <c r="E1032" s="24">
        <f>SMA1MSFT[[#This Row],[Adj Close]]-SMA1MSFT[[#This Row],[Naive Trend ]]</f>
        <v>-0.4637999999999991</v>
      </c>
      <c r="F1032" s="5">
        <f t="shared" si="80"/>
        <v>0.21511043999999915</v>
      </c>
      <c r="G1032" s="5">
        <f>ABS(SMA1MSFT[[#This Row],[Erorr 1]])</f>
        <v>0.4637999999999991</v>
      </c>
      <c r="H1032" s="15">
        <f>SMA1MSFT[[#This Row],[Abs Erorr 1]]/SMA1MSFT[[#This Row],[Adj Close]]</f>
        <v>1.0286961420567692E-2</v>
      </c>
      <c r="I1032" s="23">
        <f t="shared" si="83"/>
        <v>44.704633333333334</v>
      </c>
      <c r="J1032" s="25">
        <f>(SMA1MSFT[[#This Row],[Adj Close]]-SMA1MSFT[[#This Row],[3-MA]])</f>
        <v>0.38156666666666439</v>
      </c>
      <c r="K1032" s="14">
        <f t="shared" si="82"/>
        <v>0.14559312111110936</v>
      </c>
      <c r="L1032" s="14">
        <f>ABS(SMA1MSFT[[#This Row],[Erorr 2]])</f>
        <v>0.38156666666666439</v>
      </c>
      <c r="M1032" s="15">
        <f>SMA1MSFT[[#This Row],[Abs Erorr 2]]/SMA1MSFT[[#This Row],[Adj Close]]</f>
        <v>8.4630478209887817E-3</v>
      </c>
      <c r="N1032" s="23">
        <f t="shared" si="79"/>
        <v>43.943166666666663</v>
      </c>
      <c r="O1032" s="26">
        <f>SMA1MSFT[[#This Row],[Adj Close]]-SMA1MSFT[[#This Row],[6-MA]]</f>
        <v>1.1430333333333351</v>
      </c>
      <c r="P1032" s="14">
        <f>(SMA1MSFT[[#This Row],[Adj Close]]-N1032)^2</f>
        <v>1.3065252011111153</v>
      </c>
      <c r="Q1032" s="14">
        <f>ABS(SMA1MSFT[[#This Row],[Erorr 3]])</f>
        <v>1.1430333333333351</v>
      </c>
      <c r="R1032" s="27">
        <f>SMA1MSFT[[#This Row],[Abs Erorr 3]]/SMA1MSFT[[#This Row],[Adj Close]]</f>
        <v>2.5352177236789421E-2</v>
      </c>
    </row>
    <row r="1033" spans="2:18">
      <c r="B1033" s="46">
        <v>45279.291666666664</v>
      </c>
      <c r="C1033" s="7">
        <v>46.043300000000002</v>
      </c>
      <c r="D1033" s="23">
        <f t="shared" si="81"/>
        <v>45.086199999999998</v>
      </c>
      <c r="E1033" s="24">
        <f>SMA1MSFT[[#This Row],[Adj Close]]-SMA1MSFT[[#This Row],[Naive Trend ]]</f>
        <v>0.95710000000000406</v>
      </c>
      <c r="F1033" s="5">
        <f t="shared" si="80"/>
        <v>0.9160404100000078</v>
      </c>
      <c r="G1033" s="5">
        <f>ABS(SMA1MSFT[[#This Row],[Erorr 1]])</f>
        <v>0.95710000000000406</v>
      </c>
      <c r="H1033" s="15">
        <f>SMA1MSFT[[#This Row],[Abs Erorr 1]]/SMA1MSFT[[#This Row],[Adj Close]]</f>
        <v>2.0786954888116275E-2</v>
      </c>
      <c r="I1033" s="23">
        <f t="shared" si="83"/>
        <v>45.073033333333335</v>
      </c>
      <c r="J1033" s="25">
        <f>(SMA1MSFT[[#This Row],[Adj Close]]-SMA1MSFT[[#This Row],[3-MA]])</f>
        <v>0.97026666666666728</v>
      </c>
      <c r="K1033" s="14">
        <f t="shared" si="82"/>
        <v>0.94141740444444566</v>
      </c>
      <c r="L1033" s="14">
        <f>ABS(SMA1MSFT[[#This Row],[Erorr 2]])</f>
        <v>0.97026666666666728</v>
      </c>
      <c r="M1033" s="15">
        <f>SMA1MSFT[[#This Row],[Abs Erorr 2]]/SMA1MSFT[[#This Row],[Adj Close]]</f>
        <v>2.1072917594235584E-2</v>
      </c>
      <c r="N1033" s="23">
        <f t="shared" si="79"/>
        <v>44.434916666666673</v>
      </c>
      <c r="O1033" s="26">
        <f>SMA1MSFT[[#This Row],[Adj Close]]-SMA1MSFT[[#This Row],[6-MA]]</f>
        <v>1.6083833333333288</v>
      </c>
      <c r="P1033" s="14">
        <f>(SMA1MSFT[[#This Row],[Adj Close]]-N1033)^2</f>
        <v>2.5868969469444298</v>
      </c>
      <c r="Q1033" s="14">
        <f>ABS(SMA1MSFT[[#This Row],[Erorr 3]])</f>
        <v>1.6083833333333288</v>
      </c>
      <c r="R1033" s="27">
        <f>SMA1MSFT[[#This Row],[Abs Erorr 3]]/SMA1MSFT[[#This Row],[Adj Close]]</f>
        <v>3.4931973453973302E-2</v>
      </c>
    </row>
    <row r="1034" spans="2:18">
      <c r="B1034" s="46">
        <v>45280.291666666664</v>
      </c>
      <c r="C1034" s="7">
        <v>45.155200000000001</v>
      </c>
      <c r="D1034" s="23">
        <f t="shared" si="81"/>
        <v>46.043300000000002</v>
      </c>
      <c r="E1034" s="24">
        <f>SMA1MSFT[[#This Row],[Adj Close]]-SMA1MSFT[[#This Row],[Naive Trend ]]</f>
        <v>-0.88810000000000144</v>
      </c>
      <c r="F1034" s="5">
        <f t="shared" si="80"/>
        <v>0.78872161000000252</v>
      </c>
      <c r="G1034" s="5">
        <f>ABS(SMA1MSFT[[#This Row],[Erorr 1]])</f>
        <v>0.88810000000000144</v>
      </c>
      <c r="H1034" s="15">
        <f>SMA1MSFT[[#This Row],[Abs Erorr 1]]/SMA1MSFT[[#This Row],[Adj Close]]</f>
        <v>1.9667723761604455E-2</v>
      </c>
      <c r="I1034" s="23">
        <f t="shared" si="83"/>
        <v>45.559833333333337</v>
      </c>
      <c r="J1034" s="25">
        <f>(SMA1MSFT[[#This Row],[Adj Close]]-SMA1MSFT[[#This Row],[3-MA]])</f>
        <v>-0.40463333333333651</v>
      </c>
      <c r="K1034" s="14">
        <f t="shared" si="82"/>
        <v>0.163728134444447</v>
      </c>
      <c r="L1034" s="14">
        <f>ABS(SMA1MSFT[[#This Row],[Erorr 2]])</f>
        <v>0.40463333333333651</v>
      </c>
      <c r="M1034" s="15">
        <f>SMA1MSFT[[#This Row],[Abs Erorr 2]]/SMA1MSFT[[#This Row],[Adj Close]]</f>
        <v>8.9609465428862351E-3</v>
      </c>
      <c r="N1034" s="23">
        <f t="shared" ref="N1034:N1097" si="84">AVERAGE(C1028:C1033)</f>
        <v>44.783566666666665</v>
      </c>
      <c r="O1034" s="26">
        <f>SMA1MSFT[[#This Row],[Adj Close]]-SMA1MSFT[[#This Row],[6-MA]]</f>
        <v>0.37163333333333526</v>
      </c>
      <c r="P1034" s="14">
        <f>(SMA1MSFT[[#This Row],[Adj Close]]-N1034)^2</f>
        <v>0.13811133444444587</v>
      </c>
      <c r="Q1034" s="14">
        <f>ABS(SMA1MSFT[[#This Row],[Erorr 3]])</f>
        <v>0.37163333333333526</v>
      </c>
      <c r="R1034" s="27">
        <f>SMA1MSFT[[#This Row],[Abs Erorr 3]]/SMA1MSFT[[#This Row],[Adj Close]]</f>
        <v>8.230133701840215E-3</v>
      </c>
    </row>
    <row r="1035" spans="2:18">
      <c r="B1035" s="46">
        <v>45281.291666666664</v>
      </c>
      <c r="C1035" s="7">
        <v>46.457799999999999</v>
      </c>
      <c r="D1035" s="23">
        <f t="shared" si="81"/>
        <v>45.155200000000001</v>
      </c>
      <c r="E1035" s="24">
        <f>SMA1MSFT[[#This Row],[Adj Close]]-SMA1MSFT[[#This Row],[Naive Trend ]]</f>
        <v>1.3025999999999982</v>
      </c>
      <c r="F1035" s="5">
        <f t="shared" si="80"/>
        <v>1.6967667599999954</v>
      </c>
      <c r="G1035" s="5">
        <f>ABS(SMA1MSFT[[#This Row],[Erorr 1]])</f>
        <v>1.3025999999999982</v>
      </c>
      <c r="H1035" s="15">
        <f>SMA1MSFT[[#This Row],[Abs Erorr 1]]/SMA1MSFT[[#This Row],[Adj Close]]</f>
        <v>2.8038348781044265E-2</v>
      </c>
      <c r="I1035" s="23">
        <f t="shared" si="83"/>
        <v>45.428233333333338</v>
      </c>
      <c r="J1035" s="25">
        <f>(SMA1MSFT[[#This Row],[Adj Close]]-SMA1MSFT[[#This Row],[3-MA]])</f>
        <v>1.0295666666666605</v>
      </c>
      <c r="K1035" s="14">
        <f t="shared" si="82"/>
        <v>1.0600075211110984</v>
      </c>
      <c r="L1035" s="14">
        <f>ABS(SMA1MSFT[[#This Row],[Erorr 2]])</f>
        <v>1.0295666666666605</v>
      </c>
      <c r="M1035" s="15">
        <f>SMA1MSFT[[#This Row],[Abs Erorr 2]]/SMA1MSFT[[#This Row],[Adj Close]]</f>
        <v>2.2161330641284359E-2</v>
      </c>
      <c r="N1035" s="23">
        <f t="shared" si="84"/>
        <v>45.066433333333329</v>
      </c>
      <c r="O1035" s="26">
        <f>SMA1MSFT[[#This Row],[Adj Close]]-SMA1MSFT[[#This Row],[6-MA]]</f>
        <v>1.39136666666667</v>
      </c>
      <c r="P1035" s="14">
        <f>(SMA1MSFT[[#This Row],[Adj Close]]-N1035)^2</f>
        <v>1.9359012011111203</v>
      </c>
      <c r="Q1035" s="14">
        <f>ABS(SMA1MSFT[[#This Row],[Erorr 3]])</f>
        <v>1.39136666666667</v>
      </c>
      <c r="R1035" s="27">
        <f>SMA1MSFT[[#This Row],[Abs Erorr 3]]/SMA1MSFT[[#This Row],[Adj Close]]</f>
        <v>2.994904336121534E-2</v>
      </c>
    </row>
    <row r="1036" spans="2:18">
      <c r="B1036" s="46">
        <v>45282.291666666664</v>
      </c>
      <c r="C1036" s="7">
        <v>47.365600000000001</v>
      </c>
      <c r="D1036" s="23">
        <f t="shared" si="81"/>
        <v>46.457799999999999</v>
      </c>
      <c r="E1036" s="24">
        <f>SMA1MSFT[[#This Row],[Adj Close]]-SMA1MSFT[[#This Row],[Naive Trend ]]</f>
        <v>0.90780000000000172</v>
      </c>
      <c r="F1036" s="5">
        <f t="shared" si="80"/>
        <v>0.82410084000000317</v>
      </c>
      <c r="G1036" s="5">
        <f>ABS(SMA1MSFT[[#This Row],[Erorr 1]])</f>
        <v>0.90780000000000172</v>
      </c>
      <c r="H1036" s="15">
        <f>SMA1MSFT[[#This Row],[Abs Erorr 1]]/SMA1MSFT[[#This Row],[Adj Close]]</f>
        <v>1.9165808097015593E-2</v>
      </c>
      <c r="I1036" s="23">
        <f t="shared" si="83"/>
        <v>45.885433333333332</v>
      </c>
      <c r="J1036" s="25">
        <f>(SMA1MSFT[[#This Row],[Adj Close]]-SMA1MSFT[[#This Row],[3-MA]])</f>
        <v>1.4801666666666691</v>
      </c>
      <c r="K1036" s="14">
        <f t="shared" si="82"/>
        <v>2.1908933611111183</v>
      </c>
      <c r="L1036" s="14">
        <f>ABS(SMA1MSFT[[#This Row],[Erorr 2]])</f>
        <v>1.4801666666666691</v>
      </c>
      <c r="M1036" s="15">
        <f>SMA1MSFT[[#This Row],[Abs Erorr 2]]/SMA1MSFT[[#This Row],[Adj Close]]</f>
        <v>3.1249824063596134E-2</v>
      </c>
      <c r="N1036" s="23">
        <f t="shared" si="84"/>
        <v>45.479233333333333</v>
      </c>
      <c r="O1036" s="26">
        <f>SMA1MSFT[[#This Row],[Adj Close]]-SMA1MSFT[[#This Row],[6-MA]]</f>
        <v>1.8863666666666674</v>
      </c>
      <c r="P1036" s="14">
        <f>(SMA1MSFT[[#This Row],[Adj Close]]-N1036)^2</f>
        <v>3.5583792011111139</v>
      </c>
      <c r="Q1036" s="14">
        <f>ABS(SMA1MSFT[[#This Row],[Erorr 3]])</f>
        <v>1.8863666666666674</v>
      </c>
      <c r="R1036" s="27">
        <f>SMA1MSFT[[#This Row],[Abs Erorr 3]]/SMA1MSFT[[#This Row],[Adj Close]]</f>
        <v>3.9825668136087525E-2</v>
      </c>
    </row>
    <row r="1037" spans="2:18">
      <c r="B1037" s="46">
        <v>45286.291666666664</v>
      </c>
      <c r="C1037" s="7">
        <v>49.832599999999999</v>
      </c>
      <c r="D1037" s="23">
        <f t="shared" si="81"/>
        <v>47.365600000000001</v>
      </c>
      <c r="E1037" s="24">
        <f>SMA1MSFT[[#This Row],[Adj Close]]-SMA1MSFT[[#This Row],[Naive Trend ]]</f>
        <v>2.4669999999999987</v>
      </c>
      <c r="F1037" s="5">
        <f t="shared" si="80"/>
        <v>6.0860889999999941</v>
      </c>
      <c r="G1037" s="5">
        <f>ABS(SMA1MSFT[[#This Row],[Erorr 1]])</f>
        <v>2.4669999999999987</v>
      </c>
      <c r="H1037" s="15">
        <f>SMA1MSFT[[#This Row],[Abs Erorr 1]]/SMA1MSFT[[#This Row],[Adj Close]]</f>
        <v>4.9505745235046909E-2</v>
      </c>
      <c r="I1037" s="23">
        <f t="shared" si="83"/>
        <v>46.3262</v>
      </c>
      <c r="J1037" s="25">
        <f>(SMA1MSFT[[#This Row],[Adj Close]]-SMA1MSFT[[#This Row],[3-MA]])</f>
        <v>3.5063999999999993</v>
      </c>
      <c r="K1037" s="14">
        <f t="shared" si="82"/>
        <v>12.294840959999995</v>
      </c>
      <c r="L1037" s="14">
        <f>ABS(SMA1MSFT[[#This Row],[Erorr 2]])</f>
        <v>3.5063999999999993</v>
      </c>
      <c r="M1037" s="15">
        <f>SMA1MSFT[[#This Row],[Abs Erorr 2]]/SMA1MSFT[[#This Row],[Adj Close]]</f>
        <v>7.0363577256655263E-2</v>
      </c>
      <c r="N1037" s="23">
        <f t="shared" si="84"/>
        <v>45.943016666666665</v>
      </c>
      <c r="O1037" s="26">
        <f>SMA1MSFT[[#This Row],[Adj Close]]-SMA1MSFT[[#This Row],[6-MA]]</f>
        <v>3.8895833333333343</v>
      </c>
      <c r="P1037" s="14">
        <f>(SMA1MSFT[[#This Row],[Adj Close]]-N1037)^2</f>
        <v>15.128858506944452</v>
      </c>
      <c r="Q1037" s="14">
        <f>ABS(SMA1MSFT[[#This Row],[Erorr 3]])</f>
        <v>3.8895833333333343</v>
      </c>
      <c r="R1037" s="27">
        <f>SMA1MSFT[[#This Row],[Abs Erorr 3]]/SMA1MSFT[[#This Row],[Adj Close]]</f>
        <v>7.8052988070727483E-2</v>
      </c>
    </row>
    <row r="1038" spans="2:18">
      <c r="B1038" s="46">
        <v>45287.291666666664</v>
      </c>
      <c r="C1038" s="7">
        <v>50.089199999999998</v>
      </c>
      <c r="D1038" s="23">
        <f t="shared" si="81"/>
        <v>49.832599999999999</v>
      </c>
      <c r="E1038" s="24">
        <f>SMA1MSFT[[#This Row],[Adj Close]]-SMA1MSFT[[#This Row],[Naive Trend ]]</f>
        <v>0.25659999999999883</v>
      </c>
      <c r="F1038" s="5">
        <f t="shared" si="80"/>
        <v>6.5843559999999399E-2</v>
      </c>
      <c r="G1038" s="5">
        <f>ABS(SMA1MSFT[[#This Row],[Erorr 1]])</f>
        <v>0.25659999999999883</v>
      </c>
      <c r="H1038" s="15">
        <f>SMA1MSFT[[#This Row],[Abs Erorr 1]]/SMA1MSFT[[#This Row],[Adj Close]]</f>
        <v>5.1228608163036912E-3</v>
      </c>
      <c r="I1038" s="23">
        <f t="shared" si="83"/>
        <v>47.885333333333335</v>
      </c>
      <c r="J1038" s="25">
        <f>(SMA1MSFT[[#This Row],[Adj Close]]-SMA1MSFT[[#This Row],[3-MA]])</f>
        <v>2.2038666666666629</v>
      </c>
      <c r="K1038" s="14">
        <f t="shared" si="82"/>
        <v>4.8570282844444277</v>
      </c>
      <c r="L1038" s="14">
        <f>ABS(SMA1MSFT[[#This Row],[Erorr 2]])</f>
        <v>2.2038666666666629</v>
      </c>
      <c r="M1038" s="15">
        <f>SMA1MSFT[[#This Row],[Abs Erorr 2]]/SMA1MSFT[[#This Row],[Adj Close]]</f>
        <v>4.3998839403836816E-2</v>
      </c>
      <c r="N1038" s="23">
        <f t="shared" si="84"/>
        <v>46.65678333333333</v>
      </c>
      <c r="O1038" s="26">
        <f>SMA1MSFT[[#This Row],[Adj Close]]-SMA1MSFT[[#This Row],[6-MA]]</f>
        <v>3.4324166666666684</v>
      </c>
      <c r="P1038" s="14">
        <f>(SMA1MSFT[[#This Row],[Adj Close]]-N1038)^2</f>
        <v>11.781484173611123</v>
      </c>
      <c r="Q1038" s="14">
        <f>ABS(SMA1MSFT[[#This Row],[Erorr 3]])</f>
        <v>3.4324166666666684</v>
      </c>
      <c r="R1038" s="27">
        <f>SMA1MSFT[[#This Row],[Abs Erorr 3]]/SMA1MSFT[[#This Row],[Adj Close]]</f>
        <v>6.852608280161529E-2</v>
      </c>
    </row>
    <row r="1039" spans="2:18">
      <c r="B1039" s="46">
        <v>45288.291666666664</v>
      </c>
      <c r="C1039" s="7">
        <v>49.7241</v>
      </c>
      <c r="D1039" s="23">
        <f t="shared" si="81"/>
        <v>50.089199999999998</v>
      </c>
      <c r="E1039" s="24">
        <f>SMA1MSFT[[#This Row],[Adj Close]]-SMA1MSFT[[#This Row],[Naive Trend ]]</f>
        <v>-0.3650999999999982</v>
      </c>
      <c r="F1039" s="5">
        <f t="shared" si="80"/>
        <v>0.13329800999999869</v>
      </c>
      <c r="G1039" s="5">
        <f>ABS(SMA1MSFT[[#This Row],[Erorr 1]])</f>
        <v>0.3650999999999982</v>
      </c>
      <c r="H1039" s="15">
        <f>SMA1MSFT[[#This Row],[Abs Erorr 1]]/SMA1MSFT[[#This Row],[Adj Close]]</f>
        <v>7.3425160033062081E-3</v>
      </c>
      <c r="I1039" s="23">
        <f t="shared" si="83"/>
        <v>49.095799999999997</v>
      </c>
      <c r="J1039" s="25">
        <f>(SMA1MSFT[[#This Row],[Adj Close]]-SMA1MSFT[[#This Row],[3-MA]])</f>
        <v>0.62830000000000297</v>
      </c>
      <c r="K1039" s="14">
        <f t="shared" si="82"/>
        <v>0.39476089000000375</v>
      </c>
      <c r="L1039" s="14">
        <f>ABS(SMA1MSFT[[#This Row],[Erorr 2]])</f>
        <v>0.62830000000000297</v>
      </c>
      <c r="M1039" s="15">
        <f>SMA1MSFT[[#This Row],[Abs Erorr 2]]/SMA1MSFT[[#This Row],[Adj Close]]</f>
        <v>1.2635723924616092E-2</v>
      </c>
      <c r="N1039" s="23">
        <f t="shared" si="84"/>
        <v>47.490616666666661</v>
      </c>
      <c r="O1039" s="26">
        <f>SMA1MSFT[[#This Row],[Adj Close]]-SMA1MSFT[[#This Row],[6-MA]]</f>
        <v>2.2334833333333393</v>
      </c>
      <c r="P1039" s="14">
        <f>(SMA1MSFT[[#This Row],[Adj Close]]-N1039)^2</f>
        <v>4.9884478002778039</v>
      </c>
      <c r="Q1039" s="14">
        <f>ABS(SMA1MSFT[[#This Row],[Erorr 3]])</f>
        <v>2.2334833333333393</v>
      </c>
      <c r="R1039" s="27">
        <f>SMA1MSFT[[#This Row],[Abs Erorr 3]]/SMA1MSFT[[#This Row],[Adj Close]]</f>
        <v>4.4917521550582901E-2</v>
      </c>
    </row>
    <row r="1040" spans="2:18">
      <c r="B1040" s="46">
        <v>45289.291666666664</v>
      </c>
      <c r="C1040" s="7">
        <v>49.585900000000002</v>
      </c>
      <c r="D1040" s="23">
        <f t="shared" si="81"/>
        <v>49.7241</v>
      </c>
      <c r="E1040" s="24">
        <f>SMA1MSFT[[#This Row],[Adj Close]]-SMA1MSFT[[#This Row],[Naive Trend ]]</f>
        <v>-0.13819999999999766</v>
      </c>
      <c r="F1040" s="5">
        <f t="shared" si="80"/>
        <v>1.9099239999999351E-2</v>
      </c>
      <c r="G1040" s="5">
        <f>ABS(SMA1MSFT[[#This Row],[Erorr 1]])</f>
        <v>0.13819999999999766</v>
      </c>
      <c r="H1040" s="15">
        <f>SMA1MSFT[[#This Row],[Abs Erorr 1]]/SMA1MSFT[[#This Row],[Adj Close]]</f>
        <v>2.787082618244252E-3</v>
      </c>
      <c r="I1040" s="23">
        <f t="shared" si="83"/>
        <v>49.881966666666663</v>
      </c>
      <c r="J1040" s="25">
        <f>(SMA1MSFT[[#This Row],[Adj Close]]-SMA1MSFT[[#This Row],[3-MA]])</f>
        <v>-0.29606666666666115</v>
      </c>
      <c r="K1040" s="14">
        <f t="shared" si="82"/>
        <v>8.7655471111107844E-2</v>
      </c>
      <c r="L1040" s="14">
        <f>ABS(SMA1MSFT[[#This Row],[Erorr 2]])</f>
        <v>0.29606666666666115</v>
      </c>
      <c r="M1040" s="15">
        <f>SMA1MSFT[[#This Row],[Abs Erorr 2]]/SMA1MSFT[[#This Row],[Adj Close]]</f>
        <v>5.9707833611301019E-3</v>
      </c>
      <c r="N1040" s="23">
        <f t="shared" si="84"/>
        <v>48.104083333333335</v>
      </c>
      <c r="O1040" s="26">
        <f>SMA1MSFT[[#This Row],[Adj Close]]-SMA1MSFT[[#This Row],[6-MA]]</f>
        <v>1.481816666666667</v>
      </c>
      <c r="P1040" s="14">
        <f>(SMA1MSFT[[#This Row],[Adj Close]]-N1040)^2</f>
        <v>2.1957806336111121</v>
      </c>
      <c r="Q1040" s="14">
        <f>ABS(SMA1MSFT[[#This Row],[Erorr 3]])</f>
        <v>1.481816666666667</v>
      </c>
      <c r="R1040" s="27">
        <f>SMA1MSFT[[#This Row],[Abs Erorr 3]]/SMA1MSFT[[#This Row],[Adj Close]]</f>
        <v>2.9883831223526586E-2</v>
      </c>
    </row>
    <row r="1041" spans="2:18">
      <c r="B1041" s="46">
        <v>45293.291666666664</v>
      </c>
      <c r="C1041" s="7">
        <v>47.168300000000002</v>
      </c>
      <c r="D1041" s="23">
        <f t="shared" si="81"/>
        <v>49.585900000000002</v>
      </c>
      <c r="E1041" s="24">
        <f>SMA1MSFT[[#This Row],[Adj Close]]-SMA1MSFT[[#This Row],[Naive Trend ]]</f>
        <v>-2.4176000000000002</v>
      </c>
      <c r="F1041" s="5">
        <f t="shared" si="80"/>
        <v>5.8447897600000012</v>
      </c>
      <c r="G1041" s="5">
        <f>ABS(SMA1MSFT[[#This Row],[Erorr 1]])</f>
        <v>2.4176000000000002</v>
      </c>
      <c r="H1041" s="15">
        <f>SMA1MSFT[[#This Row],[Abs Erorr 1]]/SMA1MSFT[[#This Row],[Adj Close]]</f>
        <v>5.1254762202580975E-2</v>
      </c>
      <c r="I1041" s="23">
        <f t="shared" si="83"/>
        <v>49.799733333333336</v>
      </c>
      <c r="J1041" s="25">
        <f>(SMA1MSFT[[#This Row],[Adj Close]]-SMA1MSFT[[#This Row],[3-MA]])</f>
        <v>-2.6314333333333337</v>
      </c>
      <c r="K1041" s="14">
        <f t="shared" si="82"/>
        <v>6.9244413877777795</v>
      </c>
      <c r="L1041" s="14">
        <f>ABS(SMA1MSFT[[#This Row],[Erorr 2]])</f>
        <v>2.6314333333333337</v>
      </c>
      <c r="M1041" s="15">
        <f>SMA1MSFT[[#This Row],[Abs Erorr 2]]/SMA1MSFT[[#This Row],[Adj Close]]</f>
        <v>5.5788174119765471E-2</v>
      </c>
      <c r="N1041" s="23">
        <f t="shared" si="84"/>
        <v>48.842533333333336</v>
      </c>
      <c r="O1041" s="26">
        <f>SMA1MSFT[[#This Row],[Adj Close]]-SMA1MSFT[[#This Row],[6-MA]]</f>
        <v>-1.6742333333333335</v>
      </c>
      <c r="P1041" s="14">
        <f>(SMA1MSFT[[#This Row],[Adj Close]]-N1041)^2</f>
        <v>2.803057254444445</v>
      </c>
      <c r="Q1041" s="14">
        <f>ABS(SMA1MSFT[[#This Row],[Erorr 3]])</f>
        <v>1.6742333333333335</v>
      </c>
      <c r="R1041" s="27">
        <f>SMA1MSFT[[#This Row],[Abs Erorr 3]]/SMA1MSFT[[#This Row],[Adj Close]]</f>
        <v>3.549488392274755E-2</v>
      </c>
    </row>
    <row r="1042" spans="2:18">
      <c r="B1042" s="46">
        <v>45294.291666666664</v>
      </c>
      <c r="C1042" s="7">
        <v>46.428199999999997</v>
      </c>
      <c r="D1042" s="23">
        <f t="shared" si="81"/>
        <v>47.168300000000002</v>
      </c>
      <c r="E1042" s="24">
        <f>SMA1MSFT[[#This Row],[Adj Close]]-SMA1MSFT[[#This Row],[Naive Trend ]]</f>
        <v>-0.74010000000000531</v>
      </c>
      <c r="F1042" s="5">
        <f t="shared" si="80"/>
        <v>0.54774801000000783</v>
      </c>
      <c r="G1042" s="5">
        <f>ABS(SMA1MSFT[[#This Row],[Erorr 1]])</f>
        <v>0.74010000000000531</v>
      </c>
      <c r="H1042" s="15">
        <f>SMA1MSFT[[#This Row],[Abs Erorr 1]]/SMA1MSFT[[#This Row],[Adj Close]]</f>
        <v>1.5940742910558785E-2</v>
      </c>
      <c r="I1042" s="23">
        <f t="shared" si="83"/>
        <v>48.826099999999997</v>
      </c>
      <c r="J1042" s="25">
        <f>(SMA1MSFT[[#This Row],[Adj Close]]-SMA1MSFT[[#This Row],[3-MA]])</f>
        <v>-2.3978999999999999</v>
      </c>
      <c r="K1042" s="14">
        <f t="shared" si="82"/>
        <v>5.7499244099999993</v>
      </c>
      <c r="L1042" s="14">
        <f>ABS(SMA1MSFT[[#This Row],[Erorr 2]])</f>
        <v>2.3978999999999999</v>
      </c>
      <c r="M1042" s="15">
        <f>SMA1MSFT[[#This Row],[Abs Erorr 2]]/SMA1MSFT[[#This Row],[Adj Close]]</f>
        <v>5.1647490102997747E-2</v>
      </c>
      <c r="N1042" s="23">
        <f t="shared" si="84"/>
        <v>48.960949999999997</v>
      </c>
      <c r="O1042" s="26">
        <f>SMA1MSFT[[#This Row],[Adj Close]]-SMA1MSFT[[#This Row],[6-MA]]</f>
        <v>-2.5327500000000001</v>
      </c>
      <c r="P1042" s="14">
        <f>(SMA1MSFT[[#This Row],[Adj Close]]-N1042)^2</f>
        <v>6.4148225625000004</v>
      </c>
      <c r="Q1042" s="14">
        <f>ABS(SMA1MSFT[[#This Row],[Erorr 3]])</f>
        <v>2.5327500000000001</v>
      </c>
      <c r="R1042" s="27">
        <f>SMA1MSFT[[#This Row],[Abs Erorr 3]]/SMA1MSFT[[#This Row],[Adj Close]]</f>
        <v>5.4551974877337484E-2</v>
      </c>
    </row>
    <row r="1043" spans="2:18">
      <c r="B1043" s="46">
        <v>45295.291666666664</v>
      </c>
      <c r="C1043" s="7">
        <v>46.250599999999999</v>
      </c>
      <c r="D1043" s="23">
        <f t="shared" si="81"/>
        <v>46.428199999999997</v>
      </c>
      <c r="E1043" s="24">
        <f>SMA1MSFT[[#This Row],[Adj Close]]-SMA1MSFT[[#This Row],[Naive Trend ]]</f>
        <v>-0.1775999999999982</v>
      </c>
      <c r="F1043" s="5">
        <f t="shared" si="80"/>
        <v>3.1541759999999364E-2</v>
      </c>
      <c r="G1043" s="5">
        <f>ABS(SMA1MSFT[[#This Row],[Erorr 1]])</f>
        <v>0.1775999999999982</v>
      </c>
      <c r="H1043" s="15">
        <f>SMA1MSFT[[#This Row],[Abs Erorr 1]]/SMA1MSFT[[#This Row],[Adj Close]]</f>
        <v>3.8399501844300012E-3</v>
      </c>
      <c r="I1043" s="23">
        <f t="shared" si="83"/>
        <v>47.727466666666665</v>
      </c>
      <c r="J1043" s="25">
        <f>(SMA1MSFT[[#This Row],[Adj Close]]-SMA1MSFT[[#This Row],[3-MA]])</f>
        <v>-1.4768666666666661</v>
      </c>
      <c r="K1043" s="14">
        <f t="shared" si="82"/>
        <v>2.1811351511111097</v>
      </c>
      <c r="L1043" s="14">
        <f>ABS(SMA1MSFT[[#This Row],[Erorr 2]])</f>
        <v>1.4768666666666661</v>
      </c>
      <c r="M1043" s="15">
        <f>SMA1MSFT[[#This Row],[Abs Erorr 2]]/SMA1MSFT[[#This Row],[Adj Close]]</f>
        <v>3.1931838001380872E-2</v>
      </c>
      <c r="N1043" s="23">
        <f t="shared" si="84"/>
        <v>48.804716666666671</v>
      </c>
      <c r="O1043" s="26">
        <f>SMA1MSFT[[#This Row],[Adj Close]]-SMA1MSFT[[#This Row],[6-MA]]</f>
        <v>-2.5541166666666726</v>
      </c>
      <c r="P1043" s="14">
        <f>(SMA1MSFT[[#This Row],[Adj Close]]-N1043)^2</f>
        <v>6.5235119469444749</v>
      </c>
      <c r="Q1043" s="14">
        <f>ABS(SMA1MSFT[[#This Row],[Erorr 3]])</f>
        <v>2.5541166666666726</v>
      </c>
      <c r="R1043" s="27">
        <f>SMA1MSFT[[#This Row],[Abs Erorr 3]]/SMA1MSFT[[#This Row],[Adj Close]]</f>
        <v>5.522342773210883E-2</v>
      </c>
    </row>
    <row r="1044" spans="2:18">
      <c r="B1044" s="46">
        <v>45296.291666666664</v>
      </c>
      <c r="C1044" s="7">
        <v>46.270299999999999</v>
      </c>
      <c r="D1044" s="23">
        <f t="shared" si="81"/>
        <v>46.250599999999999</v>
      </c>
      <c r="E1044" s="24">
        <f>SMA1MSFT[[#This Row],[Adj Close]]-SMA1MSFT[[#This Row],[Naive Trend ]]</f>
        <v>1.9700000000000273E-2</v>
      </c>
      <c r="F1044" s="5">
        <f t="shared" si="80"/>
        <v>3.8809000000001074E-4</v>
      </c>
      <c r="G1044" s="5">
        <f>ABS(SMA1MSFT[[#This Row],[Erorr 1]])</f>
        <v>1.9700000000000273E-2</v>
      </c>
      <c r="H1044" s="15">
        <f>SMA1MSFT[[#This Row],[Abs Erorr 1]]/SMA1MSFT[[#This Row],[Adj Close]]</f>
        <v>4.257590722342469E-4</v>
      </c>
      <c r="I1044" s="23">
        <f t="shared" si="83"/>
        <v>46.615699999999997</v>
      </c>
      <c r="J1044" s="25">
        <f>(SMA1MSFT[[#This Row],[Adj Close]]-SMA1MSFT[[#This Row],[3-MA]])</f>
        <v>-0.34539999999999793</v>
      </c>
      <c r="K1044" s="14">
        <f t="shared" si="82"/>
        <v>0.11930115999999857</v>
      </c>
      <c r="L1044" s="14">
        <f>ABS(SMA1MSFT[[#This Row],[Erorr 2]])</f>
        <v>0.34539999999999793</v>
      </c>
      <c r="M1044" s="15">
        <f>SMA1MSFT[[#This Row],[Abs Erorr 2]]/SMA1MSFT[[#This Row],[Adj Close]]</f>
        <v>7.4648316522693374E-3</v>
      </c>
      <c r="N1044" s="23">
        <f t="shared" si="84"/>
        <v>48.20771666666667</v>
      </c>
      <c r="O1044" s="26">
        <f>SMA1MSFT[[#This Row],[Adj Close]]-SMA1MSFT[[#This Row],[6-MA]]</f>
        <v>-1.937416666666671</v>
      </c>
      <c r="P1044" s="14">
        <f>(SMA1MSFT[[#This Row],[Adj Close]]-N1044)^2</f>
        <v>3.7535833402777947</v>
      </c>
      <c r="Q1044" s="14">
        <f>ABS(SMA1MSFT[[#This Row],[Erorr 3]])</f>
        <v>1.937416666666671</v>
      </c>
      <c r="R1044" s="27">
        <f>SMA1MSFT[[#This Row],[Abs Erorr 3]]/SMA1MSFT[[#This Row],[Adj Close]]</f>
        <v>4.1871711803612058E-2</v>
      </c>
    </row>
    <row r="1045" spans="2:18">
      <c r="B1045" s="46">
        <v>45299.291666666664</v>
      </c>
      <c r="C1045" s="7">
        <v>47.809699999999999</v>
      </c>
      <c r="D1045" s="23">
        <f t="shared" si="81"/>
        <v>46.270299999999999</v>
      </c>
      <c r="E1045" s="24">
        <f>SMA1MSFT[[#This Row],[Adj Close]]-SMA1MSFT[[#This Row],[Naive Trend ]]</f>
        <v>1.5394000000000005</v>
      </c>
      <c r="F1045" s="5">
        <f t="shared" si="80"/>
        <v>2.3697523600000019</v>
      </c>
      <c r="G1045" s="5">
        <f>ABS(SMA1MSFT[[#This Row],[Erorr 1]])</f>
        <v>1.5394000000000005</v>
      </c>
      <c r="H1045" s="15">
        <f>SMA1MSFT[[#This Row],[Abs Erorr 1]]/SMA1MSFT[[#This Row],[Adj Close]]</f>
        <v>3.2198486917926705E-2</v>
      </c>
      <c r="I1045" s="23">
        <f t="shared" si="83"/>
        <v>46.31636666666666</v>
      </c>
      <c r="J1045" s="25">
        <f>(SMA1MSFT[[#This Row],[Adj Close]]-SMA1MSFT[[#This Row],[3-MA]])</f>
        <v>1.4933333333333394</v>
      </c>
      <c r="K1045" s="14">
        <f t="shared" si="82"/>
        <v>2.2300444444444625</v>
      </c>
      <c r="L1045" s="14">
        <f>ABS(SMA1MSFT[[#This Row],[Erorr 2]])</f>
        <v>1.4933333333333394</v>
      </c>
      <c r="M1045" s="15">
        <f>SMA1MSFT[[#This Row],[Abs Erorr 2]]/SMA1MSFT[[#This Row],[Adj Close]]</f>
        <v>3.123494465209653E-2</v>
      </c>
      <c r="N1045" s="23">
        <f t="shared" si="84"/>
        <v>47.571233333333332</v>
      </c>
      <c r="O1045" s="26">
        <f>SMA1MSFT[[#This Row],[Adj Close]]-SMA1MSFT[[#This Row],[6-MA]]</f>
        <v>0.23846666666666749</v>
      </c>
      <c r="P1045" s="14">
        <f>(SMA1MSFT[[#This Row],[Adj Close]]-N1045)^2</f>
        <v>5.6866351111111504E-2</v>
      </c>
      <c r="Q1045" s="14">
        <f>ABS(SMA1MSFT[[#This Row],[Erorr 3]])</f>
        <v>0.23846666666666749</v>
      </c>
      <c r="R1045" s="27">
        <f>SMA1MSFT[[#This Row],[Abs Erorr 3]]/SMA1MSFT[[#This Row],[Adj Close]]</f>
        <v>4.9878302241316615E-3</v>
      </c>
    </row>
    <row r="1046" spans="2:18">
      <c r="B1046" s="46">
        <v>45300.291666666664</v>
      </c>
      <c r="C1046" s="7">
        <v>47.414999999999999</v>
      </c>
      <c r="D1046" s="23">
        <f t="shared" si="81"/>
        <v>47.809699999999999</v>
      </c>
      <c r="E1046" s="24">
        <f>SMA1MSFT[[#This Row],[Adj Close]]-SMA1MSFT[[#This Row],[Naive Trend ]]</f>
        <v>-0.39470000000000027</v>
      </c>
      <c r="F1046" s="5">
        <f t="shared" si="80"/>
        <v>0.15578809000000021</v>
      </c>
      <c r="G1046" s="5">
        <f>ABS(SMA1MSFT[[#This Row],[Erorr 1]])</f>
        <v>0.39470000000000027</v>
      </c>
      <c r="H1046" s="15">
        <f>SMA1MSFT[[#This Row],[Abs Erorr 1]]/SMA1MSFT[[#This Row],[Adj Close]]</f>
        <v>8.3243699251291849E-3</v>
      </c>
      <c r="I1046" s="23">
        <f t="shared" si="83"/>
        <v>46.77686666666667</v>
      </c>
      <c r="J1046" s="25">
        <f>(SMA1MSFT[[#This Row],[Adj Close]]-SMA1MSFT[[#This Row],[3-MA]])</f>
        <v>0.63813333333332878</v>
      </c>
      <c r="K1046" s="14">
        <f t="shared" si="82"/>
        <v>0.40721415111110532</v>
      </c>
      <c r="L1046" s="14">
        <f>ABS(SMA1MSFT[[#This Row],[Erorr 2]])</f>
        <v>0.63813333333332878</v>
      </c>
      <c r="M1046" s="15">
        <f>SMA1MSFT[[#This Row],[Abs Erorr 2]]/SMA1MSFT[[#This Row],[Adj Close]]</f>
        <v>1.345846954198732E-2</v>
      </c>
      <c r="N1046" s="23">
        <f t="shared" si="84"/>
        <v>47.25216666666666</v>
      </c>
      <c r="O1046" s="26">
        <f>SMA1MSFT[[#This Row],[Adj Close]]-SMA1MSFT[[#This Row],[6-MA]]</f>
        <v>0.16283333333333871</v>
      </c>
      <c r="P1046" s="14">
        <f>(SMA1MSFT[[#This Row],[Adj Close]]-N1046)^2</f>
        <v>2.6514694444446197E-2</v>
      </c>
      <c r="Q1046" s="14">
        <f>ABS(SMA1MSFT[[#This Row],[Erorr 3]])</f>
        <v>0.16283333333333871</v>
      </c>
      <c r="R1046" s="27">
        <f>SMA1MSFT[[#This Row],[Abs Erorr 3]]/SMA1MSFT[[#This Row],[Adj Close]]</f>
        <v>3.4342156139056989E-3</v>
      </c>
    </row>
    <row r="1047" spans="2:18">
      <c r="B1047" s="46">
        <v>45301.291666666664</v>
      </c>
      <c r="C1047" s="7">
        <v>46.842599999999997</v>
      </c>
      <c r="D1047" s="23">
        <f t="shared" si="81"/>
        <v>47.414999999999999</v>
      </c>
      <c r="E1047" s="24">
        <f>SMA1MSFT[[#This Row],[Adj Close]]-SMA1MSFT[[#This Row],[Naive Trend ]]</f>
        <v>-0.5724000000000018</v>
      </c>
      <c r="F1047" s="5">
        <f t="shared" si="80"/>
        <v>0.32764176000000206</v>
      </c>
      <c r="G1047" s="5">
        <f>ABS(SMA1MSFT[[#This Row],[Erorr 1]])</f>
        <v>0.5724000000000018</v>
      </c>
      <c r="H1047" s="15">
        <f>SMA1MSFT[[#This Row],[Abs Erorr 1]]/SMA1MSFT[[#This Row],[Adj Close]]</f>
        <v>1.2219646219466935E-2</v>
      </c>
      <c r="I1047" s="23">
        <f t="shared" si="83"/>
        <v>47.164999999999999</v>
      </c>
      <c r="J1047" s="25">
        <f>(SMA1MSFT[[#This Row],[Adj Close]]-SMA1MSFT[[#This Row],[3-MA]])</f>
        <v>-0.3224000000000018</v>
      </c>
      <c r="K1047" s="14">
        <f t="shared" si="82"/>
        <v>0.10394176000000116</v>
      </c>
      <c r="L1047" s="14">
        <f>ABS(SMA1MSFT[[#This Row],[Erorr 2]])</f>
        <v>0.3224000000000018</v>
      </c>
      <c r="M1047" s="15">
        <f>SMA1MSFT[[#This Row],[Abs Erorr 2]]/SMA1MSFT[[#This Row],[Adj Close]]</f>
        <v>6.8826239363314976E-3</v>
      </c>
      <c r="N1047" s="23">
        <f t="shared" si="84"/>
        <v>46.890349999999991</v>
      </c>
      <c r="O1047" s="26">
        <f>SMA1MSFT[[#This Row],[Adj Close]]-SMA1MSFT[[#This Row],[6-MA]]</f>
        <v>-4.774999999999352E-2</v>
      </c>
      <c r="P1047" s="14">
        <f>(SMA1MSFT[[#This Row],[Adj Close]]-N1047)^2</f>
        <v>2.2800624999993811E-3</v>
      </c>
      <c r="Q1047" s="14">
        <f>ABS(SMA1MSFT[[#This Row],[Erorr 3]])</f>
        <v>4.774999999999352E-2</v>
      </c>
      <c r="R1047" s="27">
        <f>SMA1MSFT[[#This Row],[Abs Erorr 3]]/SMA1MSFT[[#This Row],[Adj Close]]</f>
        <v>1.0193712560787301E-3</v>
      </c>
    </row>
    <row r="1048" spans="2:18">
      <c r="B1048" s="46">
        <v>45302.291666666664</v>
      </c>
      <c r="C1048" s="7">
        <v>47.010399999999997</v>
      </c>
      <c r="D1048" s="23">
        <f t="shared" si="81"/>
        <v>46.842599999999997</v>
      </c>
      <c r="E1048" s="24">
        <f>SMA1MSFT[[#This Row],[Adj Close]]-SMA1MSFT[[#This Row],[Naive Trend ]]</f>
        <v>0.16779999999999973</v>
      </c>
      <c r="F1048" s="5">
        <f t="shared" si="80"/>
        <v>2.8156839999999909E-2</v>
      </c>
      <c r="G1048" s="5">
        <f>ABS(SMA1MSFT[[#This Row],[Erorr 1]])</f>
        <v>0.16779999999999973</v>
      </c>
      <c r="H1048" s="15">
        <f>SMA1MSFT[[#This Row],[Abs Erorr 1]]/SMA1MSFT[[#This Row],[Adj Close]]</f>
        <v>3.5694229362013457E-3</v>
      </c>
      <c r="I1048" s="23">
        <f t="shared" si="83"/>
        <v>47.355766666666661</v>
      </c>
      <c r="J1048" s="25">
        <f>(SMA1MSFT[[#This Row],[Adj Close]]-SMA1MSFT[[#This Row],[3-MA]])</f>
        <v>-0.34536666666666349</v>
      </c>
      <c r="K1048" s="14">
        <f t="shared" si="82"/>
        <v>0.11927813444444225</v>
      </c>
      <c r="L1048" s="14">
        <f>ABS(SMA1MSFT[[#This Row],[Erorr 2]])</f>
        <v>0.34536666666666349</v>
      </c>
      <c r="M1048" s="15">
        <f>SMA1MSFT[[#This Row],[Abs Erorr 2]]/SMA1MSFT[[#This Row],[Adj Close]]</f>
        <v>7.3466013194242868E-3</v>
      </c>
      <c r="N1048" s="23">
        <f t="shared" si="84"/>
        <v>46.83606666666666</v>
      </c>
      <c r="O1048" s="26">
        <f>SMA1MSFT[[#This Row],[Adj Close]]-SMA1MSFT[[#This Row],[6-MA]]</f>
        <v>0.17433333333333678</v>
      </c>
      <c r="P1048" s="14">
        <f>(SMA1MSFT[[#This Row],[Adj Close]]-N1048)^2</f>
        <v>3.0392111111112313E-2</v>
      </c>
      <c r="Q1048" s="14">
        <f>ABS(SMA1MSFT[[#This Row],[Erorr 3]])</f>
        <v>0.17433333333333678</v>
      </c>
      <c r="R1048" s="27">
        <f>SMA1MSFT[[#This Row],[Abs Erorr 3]]/SMA1MSFT[[#This Row],[Adj Close]]</f>
        <v>3.7083992761886048E-3</v>
      </c>
    </row>
    <row r="1049" spans="2:18">
      <c r="B1049" s="46">
        <v>45303.291666666664</v>
      </c>
      <c r="C1049" s="7">
        <v>46.497300000000003</v>
      </c>
      <c r="D1049" s="23">
        <f t="shared" si="81"/>
        <v>47.010399999999997</v>
      </c>
      <c r="E1049" s="24">
        <f>SMA1MSFT[[#This Row],[Adj Close]]-SMA1MSFT[[#This Row],[Naive Trend ]]</f>
        <v>-0.51309999999999434</v>
      </c>
      <c r="F1049" s="5">
        <f t="shared" si="80"/>
        <v>0.26327160999999422</v>
      </c>
      <c r="G1049" s="5">
        <f>ABS(SMA1MSFT[[#This Row],[Erorr 1]])</f>
        <v>0.51309999999999434</v>
      </c>
      <c r="H1049" s="15">
        <f>SMA1MSFT[[#This Row],[Abs Erorr 1]]/SMA1MSFT[[#This Row],[Adj Close]]</f>
        <v>1.1035049346951206E-2</v>
      </c>
      <c r="I1049" s="23">
        <f t="shared" si="83"/>
        <v>47.089333333333336</v>
      </c>
      <c r="J1049" s="25">
        <f>(SMA1MSFT[[#This Row],[Adj Close]]-SMA1MSFT[[#This Row],[3-MA]])</f>
        <v>-0.59203333333333319</v>
      </c>
      <c r="K1049" s="14">
        <f t="shared" si="82"/>
        <v>0.35050346777777763</v>
      </c>
      <c r="L1049" s="14">
        <f>ABS(SMA1MSFT[[#This Row],[Erorr 2]])</f>
        <v>0.59203333333333319</v>
      </c>
      <c r="M1049" s="15">
        <f>SMA1MSFT[[#This Row],[Abs Erorr 2]]/SMA1MSFT[[#This Row],[Adj Close]]</f>
        <v>1.2732638956097088E-2</v>
      </c>
      <c r="N1049" s="23">
        <f t="shared" si="84"/>
        <v>46.933099999999996</v>
      </c>
      <c r="O1049" s="26">
        <f>SMA1MSFT[[#This Row],[Adj Close]]-SMA1MSFT[[#This Row],[6-MA]]</f>
        <v>-0.4357999999999933</v>
      </c>
      <c r="P1049" s="14">
        <f>(SMA1MSFT[[#This Row],[Adj Close]]-N1049)^2</f>
        <v>0.18992163999999417</v>
      </c>
      <c r="Q1049" s="14">
        <f>ABS(SMA1MSFT[[#This Row],[Erorr 3]])</f>
        <v>0.4357999999999933</v>
      </c>
      <c r="R1049" s="27">
        <f>SMA1MSFT[[#This Row],[Abs Erorr 3]]/SMA1MSFT[[#This Row],[Adj Close]]</f>
        <v>9.3725872254946697E-3</v>
      </c>
    </row>
    <row r="1050" spans="2:18">
      <c r="B1050" s="46">
        <v>45307.291666666664</v>
      </c>
      <c r="C1050" s="7">
        <v>46.438099999999999</v>
      </c>
      <c r="D1050" s="23">
        <f t="shared" si="81"/>
        <v>46.497300000000003</v>
      </c>
      <c r="E1050" s="24">
        <f>SMA1MSFT[[#This Row],[Adj Close]]-SMA1MSFT[[#This Row],[Naive Trend ]]</f>
        <v>-5.9200000000004138E-2</v>
      </c>
      <c r="F1050" s="5">
        <f t="shared" si="80"/>
        <v>3.5046400000004899E-3</v>
      </c>
      <c r="G1050" s="5">
        <f>ABS(SMA1MSFT[[#This Row],[Erorr 1]])</f>
        <v>5.9200000000004138E-2</v>
      </c>
      <c r="H1050" s="15">
        <f>SMA1MSFT[[#This Row],[Abs Erorr 1]]/SMA1MSFT[[#This Row],[Adj Close]]</f>
        <v>1.2748152917540585E-3</v>
      </c>
      <c r="I1050" s="23">
        <f t="shared" si="83"/>
        <v>46.783433333333335</v>
      </c>
      <c r="J1050" s="25">
        <f>(SMA1MSFT[[#This Row],[Adj Close]]-SMA1MSFT[[#This Row],[3-MA]])</f>
        <v>-0.34533333333333616</v>
      </c>
      <c r="K1050" s="14">
        <f t="shared" si="82"/>
        <v>0.11925511111111306</v>
      </c>
      <c r="L1050" s="14">
        <f>ABS(SMA1MSFT[[#This Row],[Erorr 2]])</f>
        <v>0.34533333333333616</v>
      </c>
      <c r="M1050" s="15">
        <f>SMA1MSFT[[#This Row],[Abs Erorr 2]]/SMA1MSFT[[#This Row],[Adj Close]]</f>
        <v>7.4364225352315481E-3</v>
      </c>
      <c r="N1050" s="23">
        <f t="shared" si="84"/>
        <v>46.974216666666671</v>
      </c>
      <c r="O1050" s="26">
        <f>SMA1MSFT[[#This Row],[Adj Close]]-SMA1MSFT[[#This Row],[6-MA]]</f>
        <v>-0.5361166666666719</v>
      </c>
      <c r="P1050" s="14">
        <f>(SMA1MSFT[[#This Row],[Adj Close]]-N1050)^2</f>
        <v>0.2874210802777834</v>
      </c>
      <c r="Q1050" s="14">
        <f>ABS(SMA1MSFT[[#This Row],[Erorr 3]])</f>
        <v>0.5361166666666719</v>
      </c>
      <c r="R1050" s="27">
        <f>SMA1MSFT[[#This Row],[Abs Erorr 3]]/SMA1MSFT[[#This Row],[Adj Close]]</f>
        <v>1.1544758865385791E-2</v>
      </c>
    </row>
    <row r="1051" spans="2:18">
      <c r="B1051" s="46">
        <v>45308.291666666664</v>
      </c>
      <c r="C1051" s="7">
        <v>45.451300000000003</v>
      </c>
      <c r="D1051" s="23">
        <f t="shared" si="81"/>
        <v>46.438099999999999</v>
      </c>
      <c r="E1051" s="24">
        <f>SMA1MSFT[[#This Row],[Adj Close]]-SMA1MSFT[[#This Row],[Naive Trend ]]</f>
        <v>-0.98679999999999524</v>
      </c>
      <c r="F1051" s="5">
        <f t="shared" si="80"/>
        <v>0.97377423999999058</v>
      </c>
      <c r="G1051" s="5">
        <f>ABS(SMA1MSFT[[#This Row],[Erorr 1]])</f>
        <v>0.98679999999999524</v>
      </c>
      <c r="H1051" s="15">
        <f>SMA1MSFT[[#This Row],[Abs Erorr 1]]/SMA1MSFT[[#This Row],[Adj Close]]</f>
        <v>2.1711150176122469E-2</v>
      </c>
      <c r="I1051" s="23">
        <f t="shared" si="83"/>
        <v>46.648599999999995</v>
      </c>
      <c r="J1051" s="25">
        <f>(SMA1MSFT[[#This Row],[Adj Close]]-SMA1MSFT[[#This Row],[3-MA]])</f>
        <v>-1.1972999999999914</v>
      </c>
      <c r="K1051" s="14">
        <f t="shared" si="82"/>
        <v>1.4335272899999794</v>
      </c>
      <c r="L1051" s="14">
        <f>ABS(SMA1MSFT[[#This Row],[Erorr 2]])</f>
        <v>1.1972999999999914</v>
      </c>
      <c r="M1051" s="15">
        <f>SMA1MSFT[[#This Row],[Abs Erorr 2]]/SMA1MSFT[[#This Row],[Adj Close]]</f>
        <v>2.6342480853132722E-2</v>
      </c>
      <c r="N1051" s="23">
        <f t="shared" si="84"/>
        <v>47.002183333333335</v>
      </c>
      <c r="O1051" s="26">
        <f>SMA1MSFT[[#This Row],[Adj Close]]-SMA1MSFT[[#This Row],[6-MA]]</f>
        <v>-1.5508833333333314</v>
      </c>
      <c r="P1051" s="14">
        <f>(SMA1MSFT[[#This Row],[Adj Close]]-N1051)^2</f>
        <v>2.4052391136111049</v>
      </c>
      <c r="Q1051" s="14">
        <f>ABS(SMA1MSFT[[#This Row],[Erorr 3]])</f>
        <v>1.5508833333333314</v>
      </c>
      <c r="R1051" s="27">
        <f>SMA1MSFT[[#This Row],[Abs Erorr 3]]/SMA1MSFT[[#This Row],[Adj Close]]</f>
        <v>3.4121869634825212E-2</v>
      </c>
    </row>
    <row r="1052" spans="2:18">
      <c r="B1052" s="46">
        <v>45309.291666666664</v>
      </c>
      <c r="C1052" s="7">
        <v>46.122300000000003</v>
      </c>
      <c r="D1052" s="23">
        <f t="shared" si="81"/>
        <v>45.451300000000003</v>
      </c>
      <c r="E1052" s="24">
        <f>SMA1MSFT[[#This Row],[Adj Close]]-SMA1MSFT[[#This Row],[Naive Trend ]]</f>
        <v>0.67099999999999937</v>
      </c>
      <c r="F1052" s="5">
        <f t="shared" si="80"/>
        <v>0.45024099999999917</v>
      </c>
      <c r="G1052" s="5">
        <f>ABS(SMA1MSFT[[#This Row],[Erorr 1]])</f>
        <v>0.67099999999999937</v>
      </c>
      <c r="H1052" s="15">
        <f>SMA1MSFT[[#This Row],[Abs Erorr 1]]/SMA1MSFT[[#This Row],[Adj Close]]</f>
        <v>1.454827708071799E-2</v>
      </c>
      <c r="I1052" s="23">
        <f t="shared" si="83"/>
        <v>46.128900000000009</v>
      </c>
      <c r="J1052" s="25">
        <f>(SMA1MSFT[[#This Row],[Adj Close]]-SMA1MSFT[[#This Row],[3-MA]])</f>
        <v>-6.6000000000059345E-3</v>
      </c>
      <c r="K1052" s="14">
        <f t="shared" si="82"/>
        <v>4.3560000000078337E-5</v>
      </c>
      <c r="L1052" s="14">
        <f>ABS(SMA1MSFT[[#This Row],[Erorr 2]])</f>
        <v>6.6000000000059345E-3</v>
      </c>
      <c r="M1052" s="15">
        <f>SMA1MSFT[[#This Row],[Abs Erorr 2]]/SMA1MSFT[[#This Row],[Adj Close]]</f>
        <v>1.4309780735145329E-4</v>
      </c>
      <c r="N1052" s="23">
        <f t="shared" si="84"/>
        <v>46.609116666666665</v>
      </c>
      <c r="O1052" s="26">
        <f>SMA1MSFT[[#This Row],[Adj Close]]-SMA1MSFT[[#This Row],[6-MA]]</f>
        <v>-0.48681666666666246</v>
      </c>
      <c r="P1052" s="14">
        <f>(SMA1MSFT[[#This Row],[Adj Close]]-N1052)^2</f>
        <v>0.23699046694444034</v>
      </c>
      <c r="Q1052" s="14">
        <f>ABS(SMA1MSFT[[#This Row],[Erorr 3]])</f>
        <v>0.48681666666666246</v>
      </c>
      <c r="R1052" s="27">
        <f>SMA1MSFT[[#This Row],[Abs Erorr 3]]/SMA1MSFT[[#This Row],[Adj Close]]</f>
        <v>1.0554908724557588E-2</v>
      </c>
    </row>
    <row r="1053" spans="2:18">
      <c r="B1053" s="46">
        <v>45310.291666666664</v>
      </c>
      <c r="C1053" s="7">
        <v>47.5137</v>
      </c>
      <c r="D1053" s="23">
        <f t="shared" si="81"/>
        <v>46.122300000000003</v>
      </c>
      <c r="E1053" s="24">
        <f>SMA1MSFT[[#This Row],[Adj Close]]-SMA1MSFT[[#This Row],[Naive Trend ]]</f>
        <v>1.3913999999999973</v>
      </c>
      <c r="F1053" s="5">
        <f t="shared" si="80"/>
        <v>1.9359939599999925</v>
      </c>
      <c r="G1053" s="5">
        <f>ABS(SMA1MSFT[[#This Row],[Erorr 1]])</f>
        <v>1.3913999999999973</v>
      </c>
      <c r="H1053" s="15">
        <f>SMA1MSFT[[#This Row],[Abs Erorr 1]]/SMA1MSFT[[#This Row],[Adj Close]]</f>
        <v>2.9284185403367816E-2</v>
      </c>
      <c r="I1053" s="23">
        <f t="shared" si="83"/>
        <v>46.003899999999994</v>
      </c>
      <c r="J1053" s="25">
        <f>(SMA1MSFT[[#This Row],[Adj Close]]-SMA1MSFT[[#This Row],[3-MA]])</f>
        <v>1.5098000000000056</v>
      </c>
      <c r="K1053" s="14">
        <f t="shared" si="82"/>
        <v>2.279496040000017</v>
      </c>
      <c r="L1053" s="14">
        <f>ABS(SMA1MSFT[[#This Row],[Erorr 2]])</f>
        <v>1.5098000000000056</v>
      </c>
      <c r="M1053" s="15">
        <f>SMA1MSFT[[#This Row],[Abs Erorr 2]]/SMA1MSFT[[#This Row],[Adj Close]]</f>
        <v>3.1776098262185554E-2</v>
      </c>
      <c r="N1053" s="23">
        <f t="shared" si="84"/>
        <v>46.393666666666668</v>
      </c>
      <c r="O1053" s="26">
        <f>SMA1MSFT[[#This Row],[Adj Close]]-SMA1MSFT[[#This Row],[6-MA]]</f>
        <v>1.1200333333333319</v>
      </c>
      <c r="P1053" s="14">
        <f>(SMA1MSFT[[#This Row],[Adj Close]]-N1053)^2</f>
        <v>1.2544746677777745</v>
      </c>
      <c r="Q1053" s="14">
        <f>ABS(SMA1MSFT[[#This Row],[Erorr 3]])</f>
        <v>1.1200333333333319</v>
      </c>
      <c r="R1053" s="27">
        <f>SMA1MSFT[[#This Row],[Abs Erorr 3]]/SMA1MSFT[[#This Row],[Adj Close]]</f>
        <v>2.3572850216534009E-2</v>
      </c>
    </row>
    <row r="1054" spans="2:18">
      <c r="B1054" s="46">
        <v>45313.291666666664</v>
      </c>
      <c r="C1054" s="7">
        <v>47.582700000000003</v>
      </c>
      <c r="D1054" s="23">
        <f t="shared" si="81"/>
        <v>47.5137</v>
      </c>
      <c r="E1054" s="24">
        <f>SMA1MSFT[[#This Row],[Adj Close]]-SMA1MSFT[[#This Row],[Naive Trend ]]</f>
        <v>6.9000000000002615E-2</v>
      </c>
      <c r="F1054" s="5">
        <f t="shared" si="80"/>
        <v>4.7610000000003604E-3</v>
      </c>
      <c r="G1054" s="5">
        <f>ABS(SMA1MSFT[[#This Row],[Erorr 1]])</f>
        <v>6.9000000000002615E-2</v>
      </c>
      <c r="H1054" s="15">
        <f>SMA1MSFT[[#This Row],[Abs Erorr 1]]/SMA1MSFT[[#This Row],[Adj Close]]</f>
        <v>1.4501068665713087E-3</v>
      </c>
      <c r="I1054" s="23">
        <f t="shared" si="83"/>
        <v>46.362433333333335</v>
      </c>
      <c r="J1054" s="25">
        <f>(SMA1MSFT[[#This Row],[Adj Close]]-SMA1MSFT[[#This Row],[3-MA]])</f>
        <v>1.2202666666666673</v>
      </c>
      <c r="K1054" s="14">
        <f t="shared" si="82"/>
        <v>1.4890507377777793</v>
      </c>
      <c r="L1054" s="14">
        <f>ABS(SMA1MSFT[[#This Row],[Erorr 2]])</f>
        <v>1.2202666666666673</v>
      </c>
      <c r="M1054" s="15">
        <f>SMA1MSFT[[#This Row],[Abs Erorr 2]]/SMA1MSFT[[#This Row],[Adj Close]]</f>
        <v>2.5645174962048545E-2</v>
      </c>
      <c r="N1054" s="23">
        <f t="shared" si="84"/>
        <v>46.505516666666665</v>
      </c>
      <c r="O1054" s="26">
        <f>SMA1MSFT[[#This Row],[Adj Close]]-SMA1MSFT[[#This Row],[6-MA]]</f>
        <v>1.0771833333333376</v>
      </c>
      <c r="P1054" s="14">
        <f>(SMA1MSFT[[#This Row],[Adj Close]]-N1054)^2</f>
        <v>1.1603239336111204</v>
      </c>
      <c r="Q1054" s="14">
        <f>ABS(SMA1MSFT[[#This Row],[Erorr 3]])</f>
        <v>1.0771833333333376</v>
      </c>
      <c r="R1054" s="27">
        <f>SMA1MSFT[[#This Row],[Abs Erorr 3]]/SMA1MSFT[[#This Row],[Adj Close]]</f>
        <v>2.2638129684388181E-2</v>
      </c>
    </row>
    <row r="1055" spans="2:18">
      <c r="B1055" s="46">
        <v>45314.291666666664</v>
      </c>
      <c r="C1055" s="7">
        <v>48.243899999999996</v>
      </c>
      <c r="D1055" s="23">
        <f t="shared" si="81"/>
        <v>47.582700000000003</v>
      </c>
      <c r="E1055" s="24">
        <f>SMA1MSFT[[#This Row],[Adj Close]]-SMA1MSFT[[#This Row],[Naive Trend ]]</f>
        <v>0.66119999999999379</v>
      </c>
      <c r="F1055" s="5">
        <f t="shared" si="80"/>
        <v>0.43718543999999177</v>
      </c>
      <c r="G1055" s="5">
        <f>ABS(SMA1MSFT[[#This Row],[Erorr 1]])</f>
        <v>0.66119999999999379</v>
      </c>
      <c r="H1055" s="15">
        <f>SMA1MSFT[[#This Row],[Abs Erorr 1]]/SMA1MSFT[[#This Row],[Adj Close]]</f>
        <v>1.3705359641322402E-2</v>
      </c>
      <c r="I1055" s="23">
        <f t="shared" si="83"/>
        <v>47.072900000000004</v>
      </c>
      <c r="J1055" s="25">
        <f>(SMA1MSFT[[#This Row],[Adj Close]]-SMA1MSFT[[#This Row],[3-MA]])</f>
        <v>1.1709999999999923</v>
      </c>
      <c r="K1055" s="14">
        <f t="shared" si="82"/>
        <v>1.3712409999999819</v>
      </c>
      <c r="L1055" s="14">
        <f>ABS(SMA1MSFT[[#This Row],[Erorr 2]])</f>
        <v>1.1709999999999923</v>
      </c>
      <c r="M1055" s="15">
        <f>SMA1MSFT[[#This Row],[Abs Erorr 2]]/SMA1MSFT[[#This Row],[Adj Close]]</f>
        <v>2.4272498699317267E-2</v>
      </c>
      <c r="N1055" s="23">
        <f t="shared" si="84"/>
        <v>46.600900000000003</v>
      </c>
      <c r="O1055" s="26">
        <f>SMA1MSFT[[#This Row],[Adj Close]]-SMA1MSFT[[#This Row],[6-MA]]</f>
        <v>1.6429999999999936</v>
      </c>
      <c r="P1055" s="14">
        <f>(SMA1MSFT[[#This Row],[Adj Close]]-N1055)^2</f>
        <v>2.6994489999999787</v>
      </c>
      <c r="Q1055" s="14">
        <f>ABS(SMA1MSFT[[#This Row],[Erorr 3]])</f>
        <v>1.6429999999999936</v>
      </c>
      <c r="R1055" s="27">
        <f>SMA1MSFT[[#This Row],[Abs Erorr 3]]/SMA1MSFT[[#This Row],[Adj Close]]</f>
        <v>3.4056119011937128E-2</v>
      </c>
    </row>
    <row r="1056" spans="2:18">
      <c r="B1056" s="46">
        <v>45315.291666666664</v>
      </c>
      <c r="C1056" s="7">
        <v>48.441200000000002</v>
      </c>
      <c r="D1056" s="23">
        <f t="shared" si="81"/>
        <v>48.243899999999996</v>
      </c>
      <c r="E1056" s="24">
        <f>SMA1MSFT[[#This Row],[Adj Close]]-SMA1MSFT[[#This Row],[Naive Trend ]]</f>
        <v>0.19730000000000558</v>
      </c>
      <c r="F1056" s="5">
        <f t="shared" si="80"/>
        <v>3.8927290000002203E-2</v>
      </c>
      <c r="G1056" s="5">
        <f>ABS(SMA1MSFT[[#This Row],[Erorr 1]])</f>
        <v>0.19730000000000558</v>
      </c>
      <c r="H1056" s="15">
        <f>SMA1MSFT[[#This Row],[Abs Erorr 1]]/SMA1MSFT[[#This Row],[Adj Close]]</f>
        <v>4.0729791995244872E-3</v>
      </c>
      <c r="I1056" s="23">
        <f t="shared" si="83"/>
        <v>47.780100000000004</v>
      </c>
      <c r="J1056" s="25">
        <f>(SMA1MSFT[[#This Row],[Adj Close]]-SMA1MSFT[[#This Row],[3-MA]])</f>
        <v>0.66109999999999758</v>
      </c>
      <c r="K1056" s="14">
        <f t="shared" si="82"/>
        <v>0.43705320999999681</v>
      </c>
      <c r="L1056" s="14">
        <f>ABS(SMA1MSFT[[#This Row],[Erorr 2]])</f>
        <v>0.66109999999999758</v>
      </c>
      <c r="M1056" s="15">
        <f>SMA1MSFT[[#This Row],[Abs Erorr 2]]/SMA1MSFT[[#This Row],[Adj Close]]</f>
        <v>1.3647473638142688E-2</v>
      </c>
      <c r="N1056" s="23">
        <f t="shared" si="84"/>
        <v>46.891999999999996</v>
      </c>
      <c r="O1056" s="26">
        <f>SMA1MSFT[[#This Row],[Adj Close]]-SMA1MSFT[[#This Row],[6-MA]]</f>
        <v>1.5492000000000061</v>
      </c>
      <c r="P1056" s="14">
        <f>(SMA1MSFT[[#This Row],[Adj Close]]-N1056)^2</f>
        <v>2.4000206400000188</v>
      </c>
      <c r="Q1056" s="14">
        <f>ABS(SMA1MSFT[[#This Row],[Erorr 3]])</f>
        <v>1.5492000000000061</v>
      </c>
      <c r="R1056" s="27">
        <f>SMA1MSFT[[#This Row],[Abs Erorr 3]]/SMA1MSFT[[#This Row],[Adj Close]]</f>
        <v>3.1981040932099247E-2</v>
      </c>
    </row>
    <row r="1057" spans="2:18">
      <c r="B1057" s="46">
        <v>45316.291666666664</v>
      </c>
      <c r="C1057" s="7">
        <v>48.895200000000003</v>
      </c>
      <c r="D1057" s="23">
        <f t="shared" si="81"/>
        <v>48.441200000000002</v>
      </c>
      <c r="E1057" s="24">
        <f>SMA1MSFT[[#This Row],[Adj Close]]-SMA1MSFT[[#This Row],[Naive Trend ]]</f>
        <v>0.45400000000000063</v>
      </c>
      <c r="F1057" s="5">
        <f t="shared" si="80"/>
        <v>0.20611600000000058</v>
      </c>
      <c r="G1057" s="5">
        <f>ABS(SMA1MSFT[[#This Row],[Erorr 1]])</f>
        <v>0.45400000000000063</v>
      </c>
      <c r="H1057" s="15">
        <f>SMA1MSFT[[#This Row],[Abs Erorr 1]]/SMA1MSFT[[#This Row],[Adj Close]]</f>
        <v>9.2851650059719692E-3</v>
      </c>
      <c r="I1057" s="23">
        <f t="shared" si="83"/>
        <v>48.089266666666667</v>
      </c>
      <c r="J1057" s="25">
        <f>(SMA1MSFT[[#This Row],[Adj Close]]-SMA1MSFT[[#This Row],[3-MA]])</f>
        <v>0.80593333333333561</v>
      </c>
      <c r="K1057" s="14">
        <f t="shared" si="82"/>
        <v>0.64952853777778141</v>
      </c>
      <c r="L1057" s="14">
        <f>ABS(SMA1MSFT[[#This Row],[Erorr 2]])</f>
        <v>0.80593333333333561</v>
      </c>
      <c r="M1057" s="15">
        <f>SMA1MSFT[[#This Row],[Abs Erorr 2]]/SMA1MSFT[[#This Row],[Adj Close]]</f>
        <v>1.6482872211041891E-2</v>
      </c>
      <c r="N1057" s="23">
        <f t="shared" si="84"/>
        <v>47.225850000000001</v>
      </c>
      <c r="O1057" s="26">
        <f>SMA1MSFT[[#This Row],[Adj Close]]-SMA1MSFT[[#This Row],[6-MA]]</f>
        <v>1.6693500000000014</v>
      </c>
      <c r="P1057" s="14">
        <f>(SMA1MSFT[[#This Row],[Adj Close]]-N1057)^2</f>
        <v>2.786729422500005</v>
      </c>
      <c r="Q1057" s="14">
        <f>ABS(SMA1MSFT[[#This Row],[Erorr 3]])</f>
        <v>1.6693500000000014</v>
      </c>
      <c r="R1057" s="27">
        <f>SMA1MSFT[[#This Row],[Abs Erorr 3]]/SMA1MSFT[[#This Row],[Adj Close]]</f>
        <v>3.4141388111716513E-2</v>
      </c>
    </row>
    <row r="1058" spans="2:18">
      <c r="B1058" s="46">
        <v>45317.291666666664</v>
      </c>
      <c r="C1058" s="7">
        <v>43.073099999999997</v>
      </c>
      <c r="D1058" s="23">
        <f t="shared" si="81"/>
        <v>48.895200000000003</v>
      </c>
      <c r="E1058" s="24">
        <f>SMA1MSFT[[#This Row],[Adj Close]]-SMA1MSFT[[#This Row],[Naive Trend ]]</f>
        <v>-5.822100000000006</v>
      </c>
      <c r="F1058" s="5">
        <f t="shared" si="80"/>
        <v>33.896848410000068</v>
      </c>
      <c r="G1058" s="5">
        <f>ABS(SMA1MSFT[[#This Row],[Erorr 1]])</f>
        <v>5.822100000000006</v>
      </c>
      <c r="H1058" s="15">
        <f>SMA1MSFT[[#This Row],[Abs Erorr 1]]/SMA1MSFT[[#This Row],[Adj Close]]</f>
        <v>0.1351678890072924</v>
      </c>
      <c r="I1058" s="23">
        <f t="shared" si="83"/>
        <v>48.526766666666674</v>
      </c>
      <c r="J1058" s="25">
        <f>(SMA1MSFT[[#This Row],[Adj Close]]-SMA1MSFT[[#This Row],[3-MA]])</f>
        <v>-5.4536666666666775</v>
      </c>
      <c r="K1058" s="14">
        <f t="shared" si="82"/>
        <v>29.742480111111231</v>
      </c>
      <c r="L1058" s="14">
        <f>ABS(SMA1MSFT[[#This Row],[Erorr 2]])</f>
        <v>5.4536666666666775</v>
      </c>
      <c r="M1058" s="15">
        <f>SMA1MSFT[[#This Row],[Abs Erorr 2]]/SMA1MSFT[[#This Row],[Adj Close]]</f>
        <v>0.12661421320189811</v>
      </c>
      <c r="N1058" s="23">
        <f t="shared" si="84"/>
        <v>47.799833333333339</v>
      </c>
      <c r="O1058" s="26">
        <f>SMA1MSFT[[#This Row],[Adj Close]]-SMA1MSFT[[#This Row],[6-MA]]</f>
        <v>-4.7267333333333426</v>
      </c>
      <c r="P1058" s="14">
        <f>(SMA1MSFT[[#This Row],[Adj Close]]-N1058)^2</f>
        <v>22.34200800444453</v>
      </c>
      <c r="Q1058" s="14">
        <f>ABS(SMA1MSFT[[#This Row],[Erorr 3]])</f>
        <v>4.7267333333333426</v>
      </c>
      <c r="R1058" s="27">
        <f>SMA1MSFT[[#This Row],[Abs Erorr 3]]/SMA1MSFT[[#This Row],[Adj Close]]</f>
        <v>0.10973747729634836</v>
      </c>
    </row>
    <row r="1059" spans="2:18">
      <c r="B1059" s="46">
        <v>45320.291666666664</v>
      </c>
      <c r="C1059" s="7">
        <v>43.260599999999997</v>
      </c>
      <c r="D1059" s="23">
        <f t="shared" si="81"/>
        <v>43.073099999999997</v>
      </c>
      <c r="E1059" s="24">
        <f>SMA1MSFT[[#This Row],[Adj Close]]-SMA1MSFT[[#This Row],[Naive Trend ]]</f>
        <v>0.1875</v>
      </c>
      <c r="F1059" s="5">
        <f t="shared" si="80"/>
        <v>3.515625E-2</v>
      </c>
      <c r="G1059" s="5">
        <f>ABS(SMA1MSFT[[#This Row],[Erorr 1]])</f>
        <v>0.1875</v>
      </c>
      <c r="H1059" s="15">
        <f>SMA1MSFT[[#This Row],[Abs Erorr 1]]/SMA1MSFT[[#This Row],[Adj Close]]</f>
        <v>4.3341978613334079E-3</v>
      </c>
      <c r="I1059" s="23">
        <f t="shared" si="83"/>
        <v>46.803166666666662</v>
      </c>
      <c r="J1059" s="25">
        <f>(SMA1MSFT[[#This Row],[Adj Close]]-SMA1MSFT[[#This Row],[3-MA]])</f>
        <v>-3.5425666666666658</v>
      </c>
      <c r="K1059" s="14">
        <f t="shared" si="82"/>
        <v>12.549778587777771</v>
      </c>
      <c r="L1059" s="14">
        <f>ABS(SMA1MSFT[[#This Row],[Erorr 2]])</f>
        <v>3.5425666666666658</v>
      </c>
      <c r="M1059" s="15">
        <f>SMA1MSFT[[#This Row],[Abs Erorr 2]]/SMA1MSFT[[#This Row],[Adj Close]]</f>
        <v>8.1888985974920975E-2</v>
      </c>
      <c r="N1059" s="23">
        <f t="shared" si="84"/>
        <v>47.291633333333344</v>
      </c>
      <c r="O1059" s="26">
        <f>SMA1MSFT[[#This Row],[Adj Close]]-SMA1MSFT[[#This Row],[6-MA]]</f>
        <v>-4.0310333333333475</v>
      </c>
      <c r="P1059" s="14">
        <f>(SMA1MSFT[[#This Row],[Adj Close]]-N1059)^2</f>
        <v>16.249229734444558</v>
      </c>
      <c r="Q1059" s="14">
        <f>ABS(SMA1MSFT[[#This Row],[Erorr 3]])</f>
        <v>4.0310333333333475</v>
      </c>
      <c r="R1059" s="27">
        <f>SMA1MSFT[[#This Row],[Abs Erorr 3]]/SMA1MSFT[[#This Row],[Adj Close]]</f>
        <v>9.318024561225105E-2</v>
      </c>
    </row>
    <row r="1060" spans="2:18">
      <c r="B1060" s="46">
        <v>45321.291666666664</v>
      </c>
      <c r="C1060" s="7">
        <v>42.352800000000002</v>
      </c>
      <c r="D1060" s="23">
        <f t="shared" si="81"/>
        <v>43.260599999999997</v>
      </c>
      <c r="E1060" s="24">
        <f>SMA1MSFT[[#This Row],[Adj Close]]-SMA1MSFT[[#This Row],[Naive Trend ]]</f>
        <v>-0.90779999999999461</v>
      </c>
      <c r="F1060" s="5">
        <f t="shared" si="80"/>
        <v>0.82410083999999018</v>
      </c>
      <c r="G1060" s="5">
        <f>ABS(SMA1MSFT[[#This Row],[Erorr 1]])</f>
        <v>0.90779999999999461</v>
      </c>
      <c r="H1060" s="15">
        <f>SMA1MSFT[[#This Row],[Abs Erorr 1]]/SMA1MSFT[[#This Row],[Adj Close]]</f>
        <v>2.1434238114126918E-2</v>
      </c>
      <c r="I1060" s="23">
        <f t="shared" si="83"/>
        <v>45.076300000000003</v>
      </c>
      <c r="J1060" s="25">
        <f>(SMA1MSFT[[#This Row],[Adj Close]]-SMA1MSFT[[#This Row],[3-MA]])</f>
        <v>-2.7235000000000014</v>
      </c>
      <c r="K1060" s="14">
        <f t="shared" si="82"/>
        <v>7.4174522500000073</v>
      </c>
      <c r="L1060" s="14">
        <f>ABS(SMA1MSFT[[#This Row],[Erorr 2]])</f>
        <v>2.7235000000000014</v>
      </c>
      <c r="M1060" s="15">
        <f>SMA1MSFT[[#This Row],[Abs Erorr 2]]/SMA1MSFT[[#This Row],[Adj Close]]</f>
        <v>6.4305075461362673E-2</v>
      </c>
      <c r="N1060" s="23">
        <f t="shared" si="84"/>
        <v>46.582783333333339</v>
      </c>
      <c r="O1060" s="26">
        <f>SMA1MSFT[[#This Row],[Adj Close]]-SMA1MSFT[[#This Row],[6-MA]]</f>
        <v>-4.2299833333333368</v>
      </c>
      <c r="P1060" s="14">
        <f>(SMA1MSFT[[#This Row],[Adj Close]]-N1060)^2</f>
        <v>17.892759000277806</v>
      </c>
      <c r="Q1060" s="14">
        <f>ABS(SMA1MSFT[[#This Row],[Erorr 3]])</f>
        <v>4.2299833333333368</v>
      </c>
      <c r="R1060" s="27">
        <f>SMA1MSFT[[#This Row],[Abs Erorr 3]]/SMA1MSFT[[#This Row],[Adj Close]]</f>
        <v>9.9874939397946214E-2</v>
      </c>
    </row>
    <row r="1061" spans="2:18">
      <c r="B1061" s="46">
        <v>45322.291666666664</v>
      </c>
      <c r="C1061" s="7">
        <v>42.5107</v>
      </c>
      <c r="D1061" s="23">
        <f t="shared" si="81"/>
        <v>42.352800000000002</v>
      </c>
      <c r="E1061" s="24">
        <f>SMA1MSFT[[#This Row],[Adj Close]]-SMA1MSFT[[#This Row],[Naive Trend ]]</f>
        <v>0.15789999999999793</v>
      </c>
      <c r="F1061" s="5">
        <f t="shared" si="80"/>
        <v>2.4932409999999346E-2</v>
      </c>
      <c r="G1061" s="5">
        <f>ABS(SMA1MSFT[[#This Row],[Erorr 1]])</f>
        <v>0.15789999999999793</v>
      </c>
      <c r="H1061" s="15">
        <f>SMA1MSFT[[#This Row],[Abs Erorr 1]]/SMA1MSFT[[#This Row],[Adj Close]]</f>
        <v>3.7143589731525929E-3</v>
      </c>
      <c r="I1061" s="23">
        <f t="shared" si="83"/>
        <v>42.895499999999998</v>
      </c>
      <c r="J1061" s="25">
        <f>(SMA1MSFT[[#This Row],[Adj Close]]-SMA1MSFT[[#This Row],[3-MA]])</f>
        <v>-0.38479999999999848</v>
      </c>
      <c r="K1061" s="14">
        <f t="shared" si="82"/>
        <v>0.14807103999999882</v>
      </c>
      <c r="L1061" s="14">
        <f>ABS(SMA1MSFT[[#This Row],[Erorr 2]])</f>
        <v>0.38479999999999848</v>
      </c>
      <c r="M1061" s="15">
        <f>SMA1MSFT[[#This Row],[Abs Erorr 2]]/SMA1MSFT[[#This Row],[Adj Close]]</f>
        <v>9.051838713547377E-3</v>
      </c>
      <c r="N1061" s="23">
        <f t="shared" si="84"/>
        <v>45.711133333333343</v>
      </c>
      <c r="O1061" s="26">
        <f>SMA1MSFT[[#This Row],[Adj Close]]-SMA1MSFT[[#This Row],[6-MA]]</f>
        <v>-3.2004333333333435</v>
      </c>
      <c r="P1061" s="14">
        <f>(SMA1MSFT[[#This Row],[Adj Close]]-N1061)^2</f>
        <v>10.242773521111175</v>
      </c>
      <c r="Q1061" s="14">
        <f>ABS(SMA1MSFT[[#This Row],[Erorr 3]])</f>
        <v>3.2004333333333435</v>
      </c>
      <c r="R1061" s="27">
        <f>SMA1MSFT[[#This Row],[Abs Erorr 3]]/SMA1MSFT[[#This Row],[Adj Close]]</f>
        <v>7.528535952909135E-2</v>
      </c>
    </row>
    <row r="1062" spans="2:18">
      <c r="B1062" s="46">
        <v>45323.291666666664</v>
      </c>
      <c r="C1062" s="7">
        <v>42.786999999999999</v>
      </c>
      <c r="D1062" s="23">
        <f t="shared" si="81"/>
        <v>42.5107</v>
      </c>
      <c r="E1062" s="24">
        <f>SMA1MSFT[[#This Row],[Adj Close]]-SMA1MSFT[[#This Row],[Naive Trend ]]</f>
        <v>0.2762999999999991</v>
      </c>
      <c r="F1062" s="5">
        <f t="shared" si="80"/>
        <v>7.6341689999999504E-2</v>
      </c>
      <c r="G1062" s="5">
        <f>ABS(SMA1MSFT[[#This Row],[Erorr 1]])</f>
        <v>0.2762999999999991</v>
      </c>
      <c r="H1062" s="15">
        <f>SMA1MSFT[[#This Row],[Abs Erorr 1]]/SMA1MSFT[[#This Row],[Adj Close]]</f>
        <v>6.457568887746257E-3</v>
      </c>
      <c r="I1062" s="23">
        <f t="shared" si="83"/>
        <v>42.708033333333333</v>
      </c>
      <c r="J1062" s="25">
        <f>(SMA1MSFT[[#This Row],[Adj Close]]-SMA1MSFT[[#This Row],[3-MA]])</f>
        <v>7.8966666666666185E-2</v>
      </c>
      <c r="K1062" s="14">
        <f t="shared" si="82"/>
        <v>6.2357344444443682E-3</v>
      </c>
      <c r="L1062" s="14">
        <f>ABS(SMA1MSFT[[#This Row],[Erorr 2]])</f>
        <v>7.8966666666666185E-2</v>
      </c>
      <c r="M1062" s="15">
        <f>SMA1MSFT[[#This Row],[Abs Erorr 2]]/SMA1MSFT[[#This Row],[Adj Close]]</f>
        <v>1.8455761485186197E-3</v>
      </c>
      <c r="N1062" s="23">
        <f t="shared" si="84"/>
        <v>44.755599999999994</v>
      </c>
      <c r="O1062" s="26">
        <f>SMA1MSFT[[#This Row],[Adj Close]]-SMA1MSFT[[#This Row],[6-MA]]</f>
        <v>-1.968599999999995</v>
      </c>
      <c r="P1062" s="14">
        <f>(SMA1MSFT[[#This Row],[Adj Close]]-N1062)^2</f>
        <v>3.8753859599999805</v>
      </c>
      <c r="Q1062" s="14">
        <f>ABS(SMA1MSFT[[#This Row],[Erorr 3]])</f>
        <v>1.968599999999995</v>
      </c>
      <c r="R1062" s="27">
        <f>SMA1MSFT[[#This Row],[Abs Erorr 3]]/SMA1MSFT[[#This Row],[Adj Close]]</f>
        <v>4.6009301890761099E-2</v>
      </c>
    </row>
    <row r="1063" spans="2:18">
      <c r="B1063" s="46">
        <v>45324.291666666664</v>
      </c>
      <c r="C1063" s="7">
        <v>42.036999999999999</v>
      </c>
      <c r="D1063" s="23">
        <f t="shared" si="81"/>
        <v>42.786999999999999</v>
      </c>
      <c r="E1063" s="24">
        <f>SMA1MSFT[[#This Row],[Adj Close]]-SMA1MSFT[[#This Row],[Naive Trend ]]</f>
        <v>-0.75</v>
      </c>
      <c r="F1063" s="5">
        <f t="shared" si="80"/>
        <v>0.5625</v>
      </c>
      <c r="G1063" s="5">
        <f>ABS(SMA1MSFT[[#This Row],[Erorr 1]])</f>
        <v>0.75</v>
      </c>
      <c r="H1063" s="15">
        <f>SMA1MSFT[[#This Row],[Abs Erorr 1]]/SMA1MSFT[[#This Row],[Adj Close]]</f>
        <v>1.7841425410947499E-2</v>
      </c>
      <c r="I1063" s="23">
        <f t="shared" si="83"/>
        <v>42.550166666666662</v>
      </c>
      <c r="J1063" s="25">
        <f>(SMA1MSFT[[#This Row],[Adj Close]]-SMA1MSFT[[#This Row],[3-MA]])</f>
        <v>-0.51316666666666322</v>
      </c>
      <c r="K1063" s="14">
        <f t="shared" si="82"/>
        <v>0.26334002777777427</v>
      </c>
      <c r="L1063" s="14">
        <f>ABS(SMA1MSFT[[#This Row],[Erorr 2]])</f>
        <v>0.51316666666666322</v>
      </c>
      <c r="M1063" s="15">
        <f>SMA1MSFT[[#This Row],[Abs Erorr 2]]/SMA1MSFT[[#This Row],[Adj Close]]</f>
        <v>1.2207499742290439E-2</v>
      </c>
      <c r="N1063" s="23">
        <f t="shared" si="84"/>
        <v>43.813233333333329</v>
      </c>
      <c r="O1063" s="26">
        <f>SMA1MSFT[[#This Row],[Adj Close]]-SMA1MSFT[[#This Row],[6-MA]]</f>
        <v>-1.7762333333333302</v>
      </c>
      <c r="P1063" s="14">
        <f>(SMA1MSFT[[#This Row],[Adj Close]]-N1063)^2</f>
        <v>3.1550048544444333</v>
      </c>
      <c r="Q1063" s="14">
        <f>ABS(SMA1MSFT[[#This Row],[Erorr 3]])</f>
        <v>1.7762333333333302</v>
      </c>
      <c r="R1063" s="27">
        <f>SMA1MSFT[[#This Row],[Abs Erorr 3]]/SMA1MSFT[[#This Row],[Adj Close]]</f>
        <v>4.225404603880701E-2</v>
      </c>
    </row>
    <row r="1064" spans="2:18">
      <c r="B1064" s="46">
        <v>45327.291666666664</v>
      </c>
      <c r="C1064" s="7">
        <v>42.204799999999999</v>
      </c>
      <c r="D1064" s="23">
        <f t="shared" si="81"/>
        <v>42.036999999999999</v>
      </c>
      <c r="E1064" s="24">
        <f>SMA1MSFT[[#This Row],[Adj Close]]-SMA1MSFT[[#This Row],[Naive Trend ]]</f>
        <v>0.16779999999999973</v>
      </c>
      <c r="F1064" s="5">
        <f t="shared" si="80"/>
        <v>2.8156839999999909E-2</v>
      </c>
      <c r="G1064" s="5">
        <f>ABS(SMA1MSFT[[#This Row],[Erorr 1]])</f>
        <v>0.16779999999999973</v>
      </c>
      <c r="H1064" s="15">
        <f>SMA1MSFT[[#This Row],[Abs Erorr 1]]/SMA1MSFT[[#This Row],[Adj Close]]</f>
        <v>3.9758510880278956E-3</v>
      </c>
      <c r="I1064" s="23">
        <f t="shared" si="83"/>
        <v>42.444899999999997</v>
      </c>
      <c r="J1064" s="25">
        <f>(SMA1MSFT[[#This Row],[Adj Close]]-SMA1MSFT[[#This Row],[3-MA]])</f>
        <v>-0.2400999999999982</v>
      </c>
      <c r="K1064" s="14">
        <f t="shared" si="82"/>
        <v>5.7648009999999139E-2</v>
      </c>
      <c r="L1064" s="14">
        <f>ABS(SMA1MSFT[[#This Row],[Erorr 2]])</f>
        <v>0.2400999999999982</v>
      </c>
      <c r="M1064" s="15">
        <f>SMA1MSFT[[#This Row],[Abs Erorr 2]]/SMA1MSFT[[#This Row],[Adj Close]]</f>
        <v>5.6889263780422654E-3</v>
      </c>
      <c r="N1064" s="23">
        <f t="shared" si="84"/>
        <v>42.670200000000001</v>
      </c>
      <c r="O1064" s="26">
        <f>SMA1MSFT[[#This Row],[Adj Close]]-SMA1MSFT[[#This Row],[6-MA]]</f>
        <v>-0.46540000000000248</v>
      </c>
      <c r="P1064" s="14">
        <f>(SMA1MSFT[[#This Row],[Adj Close]]-N1064)^2</f>
        <v>0.21659716000000231</v>
      </c>
      <c r="Q1064" s="14">
        <f>ABS(SMA1MSFT[[#This Row],[Erorr 3]])</f>
        <v>0.46540000000000248</v>
      </c>
      <c r="R1064" s="27">
        <f>SMA1MSFT[[#This Row],[Abs Erorr 3]]/SMA1MSFT[[#This Row],[Adj Close]]</f>
        <v>1.1027181742361118E-2</v>
      </c>
    </row>
    <row r="1065" spans="2:18">
      <c r="B1065" s="46">
        <v>45328.291666666664</v>
      </c>
      <c r="C1065" s="7">
        <v>42.2988</v>
      </c>
      <c r="D1065" s="23">
        <f t="shared" si="81"/>
        <v>42.204799999999999</v>
      </c>
      <c r="E1065" s="24">
        <f>SMA1MSFT[[#This Row],[Adj Close]]-SMA1MSFT[[#This Row],[Naive Trend ]]</f>
        <v>9.4000000000001194E-2</v>
      </c>
      <c r="F1065" s="5">
        <f t="shared" si="80"/>
        <v>8.8360000000002239E-3</v>
      </c>
      <c r="G1065" s="5">
        <f>ABS(SMA1MSFT[[#This Row],[Erorr 1]])</f>
        <v>9.4000000000001194E-2</v>
      </c>
      <c r="H1065" s="15">
        <f>SMA1MSFT[[#This Row],[Abs Erorr 1]]/SMA1MSFT[[#This Row],[Adj Close]]</f>
        <v>2.2222852657758896E-3</v>
      </c>
      <c r="I1065" s="23">
        <f t="shared" si="83"/>
        <v>42.342933333333328</v>
      </c>
      <c r="J1065" s="25">
        <f>(SMA1MSFT[[#This Row],[Adj Close]]-SMA1MSFT[[#This Row],[3-MA]])</f>
        <v>-4.4133333333327585E-2</v>
      </c>
      <c r="K1065" s="14">
        <f t="shared" si="82"/>
        <v>1.9477511111106037E-3</v>
      </c>
      <c r="L1065" s="14">
        <f>ABS(SMA1MSFT[[#This Row],[Erorr 2]])</f>
        <v>4.4133333333327585E-2</v>
      </c>
      <c r="M1065" s="15">
        <f>SMA1MSFT[[#This Row],[Abs Erorr 2]]/SMA1MSFT[[#This Row],[Adj Close]]</f>
        <v>1.0433708127258359E-3</v>
      </c>
      <c r="N1065" s="23">
        <f t="shared" si="84"/>
        <v>42.525483333333334</v>
      </c>
      <c r="O1065" s="26">
        <f>SMA1MSFT[[#This Row],[Adj Close]]-SMA1MSFT[[#This Row],[6-MA]]</f>
        <v>-0.22668333333333379</v>
      </c>
      <c r="P1065" s="14">
        <f>(SMA1MSFT[[#This Row],[Adj Close]]-N1065)^2</f>
        <v>5.138533361111132E-2</v>
      </c>
      <c r="Q1065" s="14">
        <f>ABS(SMA1MSFT[[#This Row],[Erorr 3]])</f>
        <v>0.22668333333333379</v>
      </c>
      <c r="R1065" s="27">
        <f>SMA1MSFT[[#This Row],[Abs Erorr 3]]/SMA1MSFT[[#This Row],[Adj Close]]</f>
        <v>5.3590960815279344E-3</v>
      </c>
    </row>
    <row r="1066" spans="2:18">
      <c r="B1066" s="46">
        <v>45329.291666666664</v>
      </c>
      <c r="C1066" s="7">
        <v>42.3384</v>
      </c>
      <c r="D1066" s="23">
        <f t="shared" si="81"/>
        <v>42.2988</v>
      </c>
      <c r="E1066" s="24">
        <f>SMA1MSFT[[#This Row],[Adj Close]]-SMA1MSFT[[#This Row],[Naive Trend ]]</f>
        <v>3.960000000000008E-2</v>
      </c>
      <c r="F1066" s="5">
        <f t="shared" si="80"/>
        <v>1.5681600000000064E-3</v>
      </c>
      <c r="G1066" s="5">
        <f>ABS(SMA1MSFT[[#This Row],[Erorr 1]])</f>
        <v>3.960000000000008E-2</v>
      </c>
      <c r="H1066" s="15">
        <f>SMA1MSFT[[#This Row],[Abs Erorr 1]]/SMA1MSFT[[#This Row],[Adj Close]]</f>
        <v>9.3532112692024452E-4</v>
      </c>
      <c r="I1066" s="23">
        <f t="shared" si="83"/>
        <v>42.180199999999999</v>
      </c>
      <c r="J1066" s="25">
        <f>(SMA1MSFT[[#This Row],[Adj Close]]-SMA1MSFT[[#This Row],[3-MA]])</f>
        <v>0.15820000000000078</v>
      </c>
      <c r="K1066" s="14">
        <f t="shared" si="82"/>
        <v>2.5027240000000249E-2</v>
      </c>
      <c r="L1066" s="14">
        <f>ABS(SMA1MSFT[[#This Row],[Erorr 2]])</f>
        <v>0.15820000000000078</v>
      </c>
      <c r="M1066" s="15">
        <f>SMA1MSFT[[#This Row],[Abs Erorr 2]]/SMA1MSFT[[#This Row],[Adj Close]]</f>
        <v>3.7365606636056343E-3</v>
      </c>
      <c r="N1066" s="23">
        <f t="shared" si="84"/>
        <v>42.365183333333334</v>
      </c>
      <c r="O1066" s="26">
        <f>SMA1MSFT[[#This Row],[Adj Close]]-SMA1MSFT[[#This Row],[6-MA]]</f>
        <v>-2.6783333333334269E-2</v>
      </c>
      <c r="P1066" s="14">
        <f>(SMA1MSFT[[#This Row],[Adj Close]]-N1066)^2</f>
        <v>7.1734694444449461E-4</v>
      </c>
      <c r="Q1066" s="14">
        <f>ABS(SMA1MSFT[[#This Row],[Erorr 3]])</f>
        <v>2.6783333333334269E-2</v>
      </c>
      <c r="R1066" s="27">
        <f>SMA1MSFT[[#This Row],[Abs Erorr 3]]/SMA1MSFT[[#This Row],[Adj Close]]</f>
        <v>6.3260145242461383E-4</v>
      </c>
    </row>
    <row r="1067" spans="2:18">
      <c r="B1067" s="46">
        <v>45330.291666666664</v>
      </c>
      <c r="C1067" s="7">
        <v>42.061300000000003</v>
      </c>
      <c r="D1067" s="23">
        <f t="shared" si="81"/>
        <v>42.3384</v>
      </c>
      <c r="E1067" s="24">
        <f>SMA1MSFT[[#This Row],[Adj Close]]-SMA1MSFT[[#This Row],[Naive Trend ]]</f>
        <v>-0.27709999999999724</v>
      </c>
      <c r="F1067" s="5">
        <f t="shared" si="80"/>
        <v>7.6784409999998471E-2</v>
      </c>
      <c r="G1067" s="5">
        <f>ABS(SMA1MSFT[[#This Row],[Erorr 1]])</f>
        <v>0.27709999999999724</v>
      </c>
      <c r="H1067" s="15">
        <f>SMA1MSFT[[#This Row],[Abs Erorr 1]]/SMA1MSFT[[#This Row],[Adj Close]]</f>
        <v>6.5880036993625308E-3</v>
      </c>
      <c r="I1067" s="23">
        <f t="shared" si="83"/>
        <v>42.280666666666669</v>
      </c>
      <c r="J1067" s="25">
        <f>(SMA1MSFT[[#This Row],[Adj Close]]-SMA1MSFT[[#This Row],[3-MA]])</f>
        <v>-0.21936666666666582</v>
      </c>
      <c r="K1067" s="14">
        <f t="shared" si="82"/>
        <v>4.8121734444444071E-2</v>
      </c>
      <c r="L1067" s="14">
        <f>ABS(SMA1MSFT[[#This Row],[Erorr 2]])</f>
        <v>0.21936666666666582</v>
      </c>
      <c r="M1067" s="15">
        <f>SMA1MSFT[[#This Row],[Abs Erorr 2]]/SMA1MSFT[[#This Row],[Adj Close]]</f>
        <v>5.2154038668958359E-3</v>
      </c>
      <c r="N1067" s="23">
        <f t="shared" si="84"/>
        <v>42.362783333333333</v>
      </c>
      <c r="O1067" s="26">
        <f>SMA1MSFT[[#This Row],[Adj Close]]-SMA1MSFT[[#This Row],[6-MA]]</f>
        <v>-0.30148333333332999</v>
      </c>
      <c r="P1067" s="14">
        <f>(SMA1MSFT[[#This Row],[Adj Close]]-N1067)^2</f>
        <v>9.0892200277775767E-2</v>
      </c>
      <c r="Q1067" s="14">
        <f>ABS(SMA1MSFT[[#This Row],[Erorr 3]])</f>
        <v>0.30148333333332999</v>
      </c>
      <c r="R1067" s="27">
        <f>SMA1MSFT[[#This Row],[Abs Erorr 3]]/SMA1MSFT[[#This Row],[Adj Close]]</f>
        <v>7.1677131551647231E-3</v>
      </c>
    </row>
    <row r="1068" spans="2:18">
      <c r="B1068" s="46">
        <v>45331.291666666664</v>
      </c>
      <c r="C1068" s="7">
        <v>42.862900000000003</v>
      </c>
      <c r="D1068" s="23">
        <f t="shared" si="81"/>
        <v>42.061300000000003</v>
      </c>
      <c r="E1068" s="24">
        <f>SMA1MSFT[[#This Row],[Adj Close]]-SMA1MSFT[[#This Row],[Naive Trend ]]</f>
        <v>0.80160000000000053</v>
      </c>
      <c r="F1068" s="5">
        <f t="shared" si="80"/>
        <v>0.64256256000000089</v>
      </c>
      <c r="G1068" s="5">
        <f>ABS(SMA1MSFT[[#This Row],[Erorr 1]])</f>
        <v>0.80160000000000053</v>
      </c>
      <c r="H1068" s="15">
        <f>SMA1MSFT[[#This Row],[Abs Erorr 1]]/SMA1MSFT[[#This Row],[Adj Close]]</f>
        <v>1.8701487766810004E-2</v>
      </c>
      <c r="I1068" s="23">
        <f t="shared" si="83"/>
        <v>42.232833333333339</v>
      </c>
      <c r="J1068" s="25">
        <f>(SMA1MSFT[[#This Row],[Adj Close]]-SMA1MSFT[[#This Row],[3-MA]])</f>
        <v>0.63006666666666433</v>
      </c>
      <c r="K1068" s="14">
        <f t="shared" si="82"/>
        <v>0.39698400444444149</v>
      </c>
      <c r="L1068" s="14">
        <f>ABS(SMA1MSFT[[#This Row],[Erorr 2]])</f>
        <v>0.63006666666666433</v>
      </c>
      <c r="M1068" s="15">
        <f>SMA1MSFT[[#This Row],[Abs Erorr 2]]/SMA1MSFT[[#This Row],[Adj Close]]</f>
        <v>1.4699580911853008E-2</v>
      </c>
      <c r="N1068" s="23">
        <f t="shared" si="84"/>
        <v>42.287883333333333</v>
      </c>
      <c r="O1068" s="26">
        <f>SMA1MSFT[[#This Row],[Adj Close]]-SMA1MSFT[[#This Row],[6-MA]]</f>
        <v>0.57501666666667006</v>
      </c>
      <c r="P1068" s="14">
        <f>(SMA1MSFT[[#This Row],[Adj Close]]-N1068)^2</f>
        <v>0.33064416694444837</v>
      </c>
      <c r="Q1068" s="14">
        <f>ABS(SMA1MSFT[[#This Row],[Erorr 3]])</f>
        <v>0.57501666666667006</v>
      </c>
      <c r="R1068" s="27">
        <f>SMA1MSFT[[#This Row],[Abs Erorr 3]]/SMA1MSFT[[#This Row],[Adj Close]]</f>
        <v>1.3415253439843547E-2</v>
      </c>
    </row>
    <row r="1069" spans="2:18">
      <c r="B1069" s="46">
        <v>45334.291666666664</v>
      </c>
      <c r="C1069" s="7">
        <v>43.575499999999998</v>
      </c>
      <c r="D1069" s="23">
        <f t="shared" si="81"/>
        <v>42.862900000000003</v>
      </c>
      <c r="E1069" s="24">
        <f>SMA1MSFT[[#This Row],[Adj Close]]-SMA1MSFT[[#This Row],[Naive Trend ]]</f>
        <v>0.71259999999999479</v>
      </c>
      <c r="F1069" s="5">
        <f t="shared" si="80"/>
        <v>0.50779875999999258</v>
      </c>
      <c r="G1069" s="5">
        <f>ABS(SMA1MSFT[[#This Row],[Erorr 1]])</f>
        <v>0.71259999999999479</v>
      </c>
      <c r="H1069" s="15">
        <f>SMA1MSFT[[#This Row],[Abs Erorr 1]]/SMA1MSFT[[#This Row],[Adj Close]]</f>
        <v>1.6353226010028452E-2</v>
      </c>
      <c r="I1069" s="23">
        <f t="shared" si="83"/>
        <v>42.420866666666662</v>
      </c>
      <c r="J1069" s="25">
        <f>(SMA1MSFT[[#This Row],[Adj Close]]-SMA1MSFT[[#This Row],[3-MA]])</f>
        <v>1.1546333333333365</v>
      </c>
      <c r="K1069" s="14">
        <f t="shared" si="82"/>
        <v>1.3331781344444518</v>
      </c>
      <c r="L1069" s="14">
        <f>ABS(SMA1MSFT[[#This Row],[Erorr 2]])</f>
        <v>1.1546333333333365</v>
      </c>
      <c r="M1069" s="15">
        <f>SMA1MSFT[[#This Row],[Abs Erorr 2]]/SMA1MSFT[[#This Row],[Adj Close]]</f>
        <v>2.6497305443043375E-2</v>
      </c>
      <c r="N1069" s="23">
        <f t="shared" si="84"/>
        <v>42.300533333333327</v>
      </c>
      <c r="O1069" s="26">
        <f>SMA1MSFT[[#This Row],[Adj Close]]-SMA1MSFT[[#This Row],[6-MA]]</f>
        <v>1.2749666666666712</v>
      </c>
      <c r="P1069" s="14">
        <f>(SMA1MSFT[[#This Row],[Adj Close]]-N1069)^2</f>
        <v>1.6255400011111227</v>
      </c>
      <c r="Q1069" s="14">
        <f>ABS(SMA1MSFT[[#This Row],[Erorr 3]])</f>
        <v>1.2749666666666712</v>
      </c>
      <c r="R1069" s="27">
        <f>SMA1MSFT[[#This Row],[Abs Erorr 3]]/SMA1MSFT[[#This Row],[Adj Close]]</f>
        <v>2.925879603599893E-2</v>
      </c>
    </row>
    <row r="1070" spans="2:18">
      <c r="B1070" s="46">
        <v>45335.291666666664</v>
      </c>
      <c r="C1070" s="7">
        <v>42.714399999999998</v>
      </c>
      <c r="D1070" s="23">
        <f t="shared" si="81"/>
        <v>43.575499999999998</v>
      </c>
      <c r="E1070" s="24">
        <f>SMA1MSFT[[#This Row],[Adj Close]]-SMA1MSFT[[#This Row],[Naive Trend ]]</f>
        <v>-0.86110000000000042</v>
      </c>
      <c r="F1070" s="5">
        <f t="shared" si="80"/>
        <v>0.74149321000000068</v>
      </c>
      <c r="G1070" s="5">
        <f>ABS(SMA1MSFT[[#This Row],[Erorr 1]])</f>
        <v>0.86110000000000042</v>
      </c>
      <c r="H1070" s="15">
        <f>SMA1MSFT[[#This Row],[Abs Erorr 1]]/SMA1MSFT[[#This Row],[Adj Close]]</f>
        <v>2.0159477834173031E-2</v>
      </c>
      <c r="I1070" s="23">
        <f t="shared" si="83"/>
        <v>42.833233333333339</v>
      </c>
      <c r="J1070" s="25">
        <f>(SMA1MSFT[[#This Row],[Adj Close]]-SMA1MSFT[[#This Row],[3-MA]])</f>
        <v>-0.11883333333334178</v>
      </c>
      <c r="K1070" s="14">
        <f t="shared" si="82"/>
        <v>1.4121361111113119E-2</v>
      </c>
      <c r="L1070" s="14">
        <f>ABS(SMA1MSFT[[#This Row],[Erorr 2]])</f>
        <v>0.11883333333334178</v>
      </c>
      <c r="M1070" s="15">
        <f>SMA1MSFT[[#This Row],[Abs Erorr 2]]/SMA1MSFT[[#This Row],[Adj Close]]</f>
        <v>2.7820438384559255E-3</v>
      </c>
      <c r="N1070" s="23">
        <f t="shared" si="84"/>
        <v>42.556950000000001</v>
      </c>
      <c r="O1070" s="26">
        <f>SMA1MSFT[[#This Row],[Adj Close]]-SMA1MSFT[[#This Row],[6-MA]]</f>
        <v>0.1574499999999972</v>
      </c>
      <c r="P1070" s="14">
        <f>(SMA1MSFT[[#This Row],[Adj Close]]-N1070)^2</f>
        <v>2.4790502499999121E-2</v>
      </c>
      <c r="Q1070" s="14">
        <f>ABS(SMA1MSFT[[#This Row],[Erorr 3]])</f>
        <v>0.1574499999999972</v>
      </c>
      <c r="R1070" s="27">
        <f>SMA1MSFT[[#This Row],[Abs Erorr 3]]/SMA1MSFT[[#This Row],[Adj Close]]</f>
        <v>3.6861105388346135E-3</v>
      </c>
    </row>
    <row r="1071" spans="2:18">
      <c r="B1071" s="46">
        <v>45336.291666666664</v>
      </c>
      <c r="C1071" s="7">
        <v>43.733800000000002</v>
      </c>
      <c r="D1071" s="23">
        <f t="shared" si="81"/>
        <v>42.714399999999998</v>
      </c>
      <c r="E1071" s="24">
        <f>SMA1MSFT[[#This Row],[Adj Close]]-SMA1MSFT[[#This Row],[Naive Trend ]]</f>
        <v>1.0194000000000045</v>
      </c>
      <c r="F1071" s="5">
        <f t="shared" si="80"/>
        <v>1.0391763600000092</v>
      </c>
      <c r="G1071" s="5">
        <f>ABS(SMA1MSFT[[#This Row],[Erorr 1]])</f>
        <v>1.0194000000000045</v>
      </c>
      <c r="H1071" s="15">
        <f>SMA1MSFT[[#This Row],[Abs Erorr 1]]/SMA1MSFT[[#This Row],[Adj Close]]</f>
        <v>2.3309202493266179E-2</v>
      </c>
      <c r="I1071" s="23">
        <f t="shared" si="83"/>
        <v>43.05093333333334</v>
      </c>
      <c r="J1071" s="25">
        <f>(SMA1MSFT[[#This Row],[Adj Close]]-SMA1MSFT[[#This Row],[3-MA]])</f>
        <v>0.68286666666666207</v>
      </c>
      <c r="K1071" s="14">
        <f t="shared" si="82"/>
        <v>0.46630688444443819</v>
      </c>
      <c r="L1071" s="14">
        <f>ABS(SMA1MSFT[[#This Row],[Erorr 2]])</f>
        <v>0.68286666666666207</v>
      </c>
      <c r="M1071" s="15">
        <f>SMA1MSFT[[#This Row],[Abs Erorr 2]]/SMA1MSFT[[#This Row],[Adj Close]]</f>
        <v>1.5614162653752064E-2</v>
      </c>
      <c r="N1071" s="23">
        <f t="shared" si="84"/>
        <v>42.64188333333334</v>
      </c>
      <c r="O1071" s="26">
        <f>SMA1MSFT[[#This Row],[Adj Close]]-SMA1MSFT[[#This Row],[6-MA]]</f>
        <v>1.0919166666666626</v>
      </c>
      <c r="P1071" s="14">
        <f>(SMA1MSFT[[#This Row],[Adj Close]]-N1071)^2</f>
        <v>1.1922820069444358</v>
      </c>
      <c r="Q1071" s="14">
        <f>ABS(SMA1MSFT[[#This Row],[Erorr 3]])</f>
        <v>1.0919166666666626</v>
      </c>
      <c r="R1071" s="27">
        <f>SMA1MSFT[[#This Row],[Abs Erorr 3]]/SMA1MSFT[[#This Row],[Adj Close]]</f>
        <v>2.4967340287527326E-2</v>
      </c>
    </row>
    <row r="1072" spans="2:18">
      <c r="B1072" s="46">
        <v>45337.291666666664</v>
      </c>
      <c r="C1072" s="7">
        <v>43.595300000000002</v>
      </c>
      <c r="D1072" s="23">
        <f t="shared" si="81"/>
        <v>43.733800000000002</v>
      </c>
      <c r="E1072" s="24">
        <f>SMA1MSFT[[#This Row],[Adj Close]]-SMA1MSFT[[#This Row],[Naive Trend ]]</f>
        <v>-0.13850000000000051</v>
      </c>
      <c r="F1072" s="5">
        <f t="shared" si="80"/>
        <v>1.918225000000014E-2</v>
      </c>
      <c r="G1072" s="5">
        <f>ABS(SMA1MSFT[[#This Row],[Erorr 1]])</f>
        <v>0.13850000000000051</v>
      </c>
      <c r="H1072" s="15">
        <f>SMA1MSFT[[#This Row],[Abs Erorr 1]]/SMA1MSFT[[#This Row],[Adj Close]]</f>
        <v>3.1769479737494754E-3</v>
      </c>
      <c r="I1072" s="23">
        <f t="shared" si="83"/>
        <v>43.341233333333328</v>
      </c>
      <c r="J1072" s="25">
        <f>(SMA1MSFT[[#This Row],[Adj Close]]-SMA1MSFT[[#This Row],[3-MA]])</f>
        <v>0.25406666666667377</v>
      </c>
      <c r="K1072" s="14">
        <f t="shared" si="82"/>
        <v>6.4549871111114723E-2</v>
      </c>
      <c r="L1072" s="14">
        <f>ABS(SMA1MSFT[[#This Row],[Erorr 2]])</f>
        <v>0.25406666666667377</v>
      </c>
      <c r="M1072" s="15">
        <f>SMA1MSFT[[#This Row],[Abs Erorr 2]]/SMA1MSFT[[#This Row],[Adj Close]]</f>
        <v>5.8278453564185534E-3</v>
      </c>
      <c r="N1072" s="23">
        <f t="shared" si="84"/>
        <v>42.881049999999995</v>
      </c>
      <c r="O1072" s="26">
        <f>SMA1MSFT[[#This Row],[Adj Close]]-SMA1MSFT[[#This Row],[6-MA]]</f>
        <v>0.71425000000000693</v>
      </c>
      <c r="P1072" s="14">
        <f>(SMA1MSFT[[#This Row],[Adj Close]]-N1072)^2</f>
        <v>0.51015306250000991</v>
      </c>
      <c r="Q1072" s="14">
        <f>ABS(SMA1MSFT[[#This Row],[Erorr 3]])</f>
        <v>0.71425000000000693</v>
      </c>
      <c r="R1072" s="27">
        <f>SMA1MSFT[[#This Row],[Abs Erorr 3]]/SMA1MSFT[[#This Row],[Adj Close]]</f>
        <v>1.6383646861014994E-2</v>
      </c>
    </row>
    <row r="1073" spans="2:18">
      <c r="B1073" s="46">
        <v>45338.291666666664</v>
      </c>
      <c r="C1073" s="7">
        <v>43.0608</v>
      </c>
      <c r="D1073" s="23">
        <f t="shared" si="81"/>
        <v>43.595300000000002</v>
      </c>
      <c r="E1073" s="24">
        <f>SMA1MSFT[[#This Row],[Adj Close]]-SMA1MSFT[[#This Row],[Naive Trend ]]</f>
        <v>-0.53450000000000131</v>
      </c>
      <c r="F1073" s="5">
        <f t="shared" si="80"/>
        <v>0.28569025000000142</v>
      </c>
      <c r="G1073" s="5">
        <f>ABS(SMA1MSFT[[#This Row],[Erorr 1]])</f>
        <v>0.53450000000000131</v>
      </c>
      <c r="H1073" s="15">
        <f>SMA1MSFT[[#This Row],[Abs Erorr 1]]/SMA1MSFT[[#This Row],[Adj Close]]</f>
        <v>1.2412681603685981E-2</v>
      </c>
      <c r="I1073" s="23">
        <f t="shared" si="83"/>
        <v>43.347833333333334</v>
      </c>
      <c r="J1073" s="25">
        <f>(SMA1MSFT[[#This Row],[Adj Close]]-SMA1MSFT[[#This Row],[3-MA]])</f>
        <v>-0.28703333333333347</v>
      </c>
      <c r="K1073" s="14">
        <f t="shared" si="82"/>
        <v>8.2388134444444525E-2</v>
      </c>
      <c r="L1073" s="14">
        <f>ABS(SMA1MSFT[[#This Row],[Erorr 2]])</f>
        <v>0.28703333333333347</v>
      </c>
      <c r="M1073" s="15">
        <f>SMA1MSFT[[#This Row],[Abs Erorr 2]]/SMA1MSFT[[#This Row],[Adj Close]]</f>
        <v>6.6657687115272701E-3</v>
      </c>
      <c r="N1073" s="23">
        <f t="shared" si="84"/>
        <v>43.090533333333333</v>
      </c>
      <c r="O1073" s="26">
        <f>SMA1MSFT[[#This Row],[Adj Close]]-SMA1MSFT[[#This Row],[6-MA]]</f>
        <v>-2.9733333333332723E-2</v>
      </c>
      <c r="P1073" s="14">
        <f>(SMA1MSFT[[#This Row],[Adj Close]]-N1073)^2</f>
        <v>8.8407111111107482E-4</v>
      </c>
      <c r="Q1073" s="14">
        <f>ABS(SMA1MSFT[[#This Row],[Erorr 3]])</f>
        <v>2.9733333333332723E-2</v>
      </c>
      <c r="R1073" s="27">
        <f>SMA1MSFT[[#This Row],[Abs Erorr 3]]/SMA1MSFT[[#This Row],[Adj Close]]</f>
        <v>6.9049653822810355E-4</v>
      </c>
    </row>
    <row r="1074" spans="2:18">
      <c r="B1074" s="46">
        <v>45342.291666666664</v>
      </c>
      <c r="C1074" s="7">
        <v>44.060400000000001</v>
      </c>
      <c r="D1074" s="23">
        <f t="shared" si="81"/>
        <v>43.0608</v>
      </c>
      <c r="E1074" s="24">
        <f>SMA1MSFT[[#This Row],[Adj Close]]-SMA1MSFT[[#This Row],[Naive Trend ]]</f>
        <v>0.99960000000000093</v>
      </c>
      <c r="F1074" s="5">
        <f t="shared" si="80"/>
        <v>0.99920016000000189</v>
      </c>
      <c r="G1074" s="5">
        <f>ABS(SMA1MSFT[[#This Row],[Erorr 1]])</f>
        <v>0.99960000000000093</v>
      </c>
      <c r="H1074" s="15">
        <f>SMA1MSFT[[#This Row],[Abs Erorr 1]]/SMA1MSFT[[#This Row],[Adj Close]]</f>
        <v>2.2687038701418982E-2</v>
      </c>
      <c r="I1074" s="23">
        <f t="shared" si="83"/>
        <v>43.463300000000004</v>
      </c>
      <c r="J1074" s="25">
        <f>(SMA1MSFT[[#This Row],[Adj Close]]-SMA1MSFT[[#This Row],[3-MA]])</f>
        <v>0.59709999999999752</v>
      </c>
      <c r="K1074" s="14">
        <f t="shared" si="82"/>
        <v>0.35652840999999702</v>
      </c>
      <c r="L1074" s="14">
        <f>ABS(SMA1MSFT[[#This Row],[Erorr 2]])</f>
        <v>0.59709999999999752</v>
      </c>
      <c r="M1074" s="15">
        <f>SMA1MSFT[[#This Row],[Abs Erorr 2]]/SMA1MSFT[[#This Row],[Adj Close]]</f>
        <v>1.3551851549236899E-2</v>
      </c>
      <c r="N1074" s="23">
        <f t="shared" si="84"/>
        <v>43.257116666666668</v>
      </c>
      <c r="O1074" s="26">
        <f>SMA1MSFT[[#This Row],[Adj Close]]-SMA1MSFT[[#This Row],[6-MA]]</f>
        <v>0.80328333333333291</v>
      </c>
      <c r="P1074" s="14">
        <f>(SMA1MSFT[[#This Row],[Adj Close]]-N1074)^2</f>
        <v>0.64526411361111047</v>
      </c>
      <c r="Q1074" s="14">
        <f>ABS(SMA1MSFT[[#This Row],[Erorr 3]])</f>
        <v>0.80328333333333291</v>
      </c>
      <c r="R1074" s="27">
        <f>SMA1MSFT[[#This Row],[Abs Erorr 3]]/SMA1MSFT[[#This Row],[Adj Close]]</f>
        <v>1.8231412636592788E-2</v>
      </c>
    </row>
    <row r="1075" spans="2:18">
      <c r="B1075" s="46">
        <v>45343.291666666664</v>
      </c>
      <c r="C1075" s="7">
        <v>43.0212</v>
      </c>
      <c r="D1075" s="23">
        <f t="shared" si="81"/>
        <v>44.060400000000001</v>
      </c>
      <c r="E1075" s="24">
        <f>SMA1MSFT[[#This Row],[Adj Close]]-SMA1MSFT[[#This Row],[Naive Trend ]]</f>
        <v>-1.039200000000001</v>
      </c>
      <c r="F1075" s="5">
        <f t="shared" si="80"/>
        <v>1.0799366400000021</v>
      </c>
      <c r="G1075" s="5">
        <f>ABS(SMA1MSFT[[#This Row],[Erorr 1]])</f>
        <v>1.039200000000001</v>
      </c>
      <c r="H1075" s="15">
        <f>SMA1MSFT[[#This Row],[Abs Erorr 1]]/SMA1MSFT[[#This Row],[Adj Close]]</f>
        <v>2.4155532621126352E-2</v>
      </c>
      <c r="I1075" s="23">
        <f t="shared" si="83"/>
        <v>43.572166666666668</v>
      </c>
      <c r="J1075" s="25">
        <f>(SMA1MSFT[[#This Row],[Adj Close]]-SMA1MSFT[[#This Row],[3-MA]])</f>
        <v>-0.55096666666666749</v>
      </c>
      <c r="K1075" s="14">
        <f t="shared" si="82"/>
        <v>0.30356426777777867</v>
      </c>
      <c r="L1075" s="14">
        <f>ABS(SMA1MSFT[[#This Row],[Erorr 2]])</f>
        <v>0.55096666666666749</v>
      </c>
      <c r="M1075" s="15">
        <f>SMA1MSFT[[#This Row],[Abs Erorr 2]]/SMA1MSFT[[#This Row],[Adj Close]]</f>
        <v>1.2806864212682758E-2</v>
      </c>
      <c r="N1075" s="23">
        <f t="shared" si="84"/>
        <v>43.456700000000005</v>
      </c>
      <c r="O1075" s="26">
        <f>SMA1MSFT[[#This Row],[Adj Close]]-SMA1MSFT[[#This Row],[6-MA]]</f>
        <v>-0.43550000000000466</v>
      </c>
      <c r="P1075" s="14">
        <f>(SMA1MSFT[[#This Row],[Adj Close]]-N1075)^2</f>
        <v>0.18966025000000405</v>
      </c>
      <c r="Q1075" s="14">
        <f>ABS(SMA1MSFT[[#This Row],[Erorr 3]])</f>
        <v>0.43550000000000466</v>
      </c>
      <c r="R1075" s="27">
        <f>SMA1MSFT[[#This Row],[Abs Erorr 3]]/SMA1MSFT[[#This Row],[Adj Close]]</f>
        <v>1.012291614366881E-2</v>
      </c>
    </row>
    <row r="1076" spans="2:18">
      <c r="B1076" s="46">
        <v>45344.291666666664</v>
      </c>
      <c r="C1076" s="7">
        <v>42.536299999999997</v>
      </c>
      <c r="D1076" s="23">
        <f t="shared" si="81"/>
        <v>43.0212</v>
      </c>
      <c r="E1076" s="24">
        <f>SMA1MSFT[[#This Row],[Adj Close]]-SMA1MSFT[[#This Row],[Naive Trend ]]</f>
        <v>-0.48490000000000322</v>
      </c>
      <c r="F1076" s="5">
        <f t="shared" si="80"/>
        <v>0.23512801000000311</v>
      </c>
      <c r="G1076" s="5">
        <f>ABS(SMA1MSFT[[#This Row],[Erorr 1]])</f>
        <v>0.48490000000000322</v>
      </c>
      <c r="H1076" s="15">
        <f>SMA1MSFT[[#This Row],[Abs Erorr 1]]/SMA1MSFT[[#This Row],[Adj Close]]</f>
        <v>1.1399675101031431E-2</v>
      </c>
      <c r="I1076" s="23">
        <f t="shared" si="83"/>
        <v>43.380800000000001</v>
      </c>
      <c r="J1076" s="25">
        <f>(SMA1MSFT[[#This Row],[Adj Close]]-SMA1MSFT[[#This Row],[3-MA]])</f>
        <v>-0.84450000000000358</v>
      </c>
      <c r="K1076" s="14">
        <f t="shared" si="82"/>
        <v>0.71318025000000607</v>
      </c>
      <c r="L1076" s="14">
        <f>ABS(SMA1MSFT[[#This Row],[Erorr 2]])</f>
        <v>0.84450000000000358</v>
      </c>
      <c r="M1076" s="15">
        <f>SMA1MSFT[[#This Row],[Abs Erorr 2]]/SMA1MSFT[[#This Row],[Adj Close]]</f>
        <v>1.9853630898785359E-2</v>
      </c>
      <c r="N1076" s="23">
        <f t="shared" si="84"/>
        <v>43.364316666666667</v>
      </c>
      <c r="O1076" s="26">
        <f>SMA1MSFT[[#This Row],[Adj Close]]-SMA1MSFT[[#This Row],[6-MA]]</f>
        <v>-0.82801666666667018</v>
      </c>
      <c r="P1076" s="14">
        <f>(SMA1MSFT[[#This Row],[Adj Close]]-N1076)^2</f>
        <v>0.68561160027778356</v>
      </c>
      <c r="Q1076" s="14">
        <f>ABS(SMA1MSFT[[#This Row],[Erorr 3]])</f>
        <v>0.82801666666667018</v>
      </c>
      <c r="R1076" s="27">
        <f>SMA1MSFT[[#This Row],[Abs Erorr 3]]/SMA1MSFT[[#This Row],[Adj Close]]</f>
        <v>1.9466118742501586E-2</v>
      </c>
    </row>
    <row r="1077" spans="2:18">
      <c r="B1077" s="46">
        <v>45345.291666666664</v>
      </c>
      <c r="C1077" s="7">
        <v>42.546199999999999</v>
      </c>
      <c r="D1077" s="23">
        <f t="shared" si="81"/>
        <v>42.536299999999997</v>
      </c>
      <c r="E1077" s="24">
        <f>SMA1MSFT[[#This Row],[Adj Close]]-SMA1MSFT[[#This Row],[Naive Trend ]]</f>
        <v>9.9000000000017963E-3</v>
      </c>
      <c r="F1077" s="5">
        <f t="shared" si="80"/>
        <v>9.8010000000035567E-5</v>
      </c>
      <c r="G1077" s="5">
        <f>ABS(SMA1MSFT[[#This Row],[Erorr 1]])</f>
        <v>9.9000000000017963E-3</v>
      </c>
      <c r="H1077" s="15">
        <f>SMA1MSFT[[#This Row],[Abs Erorr 1]]/SMA1MSFT[[#This Row],[Adj Close]]</f>
        <v>2.3268823067634233E-4</v>
      </c>
      <c r="I1077" s="23">
        <f t="shared" si="83"/>
        <v>43.205966666666676</v>
      </c>
      <c r="J1077" s="25">
        <f>(SMA1MSFT[[#This Row],[Adj Close]]-SMA1MSFT[[#This Row],[3-MA]])</f>
        <v>-0.65976666666667683</v>
      </c>
      <c r="K1077" s="14">
        <f t="shared" si="82"/>
        <v>0.43529205444445784</v>
      </c>
      <c r="L1077" s="14">
        <f>ABS(SMA1MSFT[[#This Row],[Erorr 2]])</f>
        <v>0.65976666666667683</v>
      </c>
      <c r="M1077" s="15">
        <f>SMA1MSFT[[#This Row],[Abs Erorr 2]]/SMA1MSFT[[#This Row],[Adj Close]]</f>
        <v>1.5507064477360536E-2</v>
      </c>
      <c r="N1077" s="23">
        <f t="shared" si="84"/>
        <v>43.334633333333336</v>
      </c>
      <c r="O1077" s="26">
        <f>SMA1MSFT[[#This Row],[Adj Close]]-SMA1MSFT[[#This Row],[6-MA]]</f>
        <v>-0.78843333333333732</v>
      </c>
      <c r="P1077" s="14">
        <f>(SMA1MSFT[[#This Row],[Adj Close]]-N1077)^2</f>
        <v>0.6216271211111174</v>
      </c>
      <c r="Q1077" s="14">
        <f>ABS(SMA1MSFT[[#This Row],[Erorr 3]])</f>
        <v>0.78843333333333732</v>
      </c>
      <c r="R1077" s="27">
        <f>SMA1MSFT[[#This Row],[Abs Erorr 3]]/SMA1MSFT[[#This Row],[Adj Close]]</f>
        <v>1.8531228014096145E-2</v>
      </c>
    </row>
    <row r="1078" spans="2:18">
      <c r="B1078" s="46">
        <v>45348.291666666664</v>
      </c>
      <c r="C1078" s="7">
        <v>42.546199999999999</v>
      </c>
      <c r="D1078" s="23">
        <f t="shared" si="81"/>
        <v>42.546199999999999</v>
      </c>
      <c r="E1078" s="24">
        <f>SMA1MSFT[[#This Row],[Adj Close]]-SMA1MSFT[[#This Row],[Naive Trend ]]</f>
        <v>0</v>
      </c>
      <c r="F1078" s="5">
        <f t="shared" si="80"/>
        <v>0</v>
      </c>
      <c r="G1078" s="5">
        <f>ABS(SMA1MSFT[[#This Row],[Erorr 1]])</f>
        <v>0</v>
      </c>
      <c r="H1078" s="15">
        <f>SMA1MSFT[[#This Row],[Abs Erorr 1]]/SMA1MSFT[[#This Row],[Adj Close]]</f>
        <v>0</v>
      </c>
      <c r="I1078" s="23">
        <f t="shared" si="83"/>
        <v>42.701233333333334</v>
      </c>
      <c r="J1078" s="25">
        <f>(SMA1MSFT[[#This Row],[Adj Close]]-SMA1MSFT[[#This Row],[3-MA]])</f>
        <v>-0.15503333333333558</v>
      </c>
      <c r="K1078" s="14">
        <f t="shared" si="82"/>
        <v>2.4035334444445139E-2</v>
      </c>
      <c r="L1078" s="14">
        <f>ABS(SMA1MSFT[[#This Row],[Erorr 2]])</f>
        <v>0.15503333333333558</v>
      </c>
      <c r="M1078" s="15">
        <f>SMA1MSFT[[#This Row],[Abs Erorr 2]]/SMA1MSFT[[#This Row],[Adj Close]]</f>
        <v>3.6438820231497896E-3</v>
      </c>
      <c r="N1078" s="23">
        <f t="shared" si="84"/>
        <v>43.136699999999998</v>
      </c>
      <c r="O1078" s="26">
        <f>SMA1MSFT[[#This Row],[Adj Close]]-SMA1MSFT[[#This Row],[6-MA]]</f>
        <v>-0.59049999999999869</v>
      </c>
      <c r="P1078" s="14">
        <f>(SMA1MSFT[[#This Row],[Adj Close]]-N1078)^2</f>
        <v>0.34869024999999848</v>
      </c>
      <c r="Q1078" s="14">
        <f>ABS(SMA1MSFT[[#This Row],[Erorr 3]])</f>
        <v>0.59049999999999869</v>
      </c>
      <c r="R1078" s="27">
        <f>SMA1MSFT[[#This Row],[Abs Erorr 3]]/SMA1MSFT[[#This Row],[Adj Close]]</f>
        <v>1.3879030324682315E-2</v>
      </c>
    </row>
    <row r="1079" spans="2:18">
      <c r="B1079" s="46">
        <v>45349.291666666664</v>
      </c>
      <c r="C1079" s="7">
        <v>42.288899999999998</v>
      </c>
      <c r="D1079" s="23">
        <f t="shared" si="81"/>
        <v>42.546199999999999</v>
      </c>
      <c r="E1079" s="24">
        <f>SMA1MSFT[[#This Row],[Adj Close]]-SMA1MSFT[[#This Row],[Naive Trend ]]</f>
        <v>-0.25730000000000075</v>
      </c>
      <c r="F1079" s="5">
        <f t="shared" si="80"/>
        <v>6.6203290000000387E-2</v>
      </c>
      <c r="G1079" s="5">
        <f>ABS(SMA1MSFT[[#This Row],[Erorr 1]])</f>
        <v>0.25730000000000075</v>
      </c>
      <c r="H1079" s="15">
        <f>SMA1MSFT[[#This Row],[Abs Erorr 1]]/SMA1MSFT[[#This Row],[Adj Close]]</f>
        <v>6.0843389163586841E-3</v>
      </c>
      <c r="I1079" s="23">
        <f t="shared" si="83"/>
        <v>42.542899999999996</v>
      </c>
      <c r="J1079" s="25">
        <f>(SMA1MSFT[[#This Row],[Adj Close]]-SMA1MSFT[[#This Row],[3-MA]])</f>
        <v>-0.25399999999999778</v>
      </c>
      <c r="K1079" s="14">
        <f t="shared" si="82"/>
        <v>6.451599999999888E-2</v>
      </c>
      <c r="L1079" s="14">
        <f>ABS(SMA1MSFT[[#This Row],[Erorr 2]])</f>
        <v>0.25399999999999778</v>
      </c>
      <c r="M1079" s="15">
        <f>SMA1MSFT[[#This Row],[Abs Erorr 2]]/SMA1MSFT[[#This Row],[Adj Close]]</f>
        <v>6.0063042547807534E-3</v>
      </c>
      <c r="N1079" s="23">
        <f t="shared" si="84"/>
        <v>42.961849999999998</v>
      </c>
      <c r="O1079" s="26">
        <f>SMA1MSFT[[#This Row],[Adj Close]]-SMA1MSFT[[#This Row],[6-MA]]</f>
        <v>-0.67295000000000016</v>
      </c>
      <c r="P1079" s="14">
        <f>(SMA1MSFT[[#This Row],[Adj Close]]-N1079)^2</f>
        <v>0.45286170250000024</v>
      </c>
      <c r="Q1079" s="14">
        <f>ABS(SMA1MSFT[[#This Row],[Erorr 3]])</f>
        <v>0.67295000000000016</v>
      </c>
      <c r="R1079" s="27">
        <f>SMA1MSFT[[#This Row],[Abs Erorr 3]]/SMA1MSFT[[#This Row],[Adj Close]]</f>
        <v>1.5913159245097418E-2</v>
      </c>
    </row>
    <row r="1080" spans="2:18">
      <c r="B1080" s="46">
        <v>45350.291666666664</v>
      </c>
      <c r="C1080" s="7">
        <v>41.5565</v>
      </c>
      <c r="D1080" s="23">
        <f t="shared" si="81"/>
        <v>42.288899999999998</v>
      </c>
      <c r="E1080" s="24">
        <f>SMA1MSFT[[#This Row],[Adj Close]]-SMA1MSFT[[#This Row],[Naive Trend ]]</f>
        <v>-0.73239999999999839</v>
      </c>
      <c r="F1080" s="5">
        <f t="shared" si="80"/>
        <v>0.53640975999999763</v>
      </c>
      <c r="G1080" s="5">
        <f>ABS(SMA1MSFT[[#This Row],[Erorr 1]])</f>
        <v>0.73239999999999839</v>
      </c>
      <c r="H1080" s="15">
        <f>SMA1MSFT[[#This Row],[Abs Erorr 1]]/SMA1MSFT[[#This Row],[Adj Close]]</f>
        <v>1.7624198380518052E-2</v>
      </c>
      <c r="I1080" s="23">
        <f t="shared" si="83"/>
        <v>42.460433333333334</v>
      </c>
      <c r="J1080" s="25">
        <f>(SMA1MSFT[[#This Row],[Adj Close]]-SMA1MSFT[[#This Row],[3-MA]])</f>
        <v>-0.90393333333333459</v>
      </c>
      <c r="K1080" s="14">
        <f t="shared" si="82"/>
        <v>0.81709547111111336</v>
      </c>
      <c r="L1080" s="14">
        <f>ABS(SMA1MSFT[[#This Row],[Erorr 2]])</f>
        <v>0.90393333333333459</v>
      </c>
      <c r="M1080" s="15">
        <f>SMA1MSFT[[#This Row],[Abs Erorr 2]]/SMA1MSFT[[#This Row],[Adj Close]]</f>
        <v>2.1751912055474706E-2</v>
      </c>
      <c r="N1080" s="23">
        <f t="shared" si="84"/>
        <v>42.833200000000005</v>
      </c>
      <c r="O1080" s="26">
        <f>SMA1MSFT[[#This Row],[Adj Close]]-SMA1MSFT[[#This Row],[6-MA]]</f>
        <v>-1.2767000000000053</v>
      </c>
      <c r="P1080" s="14">
        <f>(SMA1MSFT[[#This Row],[Adj Close]]-N1080)^2</f>
        <v>1.6299628900000134</v>
      </c>
      <c r="Q1080" s="14">
        <f>ABS(SMA1MSFT[[#This Row],[Erorr 3]])</f>
        <v>1.2767000000000053</v>
      </c>
      <c r="R1080" s="27">
        <f>SMA1MSFT[[#This Row],[Abs Erorr 3]]/SMA1MSFT[[#This Row],[Adj Close]]</f>
        <v>3.0722029044794565E-2</v>
      </c>
    </row>
    <row r="1081" spans="2:18">
      <c r="B1081" s="46">
        <v>45351.291666666664</v>
      </c>
      <c r="C1081" s="7">
        <v>42.605600000000003</v>
      </c>
      <c r="D1081" s="23">
        <f t="shared" si="81"/>
        <v>41.5565</v>
      </c>
      <c r="E1081" s="24">
        <f>SMA1MSFT[[#This Row],[Adj Close]]-SMA1MSFT[[#This Row],[Naive Trend ]]</f>
        <v>1.0491000000000028</v>
      </c>
      <c r="F1081" s="5">
        <f t="shared" si="80"/>
        <v>1.1006108100000058</v>
      </c>
      <c r="G1081" s="5">
        <f>ABS(SMA1MSFT[[#This Row],[Erorr 1]])</f>
        <v>1.0491000000000028</v>
      </c>
      <c r="H1081" s="15">
        <f>SMA1MSFT[[#This Row],[Abs Erorr 1]]/SMA1MSFT[[#This Row],[Adj Close]]</f>
        <v>2.4623523668250248E-2</v>
      </c>
      <c r="I1081" s="23">
        <f t="shared" si="83"/>
        <v>42.130533333333332</v>
      </c>
      <c r="J1081" s="25">
        <f>(SMA1MSFT[[#This Row],[Adj Close]]-SMA1MSFT[[#This Row],[3-MA]])</f>
        <v>0.4750666666666703</v>
      </c>
      <c r="K1081" s="14">
        <f t="shared" si="82"/>
        <v>0.22568833777778122</v>
      </c>
      <c r="L1081" s="14">
        <f>ABS(SMA1MSFT[[#This Row],[Erorr 2]])</f>
        <v>0.4750666666666703</v>
      </c>
      <c r="M1081" s="15">
        <f>SMA1MSFT[[#This Row],[Abs Erorr 2]]/SMA1MSFT[[#This Row],[Adj Close]]</f>
        <v>1.1150333915416524E-2</v>
      </c>
      <c r="N1081" s="23">
        <f t="shared" si="84"/>
        <v>42.415883333333333</v>
      </c>
      <c r="O1081" s="26">
        <f>SMA1MSFT[[#This Row],[Adj Close]]-SMA1MSFT[[#This Row],[6-MA]]</f>
        <v>0.1897166666666692</v>
      </c>
      <c r="P1081" s="14">
        <f>(SMA1MSFT[[#This Row],[Adj Close]]-N1081)^2</f>
        <v>3.5992413611112072E-2</v>
      </c>
      <c r="Q1081" s="14">
        <f>ABS(SMA1MSFT[[#This Row],[Erorr 3]])</f>
        <v>0.1897166666666692</v>
      </c>
      <c r="R1081" s="27">
        <f>SMA1MSFT[[#This Row],[Abs Erorr 3]]/SMA1MSFT[[#This Row],[Adj Close]]</f>
        <v>4.4528575273360587E-3</v>
      </c>
    </row>
    <row r="1082" spans="2:18">
      <c r="B1082" s="46">
        <v>45352.291666666664</v>
      </c>
      <c r="C1082" s="7">
        <v>43.367600000000003</v>
      </c>
      <c r="D1082" s="23">
        <f t="shared" si="81"/>
        <v>42.605600000000003</v>
      </c>
      <c r="E1082" s="24">
        <f>SMA1MSFT[[#This Row],[Adj Close]]-SMA1MSFT[[#This Row],[Naive Trend ]]</f>
        <v>0.76200000000000045</v>
      </c>
      <c r="F1082" s="5">
        <f t="shared" si="80"/>
        <v>0.58064400000000072</v>
      </c>
      <c r="G1082" s="5">
        <f>ABS(SMA1MSFT[[#This Row],[Erorr 1]])</f>
        <v>0.76200000000000045</v>
      </c>
      <c r="H1082" s="15">
        <f>SMA1MSFT[[#This Row],[Abs Erorr 1]]/SMA1MSFT[[#This Row],[Adj Close]]</f>
        <v>1.7570720999086884E-2</v>
      </c>
      <c r="I1082" s="23">
        <f t="shared" si="83"/>
        <v>42.150333333333329</v>
      </c>
      <c r="J1082" s="25">
        <f>(SMA1MSFT[[#This Row],[Adj Close]]-SMA1MSFT[[#This Row],[3-MA]])</f>
        <v>1.2172666666666743</v>
      </c>
      <c r="K1082" s="14">
        <f t="shared" si="82"/>
        <v>1.4817381377777963</v>
      </c>
      <c r="L1082" s="14">
        <f>ABS(SMA1MSFT[[#This Row],[Erorr 2]])</f>
        <v>1.2172666666666743</v>
      </c>
      <c r="M1082" s="15">
        <f>SMA1MSFT[[#This Row],[Abs Erorr 2]]/SMA1MSFT[[#This Row],[Adj Close]]</f>
        <v>2.8068573466520495E-2</v>
      </c>
      <c r="N1082" s="23">
        <f t="shared" si="84"/>
        <v>42.346616666666669</v>
      </c>
      <c r="O1082" s="26">
        <f>SMA1MSFT[[#This Row],[Adj Close]]-SMA1MSFT[[#This Row],[6-MA]]</f>
        <v>1.0209833333333336</v>
      </c>
      <c r="P1082" s="14">
        <f>(SMA1MSFT[[#This Row],[Adj Close]]-N1082)^2</f>
        <v>1.0424069669444449</v>
      </c>
      <c r="Q1082" s="14">
        <f>ABS(SMA1MSFT[[#This Row],[Erorr 3]])</f>
        <v>1.0209833333333336</v>
      </c>
      <c r="R1082" s="27">
        <f>SMA1MSFT[[#This Row],[Abs Erorr 3]]/SMA1MSFT[[#This Row],[Adj Close]]</f>
        <v>2.3542537132175485E-2</v>
      </c>
    </row>
    <row r="1083" spans="2:18">
      <c r="B1083" s="46">
        <v>45355.291666666664</v>
      </c>
      <c r="C1083" s="7">
        <v>45.139099999999999</v>
      </c>
      <c r="D1083" s="23">
        <f t="shared" si="81"/>
        <v>43.367600000000003</v>
      </c>
      <c r="E1083" s="24">
        <f>SMA1MSFT[[#This Row],[Adj Close]]-SMA1MSFT[[#This Row],[Naive Trend ]]</f>
        <v>1.7714999999999961</v>
      </c>
      <c r="F1083" s="5">
        <f t="shared" si="80"/>
        <v>3.1382122499999863</v>
      </c>
      <c r="G1083" s="5">
        <f>ABS(SMA1MSFT[[#This Row],[Erorr 1]])</f>
        <v>1.7714999999999961</v>
      </c>
      <c r="H1083" s="15">
        <f>SMA1MSFT[[#This Row],[Abs Erorr 1]]/SMA1MSFT[[#This Row],[Adj Close]]</f>
        <v>3.9245354914032318E-2</v>
      </c>
      <c r="I1083" s="23">
        <f t="shared" si="83"/>
        <v>42.509900000000009</v>
      </c>
      <c r="J1083" s="25">
        <f>(SMA1MSFT[[#This Row],[Adj Close]]-SMA1MSFT[[#This Row],[3-MA]])</f>
        <v>2.6291999999999902</v>
      </c>
      <c r="K1083" s="14">
        <f t="shared" si="82"/>
        <v>6.9126926399999489</v>
      </c>
      <c r="L1083" s="14">
        <f>ABS(SMA1MSFT[[#This Row],[Erorr 2]])</f>
        <v>2.6291999999999902</v>
      </c>
      <c r="M1083" s="15">
        <f>SMA1MSFT[[#This Row],[Abs Erorr 2]]/SMA1MSFT[[#This Row],[Adj Close]]</f>
        <v>5.8246619892731361E-2</v>
      </c>
      <c r="N1083" s="23">
        <f t="shared" si="84"/>
        <v>42.485166666666665</v>
      </c>
      <c r="O1083" s="26">
        <f>SMA1MSFT[[#This Row],[Adj Close]]-SMA1MSFT[[#This Row],[6-MA]]</f>
        <v>2.6539333333333346</v>
      </c>
      <c r="P1083" s="14">
        <f>(SMA1MSFT[[#This Row],[Adj Close]]-N1083)^2</f>
        <v>7.0433621377777849</v>
      </c>
      <c r="Q1083" s="14">
        <f>ABS(SMA1MSFT[[#This Row],[Erorr 3]])</f>
        <v>2.6539333333333346</v>
      </c>
      <c r="R1083" s="27">
        <f>SMA1MSFT[[#This Row],[Abs Erorr 3]]/SMA1MSFT[[#This Row],[Adj Close]]</f>
        <v>5.8794555791616021E-2</v>
      </c>
    </row>
    <row r="1084" spans="2:18">
      <c r="B1084" s="46">
        <v>45356.291666666664</v>
      </c>
      <c r="C1084" s="7">
        <v>42.714399999999998</v>
      </c>
      <c r="D1084" s="23">
        <f t="shared" si="81"/>
        <v>45.139099999999999</v>
      </c>
      <c r="E1084" s="24">
        <f>SMA1MSFT[[#This Row],[Adj Close]]-SMA1MSFT[[#This Row],[Naive Trend ]]</f>
        <v>-2.4247000000000014</v>
      </c>
      <c r="F1084" s="5">
        <f t="shared" si="80"/>
        <v>5.8791700900000068</v>
      </c>
      <c r="G1084" s="5">
        <f>ABS(SMA1MSFT[[#This Row],[Erorr 1]])</f>
        <v>2.4247000000000014</v>
      </c>
      <c r="H1084" s="15">
        <f>SMA1MSFT[[#This Row],[Abs Erorr 1]]/SMA1MSFT[[#This Row],[Adj Close]]</f>
        <v>5.6765399958796134E-2</v>
      </c>
      <c r="I1084" s="23">
        <f t="shared" si="83"/>
        <v>43.704100000000004</v>
      </c>
      <c r="J1084" s="25">
        <f>(SMA1MSFT[[#This Row],[Adj Close]]-SMA1MSFT[[#This Row],[3-MA]])</f>
        <v>-0.98970000000000624</v>
      </c>
      <c r="K1084" s="14">
        <f t="shared" si="82"/>
        <v>0.97950609000001232</v>
      </c>
      <c r="L1084" s="14">
        <f>ABS(SMA1MSFT[[#This Row],[Erorr 2]])</f>
        <v>0.98970000000000624</v>
      </c>
      <c r="M1084" s="15">
        <f>SMA1MSFT[[#This Row],[Abs Erorr 2]]/SMA1MSFT[[#This Row],[Adj Close]]</f>
        <v>2.3170172119940963E-2</v>
      </c>
      <c r="N1084" s="23">
        <f t="shared" si="84"/>
        <v>42.917316666666665</v>
      </c>
      <c r="O1084" s="26">
        <f>SMA1MSFT[[#This Row],[Adj Close]]-SMA1MSFT[[#This Row],[6-MA]]</f>
        <v>-0.20291666666666686</v>
      </c>
      <c r="P1084" s="14">
        <f>(SMA1MSFT[[#This Row],[Adj Close]]-N1084)^2</f>
        <v>4.1175173611111185E-2</v>
      </c>
      <c r="Q1084" s="14">
        <f>ABS(SMA1MSFT[[#This Row],[Erorr 3]])</f>
        <v>0.20291666666666686</v>
      </c>
      <c r="R1084" s="27">
        <f>SMA1MSFT[[#This Row],[Abs Erorr 3]]/SMA1MSFT[[#This Row],[Adj Close]]</f>
        <v>4.7505447031133963E-3</v>
      </c>
    </row>
    <row r="1085" spans="2:18">
      <c r="B1085" s="46">
        <v>45357.291666666664</v>
      </c>
      <c r="C1085" s="7">
        <v>44.0505</v>
      </c>
      <c r="D1085" s="23">
        <f t="shared" si="81"/>
        <v>42.714399999999998</v>
      </c>
      <c r="E1085" s="24">
        <f>SMA1MSFT[[#This Row],[Adj Close]]-SMA1MSFT[[#This Row],[Naive Trend ]]</f>
        <v>1.3361000000000018</v>
      </c>
      <c r="F1085" s="5">
        <f t="shared" si="80"/>
        <v>1.785163210000005</v>
      </c>
      <c r="G1085" s="5">
        <f>ABS(SMA1MSFT[[#This Row],[Erorr 1]])</f>
        <v>1.3361000000000018</v>
      </c>
      <c r="H1085" s="15">
        <f>SMA1MSFT[[#This Row],[Abs Erorr 1]]/SMA1MSFT[[#This Row],[Adj Close]]</f>
        <v>3.0331097263368221E-2</v>
      </c>
      <c r="I1085" s="23">
        <f t="shared" si="83"/>
        <v>43.74036666666666</v>
      </c>
      <c r="J1085" s="25">
        <f>(SMA1MSFT[[#This Row],[Adj Close]]-SMA1MSFT[[#This Row],[3-MA]])</f>
        <v>0.31013333333334003</v>
      </c>
      <c r="K1085" s="14">
        <f t="shared" si="82"/>
        <v>9.6182684444448593E-2</v>
      </c>
      <c r="L1085" s="14">
        <f>ABS(SMA1MSFT[[#This Row],[Erorr 2]])</f>
        <v>0.31013333333334003</v>
      </c>
      <c r="M1085" s="15">
        <f>SMA1MSFT[[#This Row],[Abs Erorr 2]]/SMA1MSFT[[#This Row],[Adj Close]]</f>
        <v>7.0404043843620397E-3</v>
      </c>
      <c r="N1085" s="23">
        <f t="shared" si="84"/>
        <v>42.945349999999998</v>
      </c>
      <c r="O1085" s="26">
        <f>SMA1MSFT[[#This Row],[Adj Close]]-SMA1MSFT[[#This Row],[6-MA]]</f>
        <v>1.1051500000000019</v>
      </c>
      <c r="P1085" s="14">
        <f>(SMA1MSFT[[#This Row],[Adj Close]]-N1085)^2</f>
        <v>1.221356522500004</v>
      </c>
      <c r="Q1085" s="14">
        <f>ABS(SMA1MSFT[[#This Row],[Erorr 3]])</f>
        <v>1.1051500000000019</v>
      </c>
      <c r="R1085" s="27">
        <f>SMA1MSFT[[#This Row],[Abs Erorr 3]]/SMA1MSFT[[#This Row],[Adj Close]]</f>
        <v>2.508825098466537E-2</v>
      </c>
    </row>
    <row r="1086" spans="2:18">
      <c r="B1086" s="46">
        <v>45358.291666666664</v>
      </c>
      <c r="C1086" s="7">
        <v>45.6736</v>
      </c>
      <c r="D1086" s="23">
        <f t="shared" si="81"/>
        <v>44.0505</v>
      </c>
      <c r="E1086" s="24">
        <f>SMA1MSFT[[#This Row],[Adj Close]]-SMA1MSFT[[#This Row],[Naive Trend ]]</f>
        <v>1.6231000000000009</v>
      </c>
      <c r="F1086" s="5">
        <f t="shared" si="80"/>
        <v>2.6344536100000027</v>
      </c>
      <c r="G1086" s="5">
        <f>ABS(SMA1MSFT[[#This Row],[Erorr 1]])</f>
        <v>1.6231000000000009</v>
      </c>
      <c r="H1086" s="15">
        <f>SMA1MSFT[[#This Row],[Abs Erorr 1]]/SMA1MSFT[[#This Row],[Adj Close]]</f>
        <v>3.5536940376935493E-2</v>
      </c>
      <c r="I1086" s="23">
        <f t="shared" si="83"/>
        <v>43.967999999999996</v>
      </c>
      <c r="J1086" s="25">
        <f>(SMA1MSFT[[#This Row],[Adj Close]]-SMA1MSFT[[#This Row],[3-MA]])</f>
        <v>1.705600000000004</v>
      </c>
      <c r="K1086" s="14">
        <f t="shared" si="82"/>
        <v>2.9090713600000138</v>
      </c>
      <c r="L1086" s="14">
        <f>ABS(SMA1MSFT[[#This Row],[Erorr 2]])</f>
        <v>1.705600000000004</v>
      </c>
      <c r="M1086" s="15">
        <f>SMA1MSFT[[#This Row],[Abs Erorr 2]]/SMA1MSFT[[#This Row],[Adj Close]]</f>
        <v>3.7343235479576908E-2</v>
      </c>
      <c r="N1086" s="23">
        <f t="shared" si="84"/>
        <v>43.23895000000001</v>
      </c>
      <c r="O1086" s="26">
        <f>SMA1MSFT[[#This Row],[Adj Close]]-SMA1MSFT[[#This Row],[6-MA]]</f>
        <v>2.4346499999999907</v>
      </c>
      <c r="P1086" s="14">
        <f>(SMA1MSFT[[#This Row],[Adj Close]]-N1086)^2</f>
        <v>5.9275206224999542</v>
      </c>
      <c r="Q1086" s="14">
        <f>ABS(SMA1MSFT[[#This Row],[Erorr 3]])</f>
        <v>2.4346499999999907</v>
      </c>
      <c r="R1086" s="27">
        <f>SMA1MSFT[[#This Row],[Abs Erorr 3]]/SMA1MSFT[[#This Row],[Adj Close]]</f>
        <v>5.3305410565403007E-2</v>
      </c>
    </row>
    <row r="1087" spans="2:18">
      <c r="B1087" s="46">
        <v>45359.291666666664</v>
      </c>
      <c r="C1087" s="7">
        <v>43.5458</v>
      </c>
      <c r="D1087" s="23">
        <f t="shared" si="81"/>
        <v>45.6736</v>
      </c>
      <c r="E1087" s="24">
        <f>SMA1MSFT[[#This Row],[Adj Close]]-SMA1MSFT[[#This Row],[Naive Trend ]]</f>
        <v>-2.1278000000000006</v>
      </c>
      <c r="F1087" s="5">
        <f t="shared" si="80"/>
        <v>4.5275328400000028</v>
      </c>
      <c r="G1087" s="5">
        <f>ABS(SMA1MSFT[[#This Row],[Erorr 1]])</f>
        <v>2.1278000000000006</v>
      </c>
      <c r="H1087" s="15">
        <f>SMA1MSFT[[#This Row],[Abs Erorr 1]]/SMA1MSFT[[#This Row],[Adj Close]]</f>
        <v>4.8863495446173924E-2</v>
      </c>
      <c r="I1087" s="23">
        <f t="shared" si="83"/>
        <v>44.146166666666666</v>
      </c>
      <c r="J1087" s="25">
        <f>(SMA1MSFT[[#This Row],[Adj Close]]-SMA1MSFT[[#This Row],[3-MA]])</f>
        <v>-0.60036666666666605</v>
      </c>
      <c r="K1087" s="14">
        <f t="shared" si="82"/>
        <v>0.36044013444444373</v>
      </c>
      <c r="L1087" s="14">
        <f>ABS(SMA1MSFT[[#This Row],[Erorr 2]])</f>
        <v>0.60036666666666605</v>
      </c>
      <c r="M1087" s="15">
        <f>SMA1MSFT[[#This Row],[Abs Erorr 2]]/SMA1MSFT[[#This Row],[Adj Close]]</f>
        <v>1.378701658177519E-2</v>
      </c>
      <c r="N1087" s="23">
        <f t="shared" si="84"/>
        <v>43.925133333333342</v>
      </c>
      <c r="O1087" s="26">
        <f>SMA1MSFT[[#This Row],[Adj Close]]-SMA1MSFT[[#This Row],[6-MA]]</f>
        <v>-0.37933333333334218</v>
      </c>
      <c r="P1087" s="14">
        <f>(SMA1MSFT[[#This Row],[Adj Close]]-N1087)^2</f>
        <v>0.1438937777777845</v>
      </c>
      <c r="Q1087" s="14">
        <f>ABS(SMA1MSFT[[#This Row],[Erorr 3]])</f>
        <v>0.37933333333334218</v>
      </c>
      <c r="R1087" s="27">
        <f>SMA1MSFT[[#This Row],[Abs Erorr 3]]/SMA1MSFT[[#This Row],[Adj Close]]</f>
        <v>8.7111347898842645E-3</v>
      </c>
    </row>
    <row r="1088" spans="2:18">
      <c r="B1088" s="46">
        <v>45362.291666666664</v>
      </c>
      <c r="C1088" s="7">
        <v>44.396900000000002</v>
      </c>
      <c r="D1088" s="23">
        <f t="shared" si="81"/>
        <v>43.5458</v>
      </c>
      <c r="E1088" s="24">
        <f>SMA1MSFT[[#This Row],[Adj Close]]-SMA1MSFT[[#This Row],[Naive Trend ]]</f>
        <v>0.85110000000000241</v>
      </c>
      <c r="F1088" s="5">
        <f t="shared" si="80"/>
        <v>0.72437121000000415</v>
      </c>
      <c r="G1088" s="5">
        <f>ABS(SMA1MSFT[[#This Row],[Erorr 1]])</f>
        <v>0.85110000000000241</v>
      </c>
      <c r="H1088" s="15">
        <f>SMA1MSFT[[#This Row],[Abs Erorr 1]]/SMA1MSFT[[#This Row],[Adj Close]]</f>
        <v>1.9170257382835343E-2</v>
      </c>
      <c r="I1088" s="23">
        <f t="shared" si="83"/>
        <v>44.423300000000005</v>
      </c>
      <c r="J1088" s="25">
        <f>(SMA1MSFT[[#This Row],[Adj Close]]-SMA1MSFT[[#This Row],[3-MA]])</f>
        <v>-2.6400000000002422E-2</v>
      </c>
      <c r="K1088" s="14">
        <f t="shared" si="82"/>
        <v>6.9696000000012788E-4</v>
      </c>
      <c r="L1088" s="14">
        <f>ABS(SMA1MSFT[[#This Row],[Erorr 2]])</f>
        <v>2.6400000000002422E-2</v>
      </c>
      <c r="M1088" s="15">
        <f>SMA1MSFT[[#This Row],[Abs Erorr 2]]/SMA1MSFT[[#This Row],[Adj Close]]</f>
        <v>5.9463611198084599E-4</v>
      </c>
      <c r="N1088" s="23">
        <f t="shared" si="84"/>
        <v>44.081833333333329</v>
      </c>
      <c r="O1088" s="26">
        <f>SMA1MSFT[[#This Row],[Adj Close]]-SMA1MSFT[[#This Row],[6-MA]]</f>
        <v>0.31506666666667371</v>
      </c>
      <c r="P1088" s="14">
        <f>(SMA1MSFT[[#This Row],[Adj Close]]-N1088)^2</f>
        <v>9.9267004444448886E-2</v>
      </c>
      <c r="Q1088" s="14">
        <f>ABS(SMA1MSFT[[#This Row],[Erorr 3]])</f>
        <v>0.31506666666667371</v>
      </c>
      <c r="R1088" s="27">
        <f>SMA1MSFT[[#This Row],[Abs Erorr 3]]/SMA1MSFT[[#This Row],[Adj Close]]</f>
        <v>7.0965915788416241E-3</v>
      </c>
    </row>
    <row r="1089" spans="2:18">
      <c r="B1089" s="46">
        <v>45363.291666666664</v>
      </c>
      <c r="C1089" s="7">
        <v>44.773000000000003</v>
      </c>
      <c r="D1089" s="23">
        <f t="shared" si="81"/>
        <v>44.396900000000002</v>
      </c>
      <c r="E1089" s="24">
        <f>SMA1MSFT[[#This Row],[Adj Close]]-SMA1MSFT[[#This Row],[Naive Trend ]]</f>
        <v>0.37610000000000099</v>
      </c>
      <c r="F1089" s="5">
        <f t="shared" si="80"/>
        <v>0.14145121000000074</v>
      </c>
      <c r="G1089" s="5">
        <f>ABS(SMA1MSFT[[#This Row],[Erorr 1]])</f>
        <v>0.37610000000000099</v>
      </c>
      <c r="H1089" s="15">
        <f>SMA1MSFT[[#This Row],[Abs Erorr 1]]/SMA1MSFT[[#This Row],[Adj Close]]</f>
        <v>8.4001518772474689E-3</v>
      </c>
      <c r="I1089" s="23">
        <f t="shared" si="83"/>
        <v>44.538766666666675</v>
      </c>
      <c r="J1089" s="25">
        <f>(SMA1MSFT[[#This Row],[Adj Close]]-SMA1MSFT[[#This Row],[3-MA]])</f>
        <v>0.23423333333332863</v>
      </c>
      <c r="K1089" s="14">
        <f t="shared" si="82"/>
        <v>5.4865254444442242E-2</v>
      </c>
      <c r="L1089" s="14">
        <f>ABS(SMA1MSFT[[#This Row],[Erorr 2]])</f>
        <v>0.23423333333332863</v>
      </c>
      <c r="M1089" s="15">
        <f>SMA1MSFT[[#This Row],[Abs Erorr 2]]/SMA1MSFT[[#This Row],[Adj Close]]</f>
        <v>5.2315755775429081E-3</v>
      </c>
      <c r="N1089" s="23">
        <f t="shared" si="84"/>
        <v>44.253383333333339</v>
      </c>
      <c r="O1089" s="26">
        <f>SMA1MSFT[[#This Row],[Adj Close]]-SMA1MSFT[[#This Row],[6-MA]]</f>
        <v>0.51961666666666417</v>
      </c>
      <c r="P1089" s="14">
        <f>(SMA1MSFT[[#This Row],[Adj Close]]-N1089)^2</f>
        <v>0.27000148027777521</v>
      </c>
      <c r="Q1089" s="14">
        <f>ABS(SMA1MSFT[[#This Row],[Erorr 3]])</f>
        <v>0.51961666666666417</v>
      </c>
      <c r="R1089" s="27">
        <f>SMA1MSFT[[#This Row],[Abs Erorr 3]]/SMA1MSFT[[#This Row],[Adj Close]]</f>
        <v>1.1605580744347355E-2</v>
      </c>
    </row>
    <row r="1090" spans="2:18">
      <c r="B1090" s="46">
        <v>45364.291666666664</v>
      </c>
      <c r="C1090" s="7">
        <v>42.783700000000003</v>
      </c>
      <c r="D1090" s="23">
        <f t="shared" si="81"/>
        <v>44.773000000000003</v>
      </c>
      <c r="E1090" s="24">
        <f>SMA1MSFT[[#This Row],[Adj Close]]-SMA1MSFT[[#This Row],[Naive Trend ]]</f>
        <v>-1.9893000000000001</v>
      </c>
      <c r="F1090" s="5">
        <f t="shared" si="80"/>
        <v>3.9573144900000004</v>
      </c>
      <c r="G1090" s="5">
        <f>ABS(SMA1MSFT[[#This Row],[Erorr 1]])</f>
        <v>1.9893000000000001</v>
      </c>
      <c r="H1090" s="15">
        <f>SMA1MSFT[[#This Row],[Abs Erorr 1]]/SMA1MSFT[[#This Row],[Adj Close]]</f>
        <v>4.6496679810301582E-2</v>
      </c>
      <c r="I1090" s="23">
        <f t="shared" si="83"/>
        <v>44.238566666666664</v>
      </c>
      <c r="J1090" s="25">
        <f>(SMA1MSFT[[#This Row],[Adj Close]]-SMA1MSFT[[#This Row],[3-MA]])</f>
        <v>-1.4548666666666605</v>
      </c>
      <c r="K1090" s="14">
        <f t="shared" si="82"/>
        <v>2.11663701777776</v>
      </c>
      <c r="L1090" s="14">
        <f>ABS(SMA1MSFT[[#This Row],[Erorr 2]])</f>
        <v>1.4548666666666605</v>
      </c>
      <c r="M1090" s="15">
        <f>SMA1MSFT[[#This Row],[Abs Erorr 2]]/SMA1MSFT[[#This Row],[Adj Close]]</f>
        <v>3.4005162402191966E-2</v>
      </c>
      <c r="N1090" s="23">
        <f t="shared" si="84"/>
        <v>44.192366666666679</v>
      </c>
      <c r="O1090" s="26">
        <f>SMA1MSFT[[#This Row],[Adj Close]]-SMA1MSFT[[#This Row],[6-MA]]</f>
        <v>-1.4086666666666758</v>
      </c>
      <c r="P1090" s="14">
        <f>(SMA1MSFT[[#This Row],[Adj Close]]-N1090)^2</f>
        <v>1.9843417777778036</v>
      </c>
      <c r="Q1090" s="14">
        <f>ABS(SMA1MSFT[[#This Row],[Erorr 3]])</f>
        <v>1.4086666666666758</v>
      </c>
      <c r="R1090" s="27">
        <f>SMA1MSFT[[#This Row],[Abs Erorr 3]]/SMA1MSFT[[#This Row],[Adj Close]]</f>
        <v>3.2925311898378953E-2</v>
      </c>
    </row>
    <row r="1091" spans="2:18">
      <c r="B1091" s="46">
        <v>45365.291666666664</v>
      </c>
      <c r="C1091" s="7">
        <v>42.308700000000002</v>
      </c>
      <c r="D1091" s="23">
        <f t="shared" si="81"/>
        <v>42.783700000000003</v>
      </c>
      <c r="E1091" s="24">
        <f>SMA1MSFT[[#This Row],[Adj Close]]-SMA1MSFT[[#This Row],[Naive Trend ]]</f>
        <v>-0.47500000000000142</v>
      </c>
      <c r="F1091" s="5">
        <f t="shared" si="80"/>
        <v>0.22562500000000135</v>
      </c>
      <c r="G1091" s="5">
        <f>ABS(SMA1MSFT[[#This Row],[Erorr 1]])</f>
        <v>0.47500000000000142</v>
      </c>
      <c r="H1091" s="15">
        <f>SMA1MSFT[[#This Row],[Abs Erorr 1]]/SMA1MSFT[[#This Row],[Adj Close]]</f>
        <v>1.1227005320418764E-2</v>
      </c>
      <c r="I1091" s="23">
        <f t="shared" si="83"/>
        <v>43.984533333333339</v>
      </c>
      <c r="J1091" s="25">
        <f>(SMA1MSFT[[#This Row],[Adj Close]]-SMA1MSFT[[#This Row],[3-MA]])</f>
        <v>-1.6758333333333368</v>
      </c>
      <c r="K1091" s="14">
        <f t="shared" si="82"/>
        <v>2.8084173611111227</v>
      </c>
      <c r="L1091" s="14">
        <f>ABS(SMA1MSFT[[#This Row],[Erorr 2]])</f>
        <v>1.6758333333333368</v>
      </c>
      <c r="M1091" s="15">
        <f>SMA1MSFT[[#This Row],[Abs Erorr 2]]/SMA1MSFT[[#This Row],[Adj Close]]</f>
        <v>3.9609662630459855E-2</v>
      </c>
      <c r="N1091" s="23">
        <f t="shared" si="84"/>
        <v>44.203916666666665</v>
      </c>
      <c r="O1091" s="26">
        <f>SMA1MSFT[[#This Row],[Adj Close]]-SMA1MSFT[[#This Row],[6-MA]]</f>
        <v>-1.8952166666666628</v>
      </c>
      <c r="P1091" s="14">
        <f>(SMA1MSFT[[#This Row],[Adj Close]]-N1091)^2</f>
        <v>3.5918462136110962</v>
      </c>
      <c r="Q1091" s="14">
        <f>ABS(SMA1MSFT[[#This Row],[Erorr 3]])</f>
        <v>1.8952166666666628</v>
      </c>
      <c r="R1091" s="27">
        <f>SMA1MSFT[[#This Row],[Abs Erorr 3]]/SMA1MSFT[[#This Row],[Adj Close]]</f>
        <v>4.4794963368448161E-2</v>
      </c>
    </row>
    <row r="1092" spans="2:18">
      <c r="B1092" s="46">
        <v>45366.291666666664</v>
      </c>
      <c r="C1092" s="7">
        <v>42.199800000000003</v>
      </c>
      <c r="D1092" s="23">
        <f t="shared" si="81"/>
        <v>42.308700000000002</v>
      </c>
      <c r="E1092" s="24">
        <f>SMA1MSFT[[#This Row],[Adj Close]]-SMA1MSFT[[#This Row],[Naive Trend ]]</f>
        <v>-0.10889999999999844</v>
      </c>
      <c r="F1092" s="5">
        <f t="shared" ref="F1092:F1155" si="85">(C1092-D1092)^2</f>
        <v>1.185920999999966E-2</v>
      </c>
      <c r="G1092" s="5">
        <f>ABS(SMA1MSFT[[#This Row],[Erorr 1]])</f>
        <v>0.10889999999999844</v>
      </c>
      <c r="H1092" s="15">
        <f>SMA1MSFT[[#This Row],[Abs Erorr 1]]/SMA1MSFT[[#This Row],[Adj Close]]</f>
        <v>2.5805809506205821E-3</v>
      </c>
      <c r="I1092" s="23">
        <f t="shared" si="83"/>
        <v>43.288466666666672</v>
      </c>
      <c r="J1092" s="25">
        <f>(SMA1MSFT[[#This Row],[Adj Close]]-SMA1MSFT[[#This Row],[3-MA]])</f>
        <v>-1.0886666666666684</v>
      </c>
      <c r="K1092" s="14">
        <f t="shared" si="82"/>
        <v>1.185195111111115</v>
      </c>
      <c r="L1092" s="14">
        <f>ABS(SMA1MSFT[[#This Row],[Erorr 2]])</f>
        <v>1.0886666666666684</v>
      </c>
      <c r="M1092" s="15">
        <f>SMA1MSFT[[#This Row],[Abs Erorr 2]]/SMA1MSFT[[#This Row],[Adj Close]]</f>
        <v>2.5797910574615716E-2</v>
      </c>
      <c r="N1092" s="23">
        <f t="shared" si="84"/>
        <v>43.913616666666677</v>
      </c>
      <c r="O1092" s="26">
        <f>SMA1MSFT[[#This Row],[Adj Close]]-SMA1MSFT[[#This Row],[6-MA]]</f>
        <v>-1.7138166666666734</v>
      </c>
      <c r="P1092" s="14">
        <f>(SMA1MSFT[[#This Row],[Adj Close]]-N1092)^2</f>
        <v>2.9371675669444675</v>
      </c>
      <c r="Q1092" s="14">
        <f>ABS(SMA1MSFT[[#This Row],[Erorr 3]])</f>
        <v>1.7138166666666734</v>
      </c>
      <c r="R1092" s="27">
        <f>SMA1MSFT[[#This Row],[Abs Erorr 3]]/SMA1MSFT[[#This Row],[Adj Close]]</f>
        <v>4.0611961826043569E-2</v>
      </c>
    </row>
    <row r="1093" spans="2:18">
      <c r="B1093" s="46">
        <v>45369.291666666664</v>
      </c>
      <c r="C1093" s="7">
        <v>42.269100000000002</v>
      </c>
      <c r="D1093" s="23">
        <f t="shared" ref="D1093:D1156" si="86">C1092</f>
        <v>42.199800000000003</v>
      </c>
      <c r="E1093" s="24">
        <f>SMA1MSFT[[#This Row],[Adj Close]]-SMA1MSFT[[#This Row],[Naive Trend ]]</f>
        <v>6.9299999999998363E-2</v>
      </c>
      <c r="F1093" s="5">
        <f t="shared" si="85"/>
        <v>4.8024899999997732E-3</v>
      </c>
      <c r="G1093" s="5">
        <f>ABS(SMA1MSFT[[#This Row],[Erorr 1]])</f>
        <v>6.9299999999998363E-2</v>
      </c>
      <c r="H1093" s="15">
        <f>SMA1MSFT[[#This Row],[Abs Erorr 1]]/SMA1MSFT[[#This Row],[Adj Close]]</f>
        <v>1.6394955180024737E-3</v>
      </c>
      <c r="I1093" s="23">
        <f t="shared" si="83"/>
        <v>42.430733333333336</v>
      </c>
      <c r="J1093" s="25">
        <f>(SMA1MSFT[[#This Row],[Adj Close]]-SMA1MSFT[[#This Row],[3-MA]])</f>
        <v>-0.16163333333333441</v>
      </c>
      <c r="K1093" s="14">
        <f t="shared" si="82"/>
        <v>2.612533444444479E-2</v>
      </c>
      <c r="L1093" s="14">
        <f>ABS(SMA1MSFT[[#This Row],[Erorr 2]])</f>
        <v>0.16163333333333441</v>
      </c>
      <c r="M1093" s="15">
        <f>SMA1MSFT[[#This Row],[Abs Erorr 2]]/SMA1MSFT[[#This Row],[Adj Close]]</f>
        <v>3.823912345740373E-3</v>
      </c>
      <c r="N1093" s="23">
        <f t="shared" si="84"/>
        <v>43.334650000000003</v>
      </c>
      <c r="O1093" s="26">
        <f>SMA1MSFT[[#This Row],[Adj Close]]-SMA1MSFT[[#This Row],[6-MA]]</f>
        <v>-1.0655500000000018</v>
      </c>
      <c r="P1093" s="14">
        <f>(SMA1MSFT[[#This Row],[Adj Close]]-N1093)^2</f>
        <v>1.1353968025000039</v>
      </c>
      <c r="Q1093" s="14">
        <f>ABS(SMA1MSFT[[#This Row],[Erorr 3]])</f>
        <v>1.0655500000000018</v>
      </c>
      <c r="R1093" s="27">
        <f>SMA1MSFT[[#This Row],[Abs Erorr 3]]/SMA1MSFT[[#This Row],[Adj Close]]</f>
        <v>2.5208722210787592E-2</v>
      </c>
    </row>
    <row r="1094" spans="2:18">
      <c r="B1094" s="46">
        <v>45370.291666666664</v>
      </c>
      <c r="C1094" s="7">
        <v>41.615900000000003</v>
      </c>
      <c r="D1094" s="23">
        <f t="shared" si="86"/>
        <v>42.269100000000002</v>
      </c>
      <c r="E1094" s="24">
        <f>SMA1MSFT[[#This Row],[Adj Close]]-SMA1MSFT[[#This Row],[Naive Trend ]]</f>
        <v>-0.65319999999999823</v>
      </c>
      <c r="F1094" s="5">
        <f t="shared" si="85"/>
        <v>0.4266702399999977</v>
      </c>
      <c r="G1094" s="5">
        <f>ABS(SMA1MSFT[[#This Row],[Erorr 1]])</f>
        <v>0.65319999999999823</v>
      </c>
      <c r="H1094" s="15">
        <f>SMA1MSFT[[#This Row],[Abs Erorr 1]]/SMA1MSFT[[#This Row],[Adj Close]]</f>
        <v>1.5695923913696404E-2</v>
      </c>
      <c r="I1094" s="23">
        <f t="shared" si="83"/>
        <v>42.2592</v>
      </c>
      <c r="J1094" s="25">
        <f>(SMA1MSFT[[#This Row],[Adj Close]]-SMA1MSFT[[#This Row],[3-MA]])</f>
        <v>-0.64329999999999643</v>
      </c>
      <c r="K1094" s="14">
        <f t="shared" ref="K1094:K1157" si="87">(C1094-I1094)^2</f>
        <v>0.4138348899999954</v>
      </c>
      <c r="L1094" s="14">
        <f>ABS(SMA1MSFT[[#This Row],[Erorr 2]])</f>
        <v>0.64329999999999643</v>
      </c>
      <c r="M1094" s="15">
        <f>SMA1MSFT[[#This Row],[Abs Erorr 2]]/SMA1MSFT[[#This Row],[Adj Close]]</f>
        <v>1.5458034068709228E-2</v>
      </c>
      <c r="N1094" s="23">
        <f t="shared" si="84"/>
        <v>43.121866666666676</v>
      </c>
      <c r="O1094" s="26">
        <f>SMA1MSFT[[#This Row],[Adj Close]]-SMA1MSFT[[#This Row],[6-MA]]</f>
        <v>-1.5059666666666729</v>
      </c>
      <c r="P1094" s="14">
        <f>(SMA1MSFT[[#This Row],[Adj Close]]-N1094)^2</f>
        <v>2.2679356011111298</v>
      </c>
      <c r="Q1094" s="14">
        <f>ABS(SMA1MSFT[[#This Row],[Erorr 3]])</f>
        <v>1.5059666666666729</v>
      </c>
      <c r="R1094" s="27">
        <f>SMA1MSFT[[#This Row],[Abs Erorr 3]]/SMA1MSFT[[#This Row],[Adj Close]]</f>
        <v>3.6187290594860928E-2</v>
      </c>
    </row>
    <row r="1095" spans="2:18">
      <c r="B1095" s="46">
        <v>45371.291666666664</v>
      </c>
      <c r="C1095" s="7">
        <v>41.764400000000002</v>
      </c>
      <c r="D1095" s="23">
        <f t="shared" si="86"/>
        <v>41.615900000000003</v>
      </c>
      <c r="E1095" s="24">
        <f>SMA1MSFT[[#This Row],[Adj Close]]-SMA1MSFT[[#This Row],[Naive Trend ]]</f>
        <v>0.14849999999999852</v>
      </c>
      <c r="F1095" s="5">
        <f t="shared" si="85"/>
        <v>2.2052249999999562E-2</v>
      </c>
      <c r="G1095" s="5">
        <f>ABS(SMA1MSFT[[#This Row],[Erorr 1]])</f>
        <v>0.14849999999999852</v>
      </c>
      <c r="H1095" s="15">
        <f>SMA1MSFT[[#This Row],[Abs Erorr 1]]/SMA1MSFT[[#This Row],[Adj Close]]</f>
        <v>3.5556598442692466E-3</v>
      </c>
      <c r="I1095" s="23">
        <f t="shared" ref="I1095:I1158" si="88">AVERAGE(C1092:C1094)</f>
        <v>42.028266666666667</v>
      </c>
      <c r="J1095" s="25">
        <f>(SMA1MSFT[[#This Row],[Adj Close]]-SMA1MSFT[[#This Row],[3-MA]])</f>
        <v>-0.26386666666666514</v>
      </c>
      <c r="K1095" s="14">
        <f t="shared" si="87"/>
        <v>6.9625617777776969E-2</v>
      </c>
      <c r="L1095" s="14">
        <f>ABS(SMA1MSFT[[#This Row],[Erorr 2]])</f>
        <v>0.26386666666666514</v>
      </c>
      <c r="M1095" s="15">
        <f>SMA1MSFT[[#This Row],[Abs Erorr 2]]/SMA1MSFT[[#This Row],[Adj Close]]</f>
        <v>6.3179805448340008E-3</v>
      </c>
      <c r="N1095" s="23">
        <f t="shared" si="84"/>
        <v>42.658366666666673</v>
      </c>
      <c r="O1095" s="26">
        <f>SMA1MSFT[[#This Row],[Adj Close]]-SMA1MSFT[[#This Row],[6-MA]]</f>
        <v>-0.89396666666667102</v>
      </c>
      <c r="P1095" s="14">
        <f>(SMA1MSFT[[#This Row],[Adj Close]]-N1095)^2</f>
        <v>0.79917640111111887</v>
      </c>
      <c r="Q1095" s="14">
        <f>ABS(SMA1MSFT[[#This Row],[Erorr 3]])</f>
        <v>0.89396666666667102</v>
      </c>
      <c r="R1095" s="27">
        <f>SMA1MSFT[[#This Row],[Abs Erorr 3]]/SMA1MSFT[[#This Row],[Adj Close]]</f>
        <v>2.1404992449710062E-2</v>
      </c>
    </row>
    <row r="1096" spans="2:18">
      <c r="B1096" s="46">
        <v>45372.291666666664</v>
      </c>
      <c r="C1096" s="7">
        <v>41.982100000000003</v>
      </c>
      <c r="D1096" s="23">
        <f t="shared" si="86"/>
        <v>41.764400000000002</v>
      </c>
      <c r="E1096" s="24">
        <f>SMA1MSFT[[#This Row],[Adj Close]]-SMA1MSFT[[#This Row],[Naive Trend ]]</f>
        <v>0.21770000000000067</v>
      </c>
      <c r="F1096" s="5">
        <f t="shared" si="85"/>
        <v>4.7393290000000289E-2</v>
      </c>
      <c r="G1096" s="5">
        <f>ABS(SMA1MSFT[[#This Row],[Erorr 1]])</f>
        <v>0.21770000000000067</v>
      </c>
      <c r="H1096" s="15">
        <f>SMA1MSFT[[#This Row],[Abs Erorr 1]]/SMA1MSFT[[#This Row],[Adj Close]]</f>
        <v>5.1855433625283311E-3</v>
      </c>
      <c r="I1096" s="23">
        <f t="shared" si="88"/>
        <v>41.88313333333334</v>
      </c>
      <c r="J1096" s="25">
        <f>(SMA1MSFT[[#This Row],[Adj Close]]-SMA1MSFT[[#This Row],[3-MA]])</f>
        <v>9.8966666666662206E-2</v>
      </c>
      <c r="K1096" s="14">
        <f t="shared" si="87"/>
        <v>9.7944011111102281E-3</v>
      </c>
      <c r="L1096" s="14">
        <f>ABS(SMA1MSFT[[#This Row],[Erorr 2]])</f>
        <v>9.8966666666662206E-2</v>
      </c>
      <c r="M1096" s="15">
        <f>SMA1MSFT[[#This Row],[Abs Erorr 2]]/SMA1MSFT[[#This Row],[Adj Close]]</f>
        <v>2.3573538881252296E-3</v>
      </c>
      <c r="N1096" s="23">
        <f t="shared" si="84"/>
        <v>42.156933333333335</v>
      </c>
      <c r="O1096" s="26">
        <f>SMA1MSFT[[#This Row],[Adj Close]]-SMA1MSFT[[#This Row],[6-MA]]</f>
        <v>-0.17483333333333206</v>
      </c>
      <c r="P1096" s="14">
        <f>(SMA1MSFT[[#This Row],[Adj Close]]-N1096)^2</f>
        <v>3.0566694444444001E-2</v>
      </c>
      <c r="Q1096" s="14">
        <f>ABS(SMA1MSFT[[#This Row],[Erorr 3]])</f>
        <v>0.17483333333333206</v>
      </c>
      <c r="R1096" s="27">
        <f>SMA1MSFT[[#This Row],[Abs Erorr 3]]/SMA1MSFT[[#This Row],[Adj Close]]</f>
        <v>4.1644732715450643E-3</v>
      </c>
    </row>
    <row r="1097" spans="2:18">
      <c r="B1097" s="46">
        <v>45373.291666666664</v>
      </c>
      <c r="C1097" s="7">
        <v>42.130499999999998</v>
      </c>
      <c r="D1097" s="23">
        <f t="shared" si="86"/>
        <v>41.982100000000003</v>
      </c>
      <c r="E1097" s="24">
        <f>SMA1MSFT[[#This Row],[Adj Close]]-SMA1MSFT[[#This Row],[Naive Trend ]]</f>
        <v>0.1483999999999952</v>
      </c>
      <c r="F1097" s="5">
        <f t="shared" si="85"/>
        <v>2.2022559999998578E-2</v>
      </c>
      <c r="G1097" s="5">
        <f>ABS(SMA1MSFT[[#This Row],[Erorr 1]])</f>
        <v>0.1483999999999952</v>
      </c>
      <c r="H1097" s="15">
        <f>SMA1MSFT[[#This Row],[Abs Erorr 1]]/SMA1MSFT[[#This Row],[Adj Close]]</f>
        <v>3.5223887682319273E-3</v>
      </c>
      <c r="I1097" s="23">
        <f t="shared" si="88"/>
        <v>41.787466666666667</v>
      </c>
      <c r="J1097" s="25">
        <f>(SMA1MSFT[[#This Row],[Adj Close]]-SMA1MSFT[[#This Row],[3-MA]])</f>
        <v>0.34303333333333086</v>
      </c>
      <c r="K1097" s="14">
        <f t="shared" si="87"/>
        <v>0.11767186777777608</v>
      </c>
      <c r="L1097" s="14">
        <f>ABS(SMA1MSFT[[#This Row],[Erorr 2]])</f>
        <v>0.34303333333333086</v>
      </c>
      <c r="M1097" s="15">
        <f>SMA1MSFT[[#This Row],[Abs Erorr 2]]/SMA1MSFT[[#This Row],[Adj Close]]</f>
        <v>8.1421614586423344E-3</v>
      </c>
      <c r="N1097" s="23">
        <f t="shared" si="84"/>
        <v>42.023333333333333</v>
      </c>
      <c r="O1097" s="26">
        <f>SMA1MSFT[[#This Row],[Adj Close]]-SMA1MSFT[[#This Row],[6-MA]]</f>
        <v>0.10716666666666441</v>
      </c>
      <c r="P1097" s="14">
        <f>(SMA1MSFT[[#This Row],[Adj Close]]-N1097)^2</f>
        <v>1.1484694444443961E-2</v>
      </c>
      <c r="Q1097" s="14">
        <f>ABS(SMA1MSFT[[#This Row],[Erorr 3]])</f>
        <v>0.10716666666666441</v>
      </c>
      <c r="R1097" s="27">
        <f>SMA1MSFT[[#This Row],[Abs Erorr 3]]/SMA1MSFT[[#This Row],[Adj Close]]</f>
        <v>2.5436837129078557E-3</v>
      </c>
    </row>
    <row r="1098" spans="2:18">
      <c r="B1098" s="46">
        <v>45376.291666666664</v>
      </c>
      <c r="C1098" s="7">
        <v>41.398200000000003</v>
      </c>
      <c r="D1098" s="23">
        <f t="shared" si="86"/>
        <v>42.130499999999998</v>
      </c>
      <c r="E1098" s="24">
        <f>SMA1MSFT[[#This Row],[Adj Close]]-SMA1MSFT[[#This Row],[Naive Trend ]]</f>
        <v>-0.73229999999999507</v>
      </c>
      <c r="F1098" s="5">
        <f t="shared" si="85"/>
        <v>0.53626328999999273</v>
      </c>
      <c r="G1098" s="5">
        <f>ABS(SMA1MSFT[[#This Row],[Erorr 1]])</f>
        <v>0.73229999999999507</v>
      </c>
      <c r="H1098" s="15">
        <f>SMA1MSFT[[#This Row],[Abs Erorr 1]]/SMA1MSFT[[#This Row],[Adj Close]]</f>
        <v>1.7689174891661837E-2</v>
      </c>
      <c r="I1098" s="23">
        <f t="shared" si="88"/>
        <v>41.958999999999996</v>
      </c>
      <c r="J1098" s="25">
        <f>(SMA1MSFT[[#This Row],[Adj Close]]-SMA1MSFT[[#This Row],[3-MA]])</f>
        <v>-0.5607999999999933</v>
      </c>
      <c r="K1098" s="14">
        <f t="shared" si="87"/>
        <v>0.3144966399999925</v>
      </c>
      <c r="L1098" s="14">
        <f>ABS(SMA1MSFT[[#This Row],[Erorr 2]])</f>
        <v>0.5607999999999933</v>
      </c>
      <c r="M1098" s="15">
        <f>SMA1MSFT[[#This Row],[Abs Erorr 2]]/SMA1MSFT[[#This Row],[Adj Close]]</f>
        <v>1.354648269731518E-2</v>
      </c>
      <c r="N1098" s="23">
        <f t="shared" ref="N1098:N1161" si="89">AVERAGE(C1092:C1097)</f>
        <v>41.993633333333328</v>
      </c>
      <c r="O1098" s="26">
        <f>SMA1MSFT[[#This Row],[Adj Close]]-SMA1MSFT[[#This Row],[6-MA]]</f>
        <v>-0.59543333333332527</v>
      </c>
      <c r="P1098" s="14">
        <f>(SMA1MSFT[[#This Row],[Adj Close]]-N1098)^2</f>
        <v>0.35454085444443484</v>
      </c>
      <c r="Q1098" s="14">
        <f>ABS(SMA1MSFT[[#This Row],[Erorr 3]])</f>
        <v>0.59543333333332527</v>
      </c>
      <c r="R1098" s="27">
        <f>SMA1MSFT[[#This Row],[Abs Erorr 3]]/SMA1MSFT[[#This Row],[Adj Close]]</f>
        <v>1.4383073016056862E-2</v>
      </c>
    </row>
    <row r="1099" spans="2:18">
      <c r="B1099" s="46">
        <v>45377.291666666664</v>
      </c>
      <c r="C1099" s="7">
        <v>41.5565</v>
      </c>
      <c r="D1099" s="23">
        <f t="shared" si="86"/>
        <v>41.398200000000003</v>
      </c>
      <c r="E1099" s="24">
        <f>SMA1MSFT[[#This Row],[Adj Close]]-SMA1MSFT[[#This Row],[Naive Trend ]]</f>
        <v>0.158299999999997</v>
      </c>
      <c r="F1099" s="5">
        <f t="shared" si="85"/>
        <v>2.505888999999905E-2</v>
      </c>
      <c r="G1099" s="5">
        <f>ABS(SMA1MSFT[[#This Row],[Erorr 1]])</f>
        <v>0.158299999999997</v>
      </c>
      <c r="H1099" s="15">
        <f>SMA1MSFT[[#This Row],[Abs Erorr 1]]/SMA1MSFT[[#This Row],[Adj Close]]</f>
        <v>3.8092717144128357E-3</v>
      </c>
      <c r="I1099" s="23">
        <f t="shared" si="88"/>
        <v>41.836933333333334</v>
      </c>
      <c r="J1099" s="25">
        <f>(SMA1MSFT[[#This Row],[Adj Close]]-SMA1MSFT[[#This Row],[3-MA]])</f>
        <v>-0.28043333333333464</v>
      </c>
      <c r="K1099" s="14">
        <f t="shared" si="87"/>
        <v>7.8642854444445173E-2</v>
      </c>
      <c r="L1099" s="14">
        <f>ABS(SMA1MSFT[[#This Row],[Erorr 2]])</f>
        <v>0.28043333333333464</v>
      </c>
      <c r="M1099" s="15">
        <f>SMA1MSFT[[#This Row],[Abs Erorr 2]]/SMA1MSFT[[#This Row],[Adj Close]]</f>
        <v>6.7482423527807835E-3</v>
      </c>
      <c r="N1099" s="23">
        <f t="shared" si="89"/>
        <v>41.860033333333334</v>
      </c>
      <c r="O1099" s="26">
        <f>SMA1MSFT[[#This Row],[Adj Close]]-SMA1MSFT[[#This Row],[6-MA]]</f>
        <v>-0.3035333333333341</v>
      </c>
      <c r="P1099" s="14">
        <f>(SMA1MSFT[[#This Row],[Adj Close]]-N1099)^2</f>
        <v>9.2132484444444912E-2</v>
      </c>
      <c r="Q1099" s="14">
        <f>ABS(SMA1MSFT[[#This Row],[Erorr 3]])</f>
        <v>0.3035333333333341</v>
      </c>
      <c r="R1099" s="27">
        <f>SMA1MSFT[[#This Row],[Abs Erorr 3]]/SMA1MSFT[[#This Row],[Adj Close]]</f>
        <v>7.3041120723192302E-3</v>
      </c>
    </row>
    <row r="1100" spans="2:18">
      <c r="B1100" s="46">
        <v>45378.291666666664</v>
      </c>
      <c r="C1100" s="7">
        <v>43.318100000000001</v>
      </c>
      <c r="D1100" s="23">
        <f t="shared" si="86"/>
        <v>41.5565</v>
      </c>
      <c r="E1100" s="24">
        <f>SMA1MSFT[[#This Row],[Adj Close]]-SMA1MSFT[[#This Row],[Naive Trend ]]</f>
        <v>1.7616000000000014</v>
      </c>
      <c r="F1100" s="5">
        <f t="shared" si="85"/>
        <v>3.1032345600000051</v>
      </c>
      <c r="G1100" s="5">
        <f>ABS(SMA1MSFT[[#This Row],[Erorr 1]])</f>
        <v>1.7616000000000014</v>
      </c>
      <c r="H1100" s="15">
        <f>SMA1MSFT[[#This Row],[Abs Erorr 1]]/SMA1MSFT[[#This Row],[Adj Close]]</f>
        <v>4.0666603567561861E-2</v>
      </c>
      <c r="I1100" s="23">
        <f t="shared" si="88"/>
        <v>41.695066666666669</v>
      </c>
      <c r="J1100" s="25">
        <f>(SMA1MSFT[[#This Row],[Adj Close]]-SMA1MSFT[[#This Row],[3-MA]])</f>
        <v>1.623033333333332</v>
      </c>
      <c r="K1100" s="14">
        <f t="shared" si="87"/>
        <v>2.6342372011111066</v>
      </c>
      <c r="L1100" s="14">
        <f>ABS(SMA1MSFT[[#This Row],[Erorr 2]])</f>
        <v>1.623033333333332</v>
      </c>
      <c r="M1100" s="15">
        <f>SMA1MSFT[[#This Row],[Abs Erorr 2]]/SMA1MSFT[[#This Row],[Adj Close]]</f>
        <v>3.7467786752727661E-2</v>
      </c>
      <c r="N1100" s="23">
        <f t="shared" si="89"/>
        <v>41.741266666666668</v>
      </c>
      <c r="O1100" s="26">
        <f>SMA1MSFT[[#This Row],[Adj Close]]-SMA1MSFT[[#This Row],[6-MA]]</f>
        <v>1.5768333333333331</v>
      </c>
      <c r="P1100" s="14">
        <f>(SMA1MSFT[[#This Row],[Adj Close]]-N1100)^2</f>
        <v>2.4864033611111105</v>
      </c>
      <c r="Q1100" s="14">
        <f>ABS(SMA1MSFT[[#This Row],[Erorr 3]])</f>
        <v>1.5768333333333331</v>
      </c>
      <c r="R1100" s="27">
        <f>SMA1MSFT[[#This Row],[Abs Erorr 3]]/SMA1MSFT[[#This Row],[Adj Close]]</f>
        <v>3.6401257980690126E-2</v>
      </c>
    </row>
    <row r="1101" spans="2:18">
      <c r="B1101" s="46">
        <v>45379.291666666664</v>
      </c>
      <c r="C1101" s="7">
        <v>43.713999999999999</v>
      </c>
      <c r="D1101" s="23">
        <f t="shared" si="86"/>
        <v>43.318100000000001</v>
      </c>
      <c r="E1101" s="24">
        <f>SMA1MSFT[[#This Row],[Adj Close]]-SMA1MSFT[[#This Row],[Naive Trend ]]</f>
        <v>0.39589999999999748</v>
      </c>
      <c r="F1101" s="5">
        <f t="shared" si="85"/>
        <v>0.15673680999999801</v>
      </c>
      <c r="G1101" s="5">
        <f>ABS(SMA1MSFT[[#This Row],[Erorr 1]])</f>
        <v>0.39589999999999748</v>
      </c>
      <c r="H1101" s="15">
        <f>SMA1MSFT[[#This Row],[Abs Erorr 1]]/SMA1MSFT[[#This Row],[Adj Close]]</f>
        <v>9.0565951411446556E-3</v>
      </c>
      <c r="I1101" s="23">
        <f t="shared" si="88"/>
        <v>42.090933333333332</v>
      </c>
      <c r="J1101" s="25">
        <f>(SMA1MSFT[[#This Row],[Adj Close]]-SMA1MSFT[[#This Row],[3-MA]])</f>
        <v>1.6230666666666664</v>
      </c>
      <c r="K1101" s="14">
        <f t="shared" si="87"/>
        <v>2.6343454044444439</v>
      </c>
      <c r="L1101" s="14">
        <f>ABS(SMA1MSFT[[#This Row],[Erorr 2]])</f>
        <v>1.6230666666666664</v>
      </c>
      <c r="M1101" s="15">
        <f>SMA1MSFT[[#This Row],[Abs Erorr 2]]/SMA1MSFT[[#This Row],[Adj Close]]</f>
        <v>3.7129218709490472E-2</v>
      </c>
      <c r="N1101" s="23">
        <f t="shared" si="89"/>
        <v>42.024966666666664</v>
      </c>
      <c r="O1101" s="26">
        <f>SMA1MSFT[[#This Row],[Adj Close]]-SMA1MSFT[[#This Row],[6-MA]]</f>
        <v>1.6890333333333345</v>
      </c>
      <c r="P1101" s="14">
        <f>(SMA1MSFT[[#This Row],[Adj Close]]-N1101)^2</f>
        <v>2.8528336011111151</v>
      </c>
      <c r="Q1101" s="14">
        <f>ABS(SMA1MSFT[[#This Row],[Erorr 3]])</f>
        <v>1.6890333333333345</v>
      </c>
      <c r="R1101" s="27">
        <f>SMA1MSFT[[#This Row],[Abs Erorr 3]]/SMA1MSFT[[#This Row],[Adj Close]]</f>
        <v>3.8638269966906127E-2</v>
      </c>
    </row>
    <row r="1102" spans="2:18">
      <c r="B1102" s="46">
        <v>45383.291666666664</v>
      </c>
      <c r="C1102" s="7">
        <v>44.060400000000001</v>
      </c>
      <c r="D1102" s="23">
        <f t="shared" si="86"/>
        <v>43.713999999999999</v>
      </c>
      <c r="E1102" s="24">
        <f>SMA1MSFT[[#This Row],[Adj Close]]-SMA1MSFT[[#This Row],[Naive Trend ]]</f>
        <v>0.34640000000000271</v>
      </c>
      <c r="F1102" s="5">
        <f t="shared" si="85"/>
        <v>0.11999296000000187</v>
      </c>
      <c r="G1102" s="5">
        <f>ABS(SMA1MSFT[[#This Row],[Erorr 1]])</f>
        <v>0.34640000000000271</v>
      </c>
      <c r="H1102" s="15">
        <f>SMA1MSFT[[#This Row],[Abs Erorr 1]]/SMA1MSFT[[#This Row],[Adj Close]]</f>
        <v>7.8619349801636543E-3</v>
      </c>
      <c r="I1102" s="23">
        <f t="shared" si="88"/>
        <v>42.862866666666662</v>
      </c>
      <c r="J1102" s="25">
        <f>(SMA1MSFT[[#This Row],[Adj Close]]-SMA1MSFT[[#This Row],[3-MA]])</f>
        <v>1.1975333333333396</v>
      </c>
      <c r="K1102" s="14">
        <f t="shared" si="87"/>
        <v>1.4340860844444594</v>
      </c>
      <c r="L1102" s="14">
        <f>ABS(SMA1MSFT[[#This Row],[Erorr 2]])</f>
        <v>1.1975333333333396</v>
      </c>
      <c r="M1102" s="15">
        <f>SMA1MSFT[[#This Row],[Abs Erorr 2]]/SMA1MSFT[[#This Row],[Adj Close]]</f>
        <v>2.7179356822301649E-2</v>
      </c>
      <c r="N1102" s="23">
        <f t="shared" si="89"/>
        <v>42.349899999999998</v>
      </c>
      <c r="O1102" s="26">
        <f>SMA1MSFT[[#This Row],[Adj Close]]-SMA1MSFT[[#This Row],[6-MA]]</f>
        <v>1.7105000000000032</v>
      </c>
      <c r="P1102" s="14">
        <f>(SMA1MSFT[[#This Row],[Adj Close]]-N1102)^2</f>
        <v>2.9258102500000112</v>
      </c>
      <c r="Q1102" s="14">
        <f>ABS(SMA1MSFT[[#This Row],[Erorr 3]])</f>
        <v>1.7105000000000032</v>
      </c>
      <c r="R1102" s="27">
        <f>SMA1MSFT[[#This Row],[Abs Erorr 3]]/SMA1MSFT[[#This Row],[Adj Close]]</f>
        <v>3.882170838213006E-2</v>
      </c>
    </row>
    <row r="1103" spans="2:18">
      <c r="B1103" s="46">
        <v>45384.291666666664</v>
      </c>
      <c r="C1103" s="7">
        <v>43.486400000000003</v>
      </c>
      <c r="D1103" s="23">
        <f t="shared" si="86"/>
        <v>44.060400000000001</v>
      </c>
      <c r="E1103" s="24">
        <f>SMA1MSFT[[#This Row],[Adj Close]]-SMA1MSFT[[#This Row],[Naive Trend ]]</f>
        <v>-0.57399999999999807</v>
      </c>
      <c r="F1103" s="5">
        <f t="shared" si="85"/>
        <v>0.32947599999999777</v>
      </c>
      <c r="G1103" s="5">
        <f>ABS(SMA1MSFT[[#This Row],[Erorr 1]])</f>
        <v>0.57399999999999807</v>
      </c>
      <c r="H1103" s="15">
        <f>SMA1MSFT[[#This Row],[Abs Erorr 1]]/SMA1MSFT[[#This Row],[Adj Close]]</f>
        <v>1.3199529048162139E-2</v>
      </c>
      <c r="I1103" s="23">
        <f t="shared" si="88"/>
        <v>43.697499999999998</v>
      </c>
      <c r="J1103" s="25">
        <f>(SMA1MSFT[[#This Row],[Adj Close]]-SMA1MSFT[[#This Row],[3-MA]])</f>
        <v>-0.21109999999999474</v>
      </c>
      <c r="K1103" s="14">
        <f t="shared" si="87"/>
        <v>4.4563209999997778E-2</v>
      </c>
      <c r="L1103" s="14">
        <f>ABS(SMA1MSFT[[#This Row],[Erorr 2]])</f>
        <v>0.21109999999999474</v>
      </c>
      <c r="M1103" s="15">
        <f>SMA1MSFT[[#This Row],[Abs Erorr 2]]/SMA1MSFT[[#This Row],[Adj Close]]</f>
        <v>4.8543912579563893E-3</v>
      </c>
      <c r="N1103" s="23">
        <f t="shared" si="89"/>
        <v>42.696283333333334</v>
      </c>
      <c r="O1103" s="26">
        <f>SMA1MSFT[[#This Row],[Adj Close]]-SMA1MSFT[[#This Row],[6-MA]]</f>
        <v>0.79011666666666969</v>
      </c>
      <c r="P1103" s="14">
        <f>(SMA1MSFT[[#This Row],[Adj Close]]-N1103)^2</f>
        <v>0.62428434694444923</v>
      </c>
      <c r="Q1103" s="14">
        <f>ABS(SMA1MSFT[[#This Row],[Erorr 3]])</f>
        <v>0.79011666666666969</v>
      </c>
      <c r="R1103" s="27">
        <f>SMA1MSFT[[#This Row],[Abs Erorr 3]]/SMA1MSFT[[#This Row],[Adj Close]]</f>
        <v>1.8169282043734813E-2</v>
      </c>
    </row>
    <row r="1104" spans="2:18">
      <c r="B1104" s="46">
        <v>45385.291666666664</v>
      </c>
      <c r="C1104" s="7">
        <v>39.913699999999999</v>
      </c>
      <c r="D1104" s="23">
        <f t="shared" si="86"/>
        <v>43.486400000000003</v>
      </c>
      <c r="E1104" s="24">
        <f>SMA1MSFT[[#This Row],[Adj Close]]-SMA1MSFT[[#This Row],[Naive Trend ]]</f>
        <v>-3.5727000000000046</v>
      </c>
      <c r="F1104" s="5">
        <f t="shared" si="85"/>
        <v>12.764185290000034</v>
      </c>
      <c r="G1104" s="5">
        <f>ABS(SMA1MSFT[[#This Row],[Erorr 1]])</f>
        <v>3.5727000000000046</v>
      </c>
      <c r="H1104" s="15">
        <f>SMA1MSFT[[#This Row],[Abs Erorr 1]]/SMA1MSFT[[#This Row],[Adj Close]]</f>
        <v>8.9510619160839633E-2</v>
      </c>
      <c r="I1104" s="23">
        <f t="shared" si="88"/>
        <v>43.753600000000006</v>
      </c>
      <c r="J1104" s="25">
        <f>(SMA1MSFT[[#This Row],[Adj Close]]-SMA1MSFT[[#This Row],[3-MA]])</f>
        <v>-3.8399000000000072</v>
      </c>
      <c r="K1104" s="14">
        <f t="shared" si="87"/>
        <v>14.744832010000055</v>
      </c>
      <c r="L1104" s="14">
        <f>ABS(SMA1MSFT[[#This Row],[Erorr 2]])</f>
        <v>3.8399000000000072</v>
      </c>
      <c r="M1104" s="15">
        <f>SMA1MSFT[[#This Row],[Abs Erorr 2]]/SMA1MSFT[[#This Row],[Adj Close]]</f>
        <v>9.6205062422176024E-2</v>
      </c>
      <c r="N1104" s="23">
        <f t="shared" si="89"/>
        <v>42.922266666666673</v>
      </c>
      <c r="O1104" s="26">
        <f>SMA1MSFT[[#This Row],[Adj Close]]-SMA1MSFT[[#This Row],[6-MA]]</f>
        <v>-3.0085666666666739</v>
      </c>
      <c r="P1104" s="14">
        <f>(SMA1MSFT[[#This Row],[Adj Close]]-N1104)^2</f>
        <v>9.051473387777822</v>
      </c>
      <c r="Q1104" s="14">
        <f>ABS(SMA1MSFT[[#This Row],[Erorr 3]])</f>
        <v>3.0085666666666739</v>
      </c>
      <c r="R1104" s="27">
        <f>SMA1MSFT[[#This Row],[Abs Erorr 3]]/SMA1MSFT[[#This Row],[Adj Close]]</f>
        <v>7.537679209561314E-2</v>
      </c>
    </row>
    <row r="1105" spans="2:18">
      <c r="B1105" s="46">
        <v>45386.291666666664</v>
      </c>
      <c r="C1105" s="7">
        <v>39.319899999999997</v>
      </c>
      <c r="D1105" s="23">
        <f t="shared" si="86"/>
        <v>39.913699999999999</v>
      </c>
      <c r="E1105" s="24">
        <f>SMA1MSFT[[#This Row],[Adj Close]]-SMA1MSFT[[#This Row],[Naive Trend ]]</f>
        <v>-0.59380000000000166</v>
      </c>
      <c r="F1105" s="5">
        <f t="shared" si="85"/>
        <v>0.35259844000000196</v>
      </c>
      <c r="G1105" s="5">
        <f>ABS(SMA1MSFT[[#This Row],[Erorr 1]])</f>
        <v>0.59380000000000166</v>
      </c>
      <c r="H1105" s="15">
        <f>SMA1MSFT[[#This Row],[Abs Erorr 1]]/SMA1MSFT[[#This Row],[Adj Close]]</f>
        <v>1.5101767807140957E-2</v>
      </c>
      <c r="I1105" s="23">
        <f t="shared" si="88"/>
        <v>42.48683333333333</v>
      </c>
      <c r="J1105" s="25">
        <f>(SMA1MSFT[[#This Row],[Adj Close]]-SMA1MSFT[[#This Row],[3-MA]])</f>
        <v>-3.1669333333333327</v>
      </c>
      <c r="K1105" s="14">
        <f t="shared" si="87"/>
        <v>10.029466737777774</v>
      </c>
      <c r="L1105" s="14">
        <f>ABS(SMA1MSFT[[#This Row],[Erorr 2]])</f>
        <v>3.1669333333333327</v>
      </c>
      <c r="M1105" s="15">
        <f>SMA1MSFT[[#This Row],[Abs Erorr 2]]/SMA1MSFT[[#This Row],[Adj Close]]</f>
        <v>8.0542761638084867E-2</v>
      </c>
      <c r="N1105" s="23">
        <f t="shared" si="89"/>
        <v>42.674849999999999</v>
      </c>
      <c r="O1105" s="26">
        <f>SMA1MSFT[[#This Row],[Adj Close]]-SMA1MSFT[[#This Row],[6-MA]]</f>
        <v>-3.3549500000000023</v>
      </c>
      <c r="P1105" s="14">
        <f>(SMA1MSFT[[#This Row],[Adj Close]]-N1105)^2</f>
        <v>11.255689502500015</v>
      </c>
      <c r="Q1105" s="14">
        <f>ABS(SMA1MSFT[[#This Row],[Erorr 3]])</f>
        <v>3.3549500000000023</v>
      </c>
      <c r="R1105" s="27">
        <f>SMA1MSFT[[#This Row],[Abs Erorr 3]]/SMA1MSFT[[#This Row],[Adj Close]]</f>
        <v>8.5324479462053626E-2</v>
      </c>
    </row>
    <row r="1106" spans="2:18">
      <c r="B1106" s="46">
        <v>45387.291666666664</v>
      </c>
      <c r="C1106" s="7">
        <v>38.310400000000001</v>
      </c>
      <c r="D1106" s="23">
        <f t="shared" si="86"/>
        <v>39.319899999999997</v>
      </c>
      <c r="E1106" s="24">
        <f>SMA1MSFT[[#This Row],[Adj Close]]-SMA1MSFT[[#This Row],[Naive Trend ]]</f>
        <v>-1.0094999999999956</v>
      </c>
      <c r="F1106" s="5">
        <f t="shared" si="85"/>
        <v>1.0190902499999912</v>
      </c>
      <c r="G1106" s="5">
        <f>ABS(SMA1MSFT[[#This Row],[Erorr 1]])</f>
        <v>1.0094999999999956</v>
      </c>
      <c r="H1106" s="15">
        <f>SMA1MSFT[[#This Row],[Abs Erorr 1]]/SMA1MSFT[[#This Row],[Adj Close]]</f>
        <v>2.6350547109923038E-2</v>
      </c>
      <c r="I1106" s="23">
        <f t="shared" si="88"/>
        <v>40.906666666666666</v>
      </c>
      <c r="J1106" s="25">
        <f>(SMA1MSFT[[#This Row],[Adj Close]]-SMA1MSFT[[#This Row],[3-MA]])</f>
        <v>-2.5962666666666649</v>
      </c>
      <c r="K1106" s="14">
        <f t="shared" si="87"/>
        <v>6.7406006044444355</v>
      </c>
      <c r="L1106" s="14">
        <f>ABS(SMA1MSFT[[#This Row],[Erorr 2]])</f>
        <v>2.5962666666666649</v>
      </c>
      <c r="M1106" s="15">
        <f>SMA1MSFT[[#This Row],[Abs Erorr 2]]/SMA1MSFT[[#This Row],[Adj Close]]</f>
        <v>6.7769239336228929E-2</v>
      </c>
      <c r="N1106" s="23">
        <f t="shared" si="89"/>
        <v>42.302083333333336</v>
      </c>
      <c r="O1106" s="26">
        <f>SMA1MSFT[[#This Row],[Adj Close]]-SMA1MSFT[[#This Row],[6-MA]]</f>
        <v>-3.9916833333333344</v>
      </c>
      <c r="P1106" s="14">
        <f>(SMA1MSFT[[#This Row],[Adj Close]]-N1106)^2</f>
        <v>15.933535833611119</v>
      </c>
      <c r="Q1106" s="14">
        <f>ABS(SMA1MSFT[[#This Row],[Erorr 3]])</f>
        <v>3.9916833333333344</v>
      </c>
      <c r="R1106" s="27">
        <f>SMA1MSFT[[#This Row],[Abs Erorr 3]]/SMA1MSFT[[#This Row],[Adj Close]]</f>
        <v>0.10419320428221408</v>
      </c>
    </row>
    <row r="1107" spans="2:18">
      <c r="B1107" s="46">
        <v>45390.291666666664</v>
      </c>
      <c r="C1107" s="7">
        <v>37.587899999999998</v>
      </c>
      <c r="D1107" s="23">
        <f t="shared" si="86"/>
        <v>38.310400000000001</v>
      </c>
      <c r="E1107" s="24">
        <f>SMA1MSFT[[#This Row],[Adj Close]]-SMA1MSFT[[#This Row],[Naive Trend ]]</f>
        <v>-0.72250000000000369</v>
      </c>
      <c r="F1107" s="5">
        <f t="shared" si="85"/>
        <v>0.52200625000000533</v>
      </c>
      <c r="G1107" s="5">
        <f>ABS(SMA1MSFT[[#This Row],[Erorr 1]])</f>
        <v>0.72250000000000369</v>
      </c>
      <c r="H1107" s="15">
        <f>SMA1MSFT[[#This Row],[Abs Erorr 1]]/SMA1MSFT[[#This Row],[Adj Close]]</f>
        <v>1.9221611209990549E-2</v>
      </c>
      <c r="I1107" s="23">
        <f t="shared" si="88"/>
        <v>39.181333333333335</v>
      </c>
      <c r="J1107" s="25">
        <f>(SMA1MSFT[[#This Row],[Adj Close]]-SMA1MSFT[[#This Row],[3-MA]])</f>
        <v>-1.593433333333337</v>
      </c>
      <c r="K1107" s="14">
        <f t="shared" si="87"/>
        <v>2.5390297877777894</v>
      </c>
      <c r="L1107" s="14">
        <f>ABS(SMA1MSFT[[#This Row],[Erorr 2]])</f>
        <v>1.593433333333337</v>
      </c>
      <c r="M1107" s="15">
        <f>SMA1MSFT[[#This Row],[Abs Erorr 2]]/SMA1MSFT[[#This Row],[Adj Close]]</f>
        <v>4.2392188266259546E-2</v>
      </c>
      <c r="N1107" s="23">
        <f t="shared" si="89"/>
        <v>41.467466666666667</v>
      </c>
      <c r="O1107" s="26">
        <f>SMA1MSFT[[#This Row],[Adj Close]]-SMA1MSFT[[#This Row],[6-MA]]</f>
        <v>-3.8795666666666691</v>
      </c>
      <c r="P1107" s="14">
        <f>(SMA1MSFT[[#This Row],[Adj Close]]-N1107)^2</f>
        <v>15.05103752111113</v>
      </c>
      <c r="Q1107" s="14">
        <f>ABS(SMA1MSFT[[#This Row],[Erorr 3]])</f>
        <v>3.8795666666666691</v>
      </c>
      <c r="R1107" s="27">
        <f>SMA1MSFT[[#This Row],[Abs Erorr 3]]/SMA1MSFT[[#This Row],[Adj Close]]</f>
        <v>0.1032131794185541</v>
      </c>
    </row>
    <row r="1108" spans="2:18">
      <c r="B1108" s="46">
        <v>45391.291666666664</v>
      </c>
      <c r="C1108" s="7">
        <v>37.9343</v>
      </c>
      <c r="D1108" s="23">
        <f t="shared" si="86"/>
        <v>37.587899999999998</v>
      </c>
      <c r="E1108" s="24">
        <f>SMA1MSFT[[#This Row],[Adj Close]]-SMA1MSFT[[#This Row],[Naive Trend ]]</f>
        <v>0.34640000000000271</v>
      </c>
      <c r="F1108" s="5">
        <f t="shared" si="85"/>
        <v>0.11999296000000187</v>
      </c>
      <c r="G1108" s="5">
        <f>ABS(SMA1MSFT[[#This Row],[Erorr 1]])</f>
        <v>0.34640000000000271</v>
      </c>
      <c r="H1108" s="15">
        <f>SMA1MSFT[[#This Row],[Abs Erorr 1]]/SMA1MSFT[[#This Row],[Adj Close]]</f>
        <v>9.1315774905561115E-3</v>
      </c>
      <c r="I1108" s="23">
        <f t="shared" si="88"/>
        <v>38.406066666666668</v>
      </c>
      <c r="J1108" s="25">
        <f>(SMA1MSFT[[#This Row],[Adj Close]]-SMA1MSFT[[#This Row],[3-MA]])</f>
        <v>-0.47176666666666733</v>
      </c>
      <c r="K1108" s="14">
        <f t="shared" si="87"/>
        <v>0.22256378777777841</v>
      </c>
      <c r="L1108" s="14">
        <f>ABS(SMA1MSFT[[#This Row],[Erorr 2]])</f>
        <v>0.47176666666666733</v>
      </c>
      <c r="M1108" s="15">
        <f>SMA1MSFT[[#This Row],[Abs Erorr 2]]/SMA1MSFT[[#This Row],[Adj Close]]</f>
        <v>1.2436414186281738E-2</v>
      </c>
      <c r="N1108" s="23">
        <f t="shared" si="89"/>
        <v>40.446449999999999</v>
      </c>
      <c r="O1108" s="26">
        <f>SMA1MSFT[[#This Row],[Adj Close]]-SMA1MSFT[[#This Row],[6-MA]]</f>
        <v>-2.5121499999999983</v>
      </c>
      <c r="P1108" s="14">
        <f>(SMA1MSFT[[#This Row],[Adj Close]]-N1108)^2</f>
        <v>6.3108976224999918</v>
      </c>
      <c r="Q1108" s="14">
        <f>ABS(SMA1MSFT[[#This Row],[Erorr 3]])</f>
        <v>2.5121499999999983</v>
      </c>
      <c r="R1108" s="27">
        <f>SMA1MSFT[[#This Row],[Abs Erorr 3]]/SMA1MSFT[[#This Row],[Adj Close]]</f>
        <v>6.6223707831698439E-2</v>
      </c>
    </row>
    <row r="1109" spans="2:18">
      <c r="B1109" s="46">
        <v>45392.291666666664</v>
      </c>
      <c r="C1109" s="7">
        <v>36.816000000000003</v>
      </c>
      <c r="D1109" s="23">
        <f t="shared" si="86"/>
        <v>37.9343</v>
      </c>
      <c r="E1109" s="24">
        <f>SMA1MSFT[[#This Row],[Adj Close]]-SMA1MSFT[[#This Row],[Naive Trend ]]</f>
        <v>-1.1182999999999979</v>
      </c>
      <c r="F1109" s="5">
        <f t="shared" si="85"/>
        <v>1.2505948899999952</v>
      </c>
      <c r="G1109" s="5">
        <f>ABS(SMA1MSFT[[#This Row],[Erorr 1]])</f>
        <v>1.1182999999999979</v>
      </c>
      <c r="H1109" s="15">
        <f>SMA1MSFT[[#This Row],[Abs Erorr 1]]/SMA1MSFT[[#This Row],[Adj Close]]</f>
        <v>3.0375380269448006E-2</v>
      </c>
      <c r="I1109" s="23">
        <f t="shared" si="88"/>
        <v>37.944200000000002</v>
      </c>
      <c r="J1109" s="25">
        <f>(SMA1MSFT[[#This Row],[Adj Close]]-SMA1MSFT[[#This Row],[3-MA]])</f>
        <v>-1.1281999999999996</v>
      </c>
      <c r="K1109" s="14">
        <f t="shared" si="87"/>
        <v>1.2728352399999991</v>
      </c>
      <c r="L1109" s="14">
        <f>ABS(SMA1MSFT[[#This Row],[Erorr 2]])</f>
        <v>1.1281999999999996</v>
      </c>
      <c r="M1109" s="15">
        <f>SMA1MSFT[[#This Row],[Abs Erorr 2]]/SMA1MSFT[[#This Row],[Adj Close]]</f>
        <v>3.0644285093437622E-2</v>
      </c>
      <c r="N1109" s="23">
        <f t="shared" si="89"/>
        <v>39.425433333333331</v>
      </c>
      <c r="O1109" s="26">
        <f>SMA1MSFT[[#This Row],[Adj Close]]-SMA1MSFT[[#This Row],[6-MA]]</f>
        <v>-2.6094333333333282</v>
      </c>
      <c r="P1109" s="14">
        <f>(SMA1MSFT[[#This Row],[Adj Close]]-N1109)^2</f>
        <v>6.809142321111084</v>
      </c>
      <c r="Q1109" s="14">
        <f>ABS(SMA1MSFT[[#This Row],[Erorr 3]])</f>
        <v>2.6094333333333282</v>
      </c>
      <c r="R1109" s="27">
        <f>SMA1MSFT[[#This Row],[Abs Erorr 3]]/SMA1MSFT[[#This Row],[Adj Close]]</f>
        <v>7.0877698102274234E-2</v>
      </c>
    </row>
    <row r="1110" spans="2:18">
      <c r="B1110" s="46">
        <v>45393.291666666664</v>
      </c>
      <c r="C1110" s="7">
        <v>37.241500000000002</v>
      </c>
      <c r="D1110" s="23">
        <f t="shared" si="86"/>
        <v>36.816000000000003</v>
      </c>
      <c r="E1110" s="24">
        <f>SMA1MSFT[[#This Row],[Adj Close]]-SMA1MSFT[[#This Row],[Naive Trend ]]</f>
        <v>0.42549999999999955</v>
      </c>
      <c r="F1110" s="5">
        <f t="shared" si="85"/>
        <v>0.18105024999999961</v>
      </c>
      <c r="G1110" s="5">
        <f>ABS(SMA1MSFT[[#This Row],[Erorr 1]])</f>
        <v>0.42549999999999955</v>
      </c>
      <c r="H1110" s="15">
        <f>SMA1MSFT[[#This Row],[Abs Erorr 1]]/SMA1MSFT[[#This Row],[Adj Close]]</f>
        <v>1.1425425936119638E-2</v>
      </c>
      <c r="I1110" s="23">
        <f t="shared" si="88"/>
        <v>37.446066666666667</v>
      </c>
      <c r="J1110" s="25">
        <f>(SMA1MSFT[[#This Row],[Adj Close]]-SMA1MSFT[[#This Row],[3-MA]])</f>
        <v>-0.20456666666666479</v>
      </c>
      <c r="K1110" s="14">
        <f t="shared" si="87"/>
        <v>4.1847521111110342E-2</v>
      </c>
      <c r="L1110" s="14">
        <f>ABS(SMA1MSFT[[#This Row],[Erorr 2]])</f>
        <v>0.20456666666666479</v>
      </c>
      <c r="M1110" s="15">
        <f>SMA1MSFT[[#This Row],[Abs Erorr 2]]/SMA1MSFT[[#This Row],[Adj Close]]</f>
        <v>5.4929760258492482E-3</v>
      </c>
      <c r="N1110" s="23">
        <f t="shared" si="89"/>
        <v>38.313700000000004</v>
      </c>
      <c r="O1110" s="26">
        <f>SMA1MSFT[[#This Row],[Adj Close]]-SMA1MSFT[[#This Row],[6-MA]]</f>
        <v>-1.0722000000000023</v>
      </c>
      <c r="P1110" s="14">
        <f>(SMA1MSFT[[#This Row],[Adj Close]]-N1110)^2</f>
        <v>1.1496128400000047</v>
      </c>
      <c r="Q1110" s="14">
        <f>ABS(SMA1MSFT[[#This Row],[Erorr 3]])</f>
        <v>1.0722000000000023</v>
      </c>
      <c r="R1110" s="27">
        <f>SMA1MSFT[[#This Row],[Abs Erorr 3]]/SMA1MSFT[[#This Row],[Adj Close]]</f>
        <v>2.8790462253131647E-2</v>
      </c>
    </row>
    <row r="1111" spans="2:18">
      <c r="B1111" s="46">
        <v>45394.291666666664</v>
      </c>
      <c r="C1111" s="7">
        <v>35.321599999999997</v>
      </c>
      <c r="D1111" s="23">
        <f t="shared" si="86"/>
        <v>37.241500000000002</v>
      </c>
      <c r="E1111" s="24">
        <f>SMA1MSFT[[#This Row],[Adj Close]]-SMA1MSFT[[#This Row],[Naive Trend ]]</f>
        <v>-1.9199000000000055</v>
      </c>
      <c r="F1111" s="5">
        <f t="shared" si="85"/>
        <v>3.6860160100000212</v>
      </c>
      <c r="G1111" s="5">
        <f>ABS(SMA1MSFT[[#This Row],[Erorr 1]])</f>
        <v>1.9199000000000055</v>
      </c>
      <c r="H1111" s="15">
        <f>SMA1MSFT[[#This Row],[Abs Erorr 1]]/SMA1MSFT[[#This Row],[Adj Close]]</f>
        <v>5.4354842362747034E-2</v>
      </c>
      <c r="I1111" s="23">
        <f t="shared" si="88"/>
        <v>37.330600000000004</v>
      </c>
      <c r="J1111" s="25">
        <f>(SMA1MSFT[[#This Row],[Adj Close]]-SMA1MSFT[[#This Row],[3-MA]])</f>
        <v>-2.0090000000000074</v>
      </c>
      <c r="K1111" s="14">
        <f t="shared" si="87"/>
        <v>4.0360810000000296</v>
      </c>
      <c r="L1111" s="14">
        <f>ABS(SMA1MSFT[[#This Row],[Erorr 2]])</f>
        <v>2.0090000000000074</v>
      </c>
      <c r="M1111" s="15">
        <f>SMA1MSFT[[#This Row],[Abs Erorr 2]]/SMA1MSFT[[#This Row],[Adj Close]]</f>
        <v>5.6877378148215474E-2</v>
      </c>
      <c r="N1111" s="23">
        <f t="shared" si="89"/>
        <v>37.868333333333332</v>
      </c>
      <c r="O1111" s="26">
        <f>SMA1MSFT[[#This Row],[Adj Close]]-SMA1MSFT[[#This Row],[6-MA]]</f>
        <v>-2.5467333333333357</v>
      </c>
      <c r="P1111" s="14">
        <f>(SMA1MSFT[[#This Row],[Adj Close]]-N1111)^2</f>
        <v>6.4858506711111232</v>
      </c>
      <c r="Q1111" s="14">
        <f>ABS(SMA1MSFT[[#This Row],[Erorr 3]])</f>
        <v>2.5467333333333357</v>
      </c>
      <c r="R1111" s="27">
        <f>SMA1MSFT[[#This Row],[Abs Erorr 3]]/SMA1MSFT[[#This Row],[Adj Close]]</f>
        <v>7.2101301564293119E-2</v>
      </c>
    </row>
    <row r="1112" spans="2:18">
      <c r="B1112" s="46">
        <v>45397.291666666664</v>
      </c>
      <c r="C1112" s="7">
        <v>35.935200000000002</v>
      </c>
      <c r="D1112" s="23">
        <f t="shared" si="86"/>
        <v>35.321599999999997</v>
      </c>
      <c r="E1112" s="24">
        <f>SMA1MSFT[[#This Row],[Adj Close]]-SMA1MSFT[[#This Row],[Naive Trend ]]</f>
        <v>0.61360000000000525</v>
      </c>
      <c r="F1112" s="5">
        <f t="shared" si="85"/>
        <v>0.37650496000000644</v>
      </c>
      <c r="G1112" s="5">
        <f>ABS(SMA1MSFT[[#This Row],[Erorr 1]])</f>
        <v>0.61360000000000525</v>
      </c>
      <c r="H1112" s="15">
        <f>SMA1MSFT[[#This Row],[Abs Erorr 1]]/SMA1MSFT[[#This Row],[Adj Close]]</f>
        <v>1.7075179768027037E-2</v>
      </c>
      <c r="I1112" s="23">
        <f t="shared" si="88"/>
        <v>36.459699999999998</v>
      </c>
      <c r="J1112" s="25">
        <f>(SMA1MSFT[[#This Row],[Adj Close]]-SMA1MSFT[[#This Row],[3-MA]])</f>
        <v>-0.52449999999999619</v>
      </c>
      <c r="K1112" s="14">
        <f t="shared" si="87"/>
        <v>0.27510024999999599</v>
      </c>
      <c r="L1112" s="14">
        <f>ABS(SMA1MSFT[[#This Row],[Erorr 2]])</f>
        <v>0.52449999999999619</v>
      </c>
      <c r="M1112" s="15">
        <f>SMA1MSFT[[#This Row],[Abs Erorr 2]]/SMA1MSFT[[#This Row],[Adj Close]]</f>
        <v>1.4595716734566559E-2</v>
      </c>
      <c r="N1112" s="23">
        <f t="shared" si="89"/>
        <v>37.201950000000004</v>
      </c>
      <c r="O1112" s="26">
        <f>SMA1MSFT[[#This Row],[Adj Close]]-SMA1MSFT[[#This Row],[6-MA]]</f>
        <v>-1.2667500000000018</v>
      </c>
      <c r="P1112" s="14">
        <f>(SMA1MSFT[[#This Row],[Adj Close]]-N1112)^2</f>
        <v>1.6046555625000045</v>
      </c>
      <c r="Q1112" s="14">
        <f>ABS(SMA1MSFT[[#This Row],[Erorr 3]])</f>
        <v>1.2667500000000018</v>
      </c>
      <c r="R1112" s="27">
        <f>SMA1MSFT[[#This Row],[Abs Erorr 3]]/SMA1MSFT[[#This Row],[Adj Close]]</f>
        <v>3.5250951713083602E-2</v>
      </c>
    </row>
    <row r="1113" spans="2:18">
      <c r="B1113" s="46">
        <v>45398.291666666664</v>
      </c>
      <c r="C1113" s="7">
        <v>35.8857</v>
      </c>
      <c r="D1113" s="23">
        <f t="shared" si="86"/>
        <v>35.935200000000002</v>
      </c>
      <c r="E1113" s="24">
        <f>SMA1MSFT[[#This Row],[Adj Close]]-SMA1MSFT[[#This Row],[Naive Trend ]]</f>
        <v>-4.9500000000001876E-2</v>
      </c>
      <c r="F1113" s="5">
        <f t="shared" si="85"/>
        <v>2.4502500000001858E-3</v>
      </c>
      <c r="G1113" s="5">
        <f>ABS(SMA1MSFT[[#This Row],[Erorr 1]])</f>
        <v>4.9500000000001876E-2</v>
      </c>
      <c r="H1113" s="15">
        <f>SMA1MSFT[[#This Row],[Abs Erorr 1]]/SMA1MSFT[[#This Row],[Adj Close]]</f>
        <v>1.3793795300078269E-3</v>
      </c>
      <c r="I1113" s="23">
        <f t="shared" si="88"/>
        <v>36.1661</v>
      </c>
      <c r="J1113" s="25">
        <f>(SMA1MSFT[[#This Row],[Adj Close]]-SMA1MSFT[[#This Row],[3-MA]])</f>
        <v>-0.2804000000000002</v>
      </c>
      <c r="K1113" s="14">
        <f t="shared" si="87"/>
        <v>7.862416000000011E-2</v>
      </c>
      <c r="L1113" s="14">
        <f>ABS(SMA1MSFT[[#This Row],[Erorr 2]])</f>
        <v>0.2804000000000002</v>
      </c>
      <c r="M1113" s="15">
        <f>SMA1MSFT[[#This Row],[Abs Erorr 2]]/SMA1MSFT[[#This Row],[Adj Close]]</f>
        <v>7.813697378064248E-3</v>
      </c>
      <c r="N1113" s="23">
        <f t="shared" si="89"/>
        <v>36.806083333333333</v>
      </c>
      <c r="O1113" s="26">
        <f>SMA1MSFT[[#This Row],[Adj Close]]-SMA1MSFT[[#This Row],[6-MA]]</f>
        <v>-0.92038333333333355</v>
      </c>
      <c r="P1113" s="14">
        <f>(SMA1MSFT[[#This Row],[Adj Close]]-N1113)^2</f>
        <v>0.84710548027777821</v>
      </c>
      <c r="Q1113" s="14">
        <f>ABS(SMA1MSFT[[#This Row],[Erorr 3]])</f>
        <v>0.92038333333333355</v>
      </c>
      <c r="R1113" s="27">
        <f>SMA1MSFT[[#This Row],[Abs Erorr 3]]/SMA1MSFT[[#This Row],[Adj Close]]</f>
        <v>2.5647634944652983E-2</v>
      </c>
    </row>
    <row r="1114" spans="2:18">
      <c r="B1114" s="46">
        <v>45399.291666666664</v>
      </c>
      <c r="C1114" s="7">
        <v>35.311700000000002</v>
      </c>
      <c r="D1114" s="23">
        <f t="shared" si="86"/>
        <v>35.8857</v>
      </c>
      <c r="E1114" s="24">
        <f>SMA1MSFT[[#This Row],[Adj Close]]-SMA1MSFT[[#This Row],[Naive Trend ]]</f>
        <v>-0.57399999999999807</v>
      </c>
      <c r="F1114" s="5">
        <f t="shared" si="85"/>
        <v>0.32947599999999777</v>
      </c>
      <c r="G1114" s="5">
        <f>ABS(SMA1MSFT[[#This Row],[Erorr 1]])</f>
        <v>0.57399999999999807</v>
      </c>
      <c r="H1114" s="15">
        <f>SMA1MSFT[[#This Row],[Abs Erorr 1]]/SMA1MSFT[[#This Row],[Adj Close]]</f>
        <v>1.6255235516839973E-2</v>
      </c>
      <c r="I1114" s="23">
        <f t="shared" si="88"/>
        <v>35.714166666666664</v>
      </c>
      <c r="J1114" s="25">
        <f>(SMA1MSFT[[#This Row],[Adj Close]]-SMA1MSFT[[#This Row],[3-MA]])</f>
        <v>-0.40246666666666187</v>
      </c>
      <c r="K1114" s="14">
        <f t="shared" si="87"/>
        <v>0.16197941777777392</v>
      </c>
      <c r="L1114" s="14">
        <f>ABS(SMA1MSFT[[#This Row],[Erorr 2]])</f>
        <v>0.40246666666666187</v>
      </c>
      <c r="M1114" s="15">
        <f>SMA1MSFT[[#This Row],[Abs Erorr 2]]/SMA1MSFT[[#This Row],[Adj Close]]</f>
        <v>1.1397544345547279E-2</v>
      </c>
      <c r="N1114" s="23">
        <f t="shared" si="89"/>
        <v>36.52238333333333</v>
      </c>
      <c r="O1114" s="26">
        <f>SMA1MSFT[[#This Row],[Adj Close]]-SMA1MSFT[[#This Row],[6-MA]]</f>
        <v>-1.2106833333333284</v>
      </c>
      <c r="P1114" s="14">
        <f>(SMA1MSFT[[#This Row],[Adj Close]]-N1114)^2</f>
        <v>1.4657541336110993</v>
      </c>
      <c r="Q1114" s="14">
        <f>ABS(SMA1MSFT[[#This Row],[Erorr 3]])</f>
        <v>1.2106833333333284</v>
      </c>
      <c r="R1114" s="27">
        <f>SMA1MSFT[[#This Row],[Abs Erorr 3]]/SMA1MSFT[[#This Row],[Adj Close]]</f>
        <v>3.4285614494157131E-2</v>
      </c>
    </row>
    <row r="1115" spans="2:18">
      <c r="B1115" s="46">
        <v>45400.291666666664</v>
      </c>
      <c r="C1115" s="7">
        <v>34.6783</v>
      </c>
      <c r="D1115" s="23">
        <f t="shared" si="86"/>
        <v>35.311700000000002</v>
      </c>
      <c r="E1115" s="24">
        <f>SMA1MSFT[[#This Row],[Adj Close]]-SMA1MSFT[[#This Row],[Naive Trend ]]</f>
        <v>-0.63340000000000174</v>
      </c>
      <c r="F1115" s="5">
        <f t="shared" si="85"/>
        <v>0.40119556000000223</v>
      </c>
      <c r="G1115" s="5">
        <f>ABS(SMA1MSFT[[#This Row],[Erorr 1]])</f>
        <v>0.63340000000000174</v>
      </c>
      <c r="H1115" s="15">
        <f>SMA1MSFT[[#This Row],[Abs Erorr 1]]/SMA1MSFT[[#This Row],[Adj Close]]</f>
        <v>1.826502452542373E-2</v>
      </c>
      <c r="I1115" s="23">
        <f t="shared" si="88"/>
        <v>35.710866666666668</v>
      </c>
      <c r="J1115" s="25">
        <f>(SMA1MSFT[[#This Row],[Adj Close]]-SMA1MSFT[[#This Row],[3-MA]])</f>
        <v>-1.0325666666666677</v>
      </c>
      <c r="K1115" s="14">
        <f t="shared" si="87"/>
        <v>1.0661939211111133</v>
      </c>
      <c r="L1115" s="14">
        <f>ABS(SMA1MSFT[[#This Row],[Erorr 2]])</f>
        <v>1.0325666666666677</v>
      </c>
      <c r="M1115" s="15">
        <f>SMA1MSFT[[#This Row],[Abs Erorr 2]]/SMA1MSFT[[#This Row],[Adj Close]]</f>
        <v>2.9775584923905373E-2</v>
      </c>
      <c r="N1115" s="23">
        <f t="shared" si="89"/>
        <v>36.085283333333329</v>
      </c>
      <c r="O1115" s="26">
        <f>SMA1MSFT[[#This Row],[Adj Close]]-SMA1MSFT[[#This Row],[6-MA]]</f>
        <v>-1.4069833333333293</v>
      </c>
      <c r="P1115" s="14">
        <f>(SMA1MSFT[[#This Row],[Adj Close]]-N1115)^2</f>
        <v>1.9796021002777664</v>
      </c>
      <c r="Q1115" s="14">
        <f>ABS(SMA1MSFT[[#This Row],[Erorr 3]])</f>
        <v>1.4069833333333293</v>
      </c>
      <c r="R1115" s="27">
        <f>SMA1MSFT[[#This Row],[Abs Erorr 3]]/SMA1MSFT[[#This Row],[Adj Close]]</f>
        <v>4.0572442516886041E-2</v>
      </c>
    </row>
    <row r="1116" spans="2:18">
      <c r="B1116" s="46">
        <v>45401.291666666664</v>
      </c>
      <c r="C1116" s="7">
        <v>33.846899999999998</v>
      </c>
      <c r="D1116" s="23">
        <f t="shared" si="86"/>
        <v>34.6783</v>
      </c>
      <c r="E1116" s="24">
        <f>SMA1MSFT[[#This Row],[Adj Close]]-SMA1MSFT[[#This Row],[Naive Trend ]]</f>
        <v>-0.83140000000000214</v>
      </c>
      <c r="F1116" s="5">
        <f t="shared" si="85"/>
        <v>0.69122596000000358</v>
      </c>
      <c r="G1116" s="5">
        <f>ABS(SMA1MSFT[[#This Row],[Erorr 1]])</f>
        <v>0.83140000000000214</v>
      </c>
      <c r="H1116" s="15">
        <f>SMA1MSFT[[#This Row],[Abs Erorr 1]]/SMA1MSFT[[#This Row],[Adj Close]]</f>
        <v>2.4563549394479321E-2</v>
      </c>
      <c r="I1116" s="23">
        <f t="shared" si="88"/>
        <v>35.291899999999998</v>
      </c>
      <c r="J1116" s="25">
        <f>(SMA1MSFT[[#This Row],[Adj Close]]-SMA1MSFT[[#This Row],[3-MA]])</f>
        <v>-1.4450000000000003</v>
      </c>
      <c r="K1116" s="14">
        <f t="shared" si="87"/>
        <v>2.0880250000000009</v>
      </c>
      <c r="L1116" s="14">
        <f>ABS(SMA1MSFT[[#This Row],[Erorr 2]])</f>
        <v>1.4450000000000003</v>
      </c>
      <c r="M1116" s="15">
        <f>SMA1MSFT[[#This Row],[Abs Erorr 2]]/SMA1MSFT[[#This Row],[Adj Close]]</f>
        <v>4.2692240648331173E-2</v>
      </c>
      <c r="N1116" s="23">
        <f t="shared" si="89"/>
        <v>35.729000000000006</v>
      </c>
      <c r="O1116" s="26">
        <f>SMA1MSFT[[#This Row],[Adj Close]]-SMA1MSFT[[#This Row],[6-MA]]</f>
        <v>-1.8821000000000083</v>
      </c>
      <c r="P1116" s="14">
        <f>(SMA1MSFT[[#This Row],[Adj Close]]-N1116)^2</f>
        <v>3.5423004100000313</v>
      </c>
      <c r="Q1116" s="14">
        <f>ABS(SMA1MSFT[[#This Row],[Erorr 3]])</f>
        <v>1.8821000000000083</v>
      </c>
      <c r="R1116" s="27">
        <f>SMA1MSFT[[#This Row],[Abs Erorr 3]]/SMA1MSFT[[#This Row],[Adj Close]]</f>
        <v>5.5606274134411375E-2</v>
      </c>
    </row>
    <row r="1117" spans="2:18">
      <c r="B1117" s="46">
        <v>45404.291666666664</v>
      </c>
      <c r="C1117" s="7">
        <v>34.0548</v>
      </c>
      <c r="D1117" s="23">
        <f t="shared" si="86"/>
        <v>33.846899999999998</v>
      </c>
      <c r="E1117" s="24">
        <f>SMA1MSFT[[#This Row],[Adj Close]]-SMA1MSFT[[#This Row],[Naive Trend ]]</f>
        <v>0.20790000000000219</v>
      </c>
      <c r="F1117" s="5">
        <f t="shared" si="85"/>
        <v>4.3222410000000912E-2</v>
      </c>
      <c r="G1117" s="5">
        <f>ABS(SMA1MSFT[[#This Row],[Erorr 1]])</f>
        <v>0.20790000000000219</v>
      </c>
      <c r="H1117" s="15">
        <f>SMA1MSFT[[#This Row],[Abs Erorr 1]]/SMA1MSFT[[#This Row],[Adj Close]]</f>
        <v>6.1048662743578641E-3</v>
      </c>
      <c r="I1117" s="23">
        <f t="shared" si="88"/>
        <v>34.612300000000005</v>
      </c>
      <c r="J1117" s="25">
        <f>(SMA1MSFT[[#This Row],[Adj Close]]-SMA1MSFT[[#This Row],[3-MA]])</f>
        <v>-0.55750000000000455</v>
      </c>
      <c r="K1117" s="14">
        <f t="shared" si="87"/>
        <v>0.31080625000000506</v>
      </c>
      <c r="L1117" s="14">
        <f>ABS(SMA1MSFT[[#This Row],[Erorr 2]])</f>
        <v>0.55750000000000455</v>
      </c>
      <c r="M1117" s="15">
        <f>SMA1MSFT[[#This Row],[Abs Erorr 2]]/SMA1MSFT[[#This Row],[Adj Close]]</f>
        <v>1.6370673150334299E-2</v>
      </c>
      <c r="N1117" s="23">
        <f t="shared" si="89"/>
        <v>35.163233333333338</v>
      </c>
      <c r="O1117" s="26">
        <f>SMA1MSFT[[#This Row],[Adj Close]]-SMA1MSFT[[#This Row],[6-MA]]</f>
        <v>-1.1084333333333376</v>
      </c>
      <c r="P1117" s="14">
        <f>(SMA1MSFT[[#This Row],[Adj Close]]-N1117)^2</f>
        <v>1.228624454444454</v>
      </c>
      <c r="Q1117" s="14">
        <f>ABS(SMA1MSFT[[#This Row],[Erorr 3]])</f>
        <v>1.1084333333333376</v>
      </c>
      <c r="R1117" s="27">
        <f>SMA1MSFT[[#This Row],[Abs Erorr 3]]/SMA1MSFT[[#This Row],[Adj Close]]</f>
        <v>3.2548519836655555E-2</v>
      </c>
    </row>
    <row r="1118" spans="2:18">
      <c r="B1118" s="46">
        <v>45405.291666666664</v>
      </c>
      <c r="C1118" s="7">
        <v>33.926099999999998</v>
      </c>
      <c r="D1118" s="23">
        <f t="shared" si="86"/>
        <v>34.0548</v>
      </c>
      <c r="E1118" s="24">
        <f>SMA1MSFT[[#This Row],[Adj Close]]-SMA1MSFT[[#This Row],[Naive Trend ]]</f>
        <v>-0.12870000000000203</v>
      </c>
      <c r="F1118" s="5">
        <f t="shared" si="85"/>
        <v>1.6563690000000523E-2</v>
      </c>
      <c r="G1118" s="5">
        <f>ABS(SMA1MSFT[[#This Row],[Erorr 1]])</f>
        <v>0.12870000000000203</v>
      </c>
      <c r="H1118" s="15">
        <f>SMA1MSFT[[#This Row],[Abs Erorr 1]]/SMA1MSFT[[#This Row],[Adj Close]]</f>
        <v>3.7935394872974505E-3</v>
      </c>
      <c r="I1118" s="23">
        <f t="shared" si="88"/>
        <v>34.193333333333335</v>
      </c>
      <c r="J1118" s="25">
        <f>(SMA1MSFT[[#This Row],[Adj Close]]-SMA1MSFT[[#This Row],[3-MA]])</f>
        <v>-0.26723333333333699</v>
      </c>
      <c r="K1118" s="14">
        <f t="shared" si="87"/>
        <v>7.1413654444446403E-2</v>
      </c>
      <c r="L1118" s="14">
        <f>ABS(SMA1MSFT[[#This Row],[Erorr 2]])</f>
        <v>0.26723333333333699</v>
      </c>
      <c r="M1118" s="15">
        <f>SMA1MSFT[[#This Row],[Abs Erorr 2]]/SMA1MSFT[[#This Row],[Adj Close]]</f>
        <v>7.8769246489675208E-3</v>
      </c>
      <c r="N1118" s="23">
        <f t="shared" si="89"/>
        <v>34.952100000000002</v>
      </c>
      <c r="O1118" s="26">
        <f>SMA1MSFT[[#This Row],[Adj Close]]-SMA1MSFT[[#This Row],[6-MA]]</f>
        <v>-1.0260000000000034</v>
      </c>
      <c r="P1118" s="14">
        <f>(SMA1MSFT[[#This Row],[Adj Close]]-N1118)^2</f>
        <v>1.0526760000000068</v>
      </c>
      <c r="Q1118" s="14">
        <f>ABS(SMA1MSFT[[#This Row],[Erorr 3]])</f>
        <v>1.0260000000000034</v>
      </c>
      <c r="R1118" s="27">
        <f>SMA1MSFT[[#This Row],[Abs Erorr 3]]/SMA1MSFT[[#This Row],[Adj Close]]</f>
        <v>3.0242202905727548E-2</v>
      </c>
    </row>
    <row r="1119" spans="2:18">
      <c r="B1119" s="46">
        <v>45406.291666666664</v>
      </c>
      <c r="C1119" s="7">
        <v>34.143799999999999</v>
      </c>
      <c r="D1119" s="23">
        <f t="shared" si="86"/>
        <v>33.926099999999998</v>
      </c>
      <c r="E1119" s="24">
        <f>SMA1MSFT[[#This Row],[Adj Close]]-SMA1MSFT[[#This Row],[Naive Trend ]]</f>
        <v>0.21770000000000067</v>
      </c>
      <c r="F1119" s="5">
        <f t="shared" si="85"/>
        <v>4.7393290000000289E-2</v>
      </c>
      <c r="G1119" s="5">
        <f>ABS(SMA1MSFT[[#This Row],[Erorr 1]])</f>
        <v>0.21770000000000067</v>
      </c>
      <c r="H1119" s="15">
        <f>SMA1MSFT[[#This Row],[Abs Erorr 1]]/SMA1MSFT[[#This Row],[Adj Close]]</f>
        <v>6.3759745546775898E-3</v>
      </c>
      <c r="I1119" s="23">
        <f t="shared" si="88"/>
        <v>33.942599999999999</v>
      </c>
      <c r="J1119" s="25">
        <f>(SMA1MSFT[[#This Row],[Adj Close]]-SMA1MSFT[[#This Row],[3-MA]])</f>
        <v>0.20120000000000005</v>
      </c>
      <c r="K1119" s="14">
        <f t="shared" si="87"/>
        <v>4.0481440000000021E-2</v>
      </c>
      <c r="L1119" s="14">
        <f>ABS(SMA1MSFT[[#This Row],[Erorr 2]])</f>
        <v>0.20120000000000005</v>
      </c>
      <c r="M1119" s="15">
        <f>SMA1MSFT[[#This Row],[Abs Erorr 2]]/SMA1MSFT[[#This Row],[Adj Close]]</f>
        <v>5.8927243013372869E-3</v>
      </c>
      <c r="N1119" s="23">
        <f t="shared" si="89"/>
        <v>34.617249999999999</v>
      </c>
      <c r="O1119" s="26">
        <f>SMA1MSFT[[#This Row],[Adj Close]]-SMA1MSFT[[#This Row],[6-MA]]</f>
        <v>-0.4734499999999997</v>
      </c>
      <c r="P1119" s="14">
        <f>(SMA1MSFT[[#This Row],[Adj Close]]-N1119)^2</f>
        <v>0.22415490249999973</v>
      </c>
      <c r="Q1119" s="14">
        <f>ABS(SMA1MSFT[[#This Row],[Erorr 3]])</f>
        <v>0.4734499999999997</v>
      </c>
      <c r="R1119" s="27">
        <f>SMA1MSFT[[#This Row],[Abs Erorr 3]]/SMA1MSFT[[#This Row],[Adj Close]]</f>
        <v>1.3866353481451968E-2</v>
      </c>
    </row>
    <row r="1120" spans="2:18">
      <c r="B1120" s="46">
        <v>45407.291666666664</v>
      </c>
      <c r="C1120" s="7">
        <v>34.747500000000002</v>
      </c>
      <c r="D1120" s="23">
        <f t="shared" si="86"/>
        <v>34.143799999999999</v>
      </c>
      <c r="E1120" s="24">
        <f>SMA1MSFT[[#This Row],[Adj Close]]-SMA1MSFT[[#This Row],[Naive Trend ]]</f>
        <v>0.60370000000000346</v>
      </c>
      <c r="F1120" s="5">
        <f t="shared" si="85"/>
        <v>0.36445369000000416</v>
      </c>
      <c r="G1120" s="5">
        <f>ABS(SMA1MSFT[[#This Row],[Erorr 1]])</f>
        <v>0.60370000000000346</v>
      </c>
      <c r="H1120" s="15">
        <f>SMA1MSFT[[#This Row],[Abs Erorr 1]]/SMA1MSFT[[#This Row],[Adj Close]]</f>
        <v>1.7373911792215365E-2</v>
      </c>
      <c r="I1120" s="23">
        <f t="shared" si="88"/>
        <v>34.041566666666661</v>
      </c>
      <c r="J1120" s="25">
        <f>(SMA1MSFT[[#This Row],[Adj Close]]-SMA1MSFT[[#This Row],[3-MA]])</f>
        <v>0.7059333333333413</v>
      </c>
      <c r="K1120" s="14">
        <f t="shared" si="87"/>
        <v>0.49834187111112233</v>
      </c>
      <c r="L1120" s="14">
        <f>ABS(SMA1MSFT[[#This Row],[Erorr 2]])</f>
        <v>0.7059333333333413</v>
      </c>
      <c r="M1120" s="15">
        <f>SMA1MSFT[[#This Row],[Abs Erorr 2]]/SMA1MSFT[[#This Row],[Adj Close]]</f>
        <v>2.0316089886562812E-2</v>
      </c>
      <c r="N1120" s="23">
        <f t="shared" si="89"/>
        <v>34.326933333333336</v>
      </c>
      <c r="O1120" s="26">
        <f>SMA1MSFT[[#This Row],[Adj Close]]-SMA1MSFT[[#This Row],[6-MA]]</f>
        <v>0.42056666666666587</v>
      </c>
      <c r="P1120" s="14">
        <f>(SMA1MSFT[[#This Row],[Adj Close]]-N1120)^2</f>
        <v>0.17687632111111043</v>
      </c>
      <c r="Q1120" s="14">
        <f>ABS(SMA1MSFT[[#This Row],[Erorr 3]])</f>
        <v>0.42056666666666587</v>
      </c>
      <c r="R1120" s="27">
        <f>SMA1MSFT[[#This Row],[Abs Erorr 3]]/SMA1MSFT[[#This Row],[Adj Close]]</f>
        <v>1.2103508645705903E-2</v>
      </c>
    </row>
    <row r="1121" spans="2:18">
      <c r="B1121" s="46">
        <v>45408.291666666664</v>
      </c>
      <c r="C1121" s="7">
        <v>31.550899999999999</v>
      </c>
      <c r="D1121" s="23">
        <f t="shared" si="86"/>
        <v>34.747500000000002</v>
      </c>
      <c r="E1121" s="24">
        <f>SMA1MSFT[[#This Row],[Adj Close]]-SMA1MSFT[[#This Row],[Naive Trend ]]</f>
        <v>-3.1966000000000037</v>
      </c>
      <c r="F1121" s="5">
        <f t="shared" si="85"/>
        <v>10.218251560000024</v>
      </c>
      <c r="G1121" s="5">
        <f>ABS(SMA1MSFT[[#This Row],[Erorr 1]])</f>
        <v>3.1966000000000037</v>
      </c>
      <c r="H1121" s="15">
        <f>SMA1MSFT[[#This Row],[Abs Erorr 1]]/SMA1MSFT[[#This Row],[Adj Close]]</f>
        <v>0.10131565185145286</v>
      </c>
      <c r="I1121" s="23">
        <f t="shared" si="88"/>
        <v>34.272466666666666</v>
      </c>
      <c r="J1121" s="25">
        <f>(SMA1MSFT[[#This Row],[Adj Close]]-SMA1MSFT[[#This Row],[3-MA]])</f>
        <v>-2.7215666666666678</v>
      </c>
      <c r="K1121" s="14">
        <f t="shared" si="87"/>
        <v>7.4069251211111169</v>
      </c>
      <c r="L1121" s="14">
        <f>ABS(SMA1MSFT[[#This Row],[Erorr 2]])</f>
        <v>2.7215666666666678</v>
      </c>
      <c r="M1121" s="15">
        <f>SMA1MSFT[[#This Row],[Abs Erorr 2]]/SMA1MSFT[[#This Row],[Adj Close]]</f>
        <v>8.625955730792681E-2</v>
      </c>
      <c r="N1121" s="23">
        <f t="shared" si="89"/>
        <v>34.232900000000001</v>
      </c>
      <c r="O1121" s="26">
        <f>SMA1MSFT[[#This Row],[Adj Close]]-SMA1MSFT[[#This Row],[6-MA]]</f>
        <v>-2.6820000000000022</v>
      </c>
      <c r="P1121" s="14">
        <f>(SMA1MSFT[[#This Row],[Adj Close]]-N1121)^2</f>
        <v>7.1931240000000116</v>
      </c>
      <c r="Q1121" s="14">
        <f>ABS(SMA1MSFT[[#This Row],[Erorr 3]])</f>
        <v>2.6820000000000022</v>
      </c>
      <c r="R1121" s="27">
        <f>SMA1MSFT[[#This Row],[Abs Erorr 3]]/SMA1MSFT[[#This Row],[Adj Close]]</f>
        <v>8.5005499050740299E-2</v>
      </c>
    </row>
    <row r="1122" spans="2:18">
      <c r="B1122" s="46">
        <v>45411.291666666664</v>
      </c>
      <c r="C1122" s="7">
        <v>31.036300000000001</v>
      </c>
      <c r="D1122" s="23">
        <f t="shared" si="86"/>
        <v>31.550899999999999</v>
      </c>
      <c r="E1122" s="24">
        <f>SMA1MSFT[[#This Row],[Adj Close]]-SMA1MSFT[[#This Row],[Naive Trend ]]</f>
        <v>-0.51459999999999795</v>
      </c>
      <c r="F1122" s="5">
        <f t="shared" si="85"/>
        <v>0.26481315999999788</v>
      </c>
      <c r="G1122" s="5">
        <f>ABS(SMA1MSFT[[#This Row],[Erorr 1]])</f>
        <v>0.51459999999999795</v>
      </c>
      <c r="H1122" s="15">
        <f>SMA1MSFT[[#This Row],[Abs Erorr 1]]/SMA1MSFT[[#This Row],[Adj Close]]</f>
        <v>1.658058467020869E-2</v>
      </c>
      <c r="I1122" s="23">
        <f t="shared" si="88"/>
        <v>33.480733333333333</v>
      </c>
      <c r="J1122" s="25">
        <f>(SMA1MSFT[[#This Row],[Adj Close]]-SMA1MSFT[[#This Row],[3-MA]])</f>
        <v>-2.4444333333333326</v>
      </c>
      <c r="K1122" s="14">
        <f t="shared" si="87"/>
        <v>5.9752543211111071</v>
      </c>
      <c r="L1122" s="14">
        <f>ABS(SMA1MSFT[[#This Row],[Erorr 2]])</f>
        <v>2.4444333333333326</v>
      </c>
      <c r="M1122" s="15">
        <f>SMA1MSFT[[#This Row],[Abs Erorr 2]]/SMA1MSFT[[#This Row],[Adj Close]]</f>
        <v>7.8760462211453441E-2</v>
      </c>
      <c r="N1122" s="23">
        <f t="shared" si="89"/>
        <v>33.711666666666666</v>
      </c>
      <c r="O1122" s="26">
        <f>SMA1MSFT[[#This Row],[Adj Close]]-SMA1MSFT[[#This Row],[6-MA]]</f>
        <v>-2.6753666666666653</v>
      </c>
      <c r="P1122" s="14">
        <f>(SMA1MSFT[[#This Row],[Adj Close]]-N1122)^2</f>
        <v>7.1575868011111039</v>
      </c>
      <c r="Q1122" s="14">
        <f>ABS(SMA1MSFT[[#This Row],[Erorr 3]])</f>
        <v>2.6753666666666653</v>
      </c>
      <c r="R1122" s="27">
        <f>SMA1MSFT[[#This Row],[Abs Erorr 3]]/SMA1MSFT[[#This Row],[Adj Close]]</f>
        <v>8.6201211699418592E-2</v>
      </c>
    </row>
    <row r="1123" spans="2:18">
      <c r="B1123" s="46">
        <v>45412.291666666664</v>
      </c>
      <c r="C1123" s="7">
        <v>30.1554</v>
      </c>
      <c r="D1123" s="23">
        <f t="shared" si="86"/>
        <v>31.036300000000001</v>
      </c>
      <c r="E1123" s="24">
        <f>SMA1MSFT[[#This Row],[Adj Close]]-SMA1MSFT[[#This Row],[Naive Trend ]]</f>
        <v>-0.88090000000000046</v>
      </c>
      <c r="F1123" s="5">
        <f t="shared" si="85"/>
        <v>0.77598481000000086</v>
      </c>
      <c r="G1123" s="5">
        <f>ABS(SMA1MSFT[[#This Row],[Erorr 1]])</f>
        <v>0.88090000000000046</v>
      </c>
      <c r="H1123" s="15">
        <f>SMA1MSFT[[#This Row],[Abs Erorr 1]]/SMA1MSFT[[#This Row],[Adj Close]]</f>
        <v>2.9212015095140521E-2</v>
      </c>
      <c r="I1123" s="23">
        <f t="shared" si="88"/>
        <v>32.444899999999997</v>
      </c>
      <c r="J1123" s="25">
        <f>(SMA1MSFT[[#This Row],[Adj Close]]-SMA1MSFT[[#This Row],[3-MA]])</f>
        <v>-2.2894999999999968</v>
      </c>
      <c r="K1123" s="14">
        <f t="shared" si="87"/>
        <v>5.2418102499999852</v>
      </c>
      <c r="L1123" s="14">
        <f>ABS(SMA1MSFT[[#This Row],[Erorr 2]])</f>
        <v>2.2894999999999968</v>
      </c>
      <c r="M1123" s="15">
        <f>SMA1MSFT[[#This Row],[Abs Erorr 2]]/SMA1MSFT[[#This Row],[Adj Close]]</f>
        <v>7.5923383539929723E-2</v>
      </c>
      <c r="N1123" s="23">
        <f t="shared" si="89"/>
        <v>33.243233333333329</v>
      </c>
      <c r="O1123" s="26">
        <f>SMA1MSFT[[#This Row],[Adj Close]]-SMA1MSFT[[#This Row],[6-MA]]</f>
        <v>-3.0878333333333288</v>
      </c>
      <c r="P1123" s="14">
        <f>(SMA1MSFT[[#This Row],[Adj Close]]-N1123)^2</f>
        <v>9.5347146944444159</v>
      </c>
      <c r="Q1123" s="14">
        <f>ABS(SMA1MSFT[[#This Row],[Erorr 3]])</f>
        <v>3.0878333333333288</v>
      </c>
      <c r="R1123" s="27">
        <f>SMA1MSFT[[#This Row],[Abs Erorr 3]]/SMA1MSFT[[#This Row],[Adj Close]]</f>
        <v>0.1023973594557966</v>
      </c>
    </row>
    <row r="1124" spans="2:18">
      <c r="B1124" s="46">
        <v>45413.291666666664</v>
      </c>
      <c r="C1124" s="7">
        <v>30.0565</v>
      </c>
      <c r="D1124" s="23">
        <f t="shared" si="86"/>
        <v>30.1554</v>
      </c>
      <c r="E1124" s="24">
        <f>SMA1MSFT[[#This Row],[Adj Close]]-SMA1MSFT[[#This Row],[Naive Trend ]]</f>
        <v>-9.8900000000000432E-2</v>
      </c>
      <c r="F1124" s="5">
        <f t="shared" si="85"/>
        <v>9.7812100000000853E-3</v>
      </c>
      <c r="G1124" s="5">
        <f>ABS(SMA1MSFT[[#This Row],[Erorr 1]])</f>
        <v>9.8900000000000432E-2</v>
      </c>
      <c r="H1124" s="15">
        <f>SMA1MSFT[[#This Row],[Abs Erorr 1]]/SMA1MSFT[[#This Row],[Adj Close]]</f>
        <v>3.2904696155573814E-3</v>
      </c>
      <c r="I1124" s="23">
        <f t="shared" si="88"/>
        <v>30.914199999999997</v>
      </c>
      <c r="J1124" s="25">
        <f>(SMA1MSFT[[#This Row],[Adj Close]]-SMA1MSFT[[#This Row],[3-MA]])</f>
        <v>-0.85769999999999769</v>
      </c>
      <c r="K1124" s="14">
        <f t="shared" si="87"/>
        <v>0.73564928999999601</v>
      </c>
      <c r="L1124" s="14">
        <f>ABS(SMA1MSFT[[#This Row],[Erorr 2]])</f>
        <v>0.85769999999999769</v>
      </c>
      <c r="M1124" s="15">
        <f>SMA1MSFT[[#This Row],[Abs Erorr 2]]/SMA1MSFT[[#This Row],[Adj Close]]</f>
        <v>2.8536256716517151E-2</v>
      </c>
      <c r="N1124" s="23">
        <f t="shared" si="89"/>
        <v>32.593333333333334</v>
      </c>
      <c r="O1124" s="26">
        <f>SMA1MSFT[[#This Row],[Adj Close]]-SMA1MSFT[[#This Row],[6-MA]]</f>
        <v>-2.5368333333333339</v>
      </c>
      <c r="P1124" s="14">
        <f>(SMA1MSFT[[#This Row],[Adj Close]]-N1124)^2</f>
        <v>6.4355233611111142</v>
      </c>
      <c r="Q1124" s="14">
        <f>ABS(SMA1MSFT[[#This Row],[Erorr 3]])</f>
        <v>2.5368333333333339</v>
      </c>
      <c r="R1124" s="27">
        <f>SMA1MSFT[[#This Row],[Abs Erorr 3]]/SMA1MSFT[[#This Row],[Adj Close]]</f>
        <v>8.4402153721602119E-2</v>
      </c>
    </row>
    <row r="1125" spans="2:18">
      <c r="B1125" s="46">
        <v>45414.291666666664</v>
      </c>
      <c r="C1125" s="7">
        <v>30.195</v>
      </c>
      <c r="D1125" s="23">
        <f t="shared" si="86"/>
        <v>30.0565</v>
      </c>
      <c r="E1125" s="24">
        <f>SMA1MSFT[[#This Row],[Adj Close]]-SMA1MSFT[[#This Row],[Naive Trend ]]</f>
        <v>0.13850000000000051</v>
      </c>
      <c r="F1125" s="5">
        <f t="shared" si="85"/>
        <v>1.918225000000014E-2</v>
      </c>
      <c r="G1125" s="5">
        <f>ABS(SMA1MSFT[[#This Row],[Erorr 1]])</f>
        <v>0.13850000000000051</v>
      </c>
      <c r="H1125" s="15">
        <f>SMA1MSFT[[#This Row],[Abs Erorr 1]]/SMA1MSFT[[#This Row],[Adj Close]]</f>
        <v>4.5868521278357513E-3</v>
      </c>
      <c r="I1125" s="23">
        <f t="shared" si="88"/>
        <v>30.416066666666666</v>
      </c>
      <c r="J1125" s="25">
        <f>(SMA1MSFT[[#This Row],[Adj Close]]-SMA1MSFT[[#This Row],[3-MA]])</f>
        <v>-0.22106666666666541</v>
      </c>
      <c r="K1125" s="14">
        <f t="shared" si="87"/>
        <v>4.8870471111110557E-2</v>
      </c>
      <c r="L1125" s="14">
        <f>ABS(SMA1MSFT[[#This Row],[Erorr 2]])</f>
        <v>0.22106666666666541</v>
      </c>
      <c r="M1125" s="15">
        <f>SMA1MSFT[[#This Row],[Abs Erorr 2]]/SMA1MSFT[[#This Row],[Adj Close]]</f>
        <v>7.3213004360544931E-3</v>
      </c>
      <c r="N1125" s="23">
        <f t="shared" si="89"/>
        <v>31.948399999999996</v>
      </c>
      <c r="O1125" s="26">
        <f>SMA1MSFT[[#This Row],[Adj Close]]-SMA1MSFT[[#This Row],[6-MA]]</f>
        <v>-1.7533999999999956</v>
      </c>
      <c r="P1125" s="14">
        <f>(SMA1MSFT[[#This Row],[Adj Close]]-N1125)^2</f>
        <v>3.0744115599999846</v>
      </c>
      <c r="Q1125" s="14">
        <f>ABS(SMA1MSFT[[#This Row],[Erorr 3]])</f>
        <v>1.7533999999999956</v>
      </c>
      <c r="R1125" s="27">
        <f>SMA1MSFT[[#This Row],[Abs Erorr 3]]/SMA1MSFT[[#This Row],[Adj Close]]</f>
        <v>5.8069216757741203E-2</v>
      </c>
    </row>
    <row r="1126" spans="2:18">
      <c r="B1126" s="46">
        <v>45415.291666666664</v>
      </c>
      <c r="C1126" s="7">
        <v>30.581</v>
      </c>
      <c r="D1126" s="23">
        <f t="shared" si="86"/>
        <v>30.195</v>
      </c>
      <c r="E1126" s="24">
        <f>SMA1MSFT[[#This Row],[Adj Close]]-SMA1MSFT[[#This Row],[Naive Trend ]]</f>
        <v>0.38599999999999923</v>
      </c>
      <c r="F1126" s="5">
        <f t="shared" si="85"/>
        <v>0.14899599999999941</v>
      </c>
      <c r="G1126" s="5">
        <f>ABS(SMA1MSFT[[#This Row],[Erorr 1]])</f>
        <v>0.38599999999999923</v>
      </c>
      <c r="H1126" s="15">
        <f>SMA1MSFT[[#This Row],[Abs Erorr 1]]/SMA1MSFT[[#This Row],[Adj Close]]</f>
        <v>1.2622216408881306E-2</v>
      </c>
      <c r="I1126" s="23">
        <f t="shared" si="88"/>
        <v>30.135633333333335</v>
      </c>
      <c r="J1126" s="25">
        <f>(SMA1MSFT[[#This Row],[Adj Close]]-SMA1MSFT[[#This Row],[3-MA]])</f>
        <v>0.44536666666666491</v>
      </c>
      <c r="K1126" s="14">
        <f t="shared" si="87"/>
        <v>0.19835146777777621</v>
      </c>
      <c r="L1126" s="14">
        <f>ABS(SMA1MSFT[[#This Row],[Erorr 2]])</f>
        <v>0.44536666666666491</v>
      </c>
      <c r="M1126" s="15">
        <f>SMA1MSFT[[#This Row],[Abs Erorr 2]]/SMA1MSFT[[#This Row],[Adj Close]]</f>
        <v>1.4563508932561555E-2</v>
      </c>
      <c r="N1126" s="23">
        <f t="shared" si="89"/>
        <v>31.290266666666668</v>
      </c>
      <c r="O1126" s="26">
        <f>SMA1MSFT[[#This Row],[Adj Close]]-SMA1MSFT[[#This Row],[6-MA]]</f>
        <v>-0.70926666666666804</v>
      </c>
      <c r="P1126" s="14">
        <f>(SMA1MSFT[[#This Row],[Adj Close]]-N1126)^2</f>
        <v>0.50305920444444641</v>
      </c>
      <c r="Q1126" s="14">
        <f>ABS(SMA1MSFT[[#This Row],[Erorr 3]])</f>
        <v>0.70926666666666804</v>
      </c>
      <c r="R1126" s="27">
        <f>SMA1MSFT[[#This Row],[Abs Erorr 3]]/SMA1MSFT[[#This Row],[Adj Close]]</f>
        <v>2.319305015096524E-2</v>
      </c>
    </row>
    <row r="1127" spans="2:18">
      <c r="B1127" s="46">
        <v>45418.291666666664</v>
      </c>
      <c r="C1127" s="7">
        <v>30.774799999999999</v>
      </c>
      <c r="D1127" s="23">
        <f t="shared" si="86"/>
        <v>30.581</v>
      </c>
      <c r="E1127" s="24">
        <f>SMA1MSFT[[#This Row],[Adj Close]]-SMA1MSFT[[#This Row],[Naive Trend ]]</f>
        <v>0.19379999999999953</v>
      </c>
      <c r="F1127" s="5">
        <f t="shared" si="85"/>
        <v>3.7558439999999818E-2</v>
      </c>
      <c r="G1127" s="5">
        <f>ABS(SMA1MSFT[[#This Row],[Erorr 1]])</f>
        <v>0.19379999999999953</v>
      </c>
      <c r="H1127" s="15">
        <f>SMA1MSFT[[#This Row],[Abs Erorr 1]]/SMA1MSFT[[#This Row],[Adj Close]]</f>
        <v>6.2973601778078016E-3</v>
      </c>
      <c r="I1127" s="23">
        <f t="shared" si="88"/>
        <v>30.2775</v>
      </c>
      <c r="J1127" s="25">
        <f>(SMA1MSFT[[#This Row],[Adj Close]]-SMA1MSFT[[#This Row],[3-MA]])</f>
        <v>0.49729999999999919</v>
      </c>
      <c r="K1127" s="14">
        <f t="shared" si="87"/>
        <v>0.24730728999999918</v>
      </c>
      <c r="L1127" s="14">
        <f>ABS(SMA1MSFT[[#This Row],[Erorr 2]])</f>
        <v>0.49729999999999919</v>
      </c>
      <c r="M1127" s="15">
        <f>SMA1MSFT[[#This Row],[Abs Erorr 2]]/SMA1MSFT[[#This Row],[Adj Close]]</f>
        <v>1.6159325162145625E-2</v>
      </c>
      <c r="N1127" s="23">
        <f t="shared" si="89"/>
        <v>30.595849999999999</v>
      </c>
      <c r="O1127" s="26">
        <f>SMA1MSFT[[#This Row],[Adj Close]]-SMA1MSFT[[#This Row],[6-MA]]</f>
        <v>0.17895000000000039</v>
      </c>
      <c r="P1127" s="14">
        <f>(SMA1MSFT[[#This Row],[Adj Close]]-N1127)^2</f>
        <v>3.2023102500000136E-2</v>
      </c>
      <c r="Q1127" s="14">
        <f>ABS(SMA1MSFT[[#This Row],[Erorr 3]])</f>
        <v>0.17895000000000039</v>
      </c>
      <c r="R1127" s="27">
        <f>SMA1MSFT[[#This Row],[Abs Erorr 3]]/SMA1MSFT[[#This Row],[Adj Close]]</f>
        <v>5.8148225171244135E-3</v>
      </c>
    </row>
    <row r="1128" spans="2:18">
      <c r="B1128" s="46">
        <v>45419.291666666664</v>
      </c>
      <c r="C1128" s="7">
        <v>30.486599999999999</v>
      </c>
      <c r="D1128" s="23">
        <f t="shared" si="86"/>
        <v>30.774799999999999</v>
      </c>
      <c r="E1128" s="24">
        <f>SMA1MSFT[[#This Row],[Adj Close]]-SMA1MSFT[[#This Row],[Naive Trend ]]</f>
        <v>-0.28819999999999979</v>
      </c>
      <c r="F1128" s="5">
        <f t="shared" si="85"/>
        <v>8.3059239999999881E-2</v>
      </c>
      <c r="G1128" s="5">
        <f>ABS(SMA1MSFT[[#This Row],[Erorr 1]])</f>
        <v>0.28819999999999979</v>
      </c>
      <c r="H1128" s="15">
        <f>SMA1MSFT[[#This Row],[Abs Erorr 1]]/SMA1MSFT[[#This Row],[Adj Close]]</f>
        <v>9.453333595743697E-3</v>
      </c>
      <c r="I1128" s="23">
        <f t="shared" si="88"/>
        <v>30.516933333333331</v>
      </c>
      <c r="J1128" s="25">
        <f>(SMA1MSFT[[#This Row],[Adj Close]]-SMA1MSFT[[#This Row],[3-MA]])</f>
        <v>-3.0333333333331325E-2</v>
      </c>
      <c r="K1128" s="14">
        <f t="shared" si="87"/>
        <v>9.2011111111098927E-4</v>
      </c>
      <c r="L1128" s="14">
        <f>ABS(SMA1MSFT[[#This Row],[Erorr 2]])</f>
        <v>3.0333333333331325E-2</v>
      </c>
      <c r="M1128" s="15">
        <f>SMA1MSFT[[#This Row],[Abs Erorr 2]]/SMA1MSFT[[#This Row],[Adj Close]]</f>
        <v>9.9497265465257933E-4</v>
      </c>
      <c r="N1128" s="23">
        <f t="shared" si="89"/>
        <v>30.466499999999996</v>
      </c>
      <c r="O1128" s="26">
        <f>SMA1MSFT[[#This Row],[Adj Close]]-SMA1MSFT[[#This Row],[6-MA]]</f>
        <v>2.0100000000002893E-2</v>
      </c>
      <c r="P1128" s="14">
        <f>(SMA1MSFT[[#This Row],[Adj Close]]-N1128)^2</f>
        <v>4.0401000000011634E-4</v>
      </c>
      <c r="Q1128" s="14">
        <f>ABS(SMA1MSFT[[#This Row],[Erorr 3]])</f>
        <v>2.0100000000002893E-2</v>
      </c>
      <c r="R1128" s="27">
        <f>SMA1MSFT[[#This Row],[Abs Erorr 3]]/SMA1MSFT[[#This Row],[Adj Close]]</f>
        <v>6.5930605577541913E-4</v>
      </c>
    </row>
    <row r="1129" spans="2:18">
      <c r="B1129" s="46">
        <v>45420.291666666664</v>
      </c>
      <c r="C1129" s="7">
        <v>29.8109</v>
      </c>
      <c r="D1129" s="23">
        <f t="shared" si="86"/>
        <v>30.486599999999999</v>
      </c>
      <c r="E1129" s="24">
        <f>SMA1MSFT[[#This Row],[Adj Close]]-SMA1MSFT[[#This Row],[Naive Trend ]]</f>
        <v>-0.67569999999999908</v>
      </c>
      <c r="F1129" s="5">
        <f t="shared" si="85"/>
        <v>0.45657048999999877</v>
      </c>
      <c r="G1129" s="5">
        <f>ABS(SMA1MSFT[[#This Row],[Erorr 1]])</f>
        <v>0.67569999999999908</v>
      </c>
      <c r="H1129" s="15">
        <f>SMA1MSFT[[#This Row],[Abs Erorr 1]]/SMA1MSFT[[#This Row],[Adj Close]]</f>
        <v>2.2666205985059126E-2</v>
      </c>
      <c r="I1129" s="23">
        <f t="shared" si="88"/>
        <v>30.614133333333331</v>
      </c>
      <c r="J1129" s="25">
        <f>(SMA1MSFT[[#This Row],[Adj Close]]-SMA1MSFT[[#This Row],[3-MA]])</f>
        <v>-0.80323333333333125</v>
      </c>
      <c r="K1129" s="14">
        <f t="shared" si="87"/>
        <v>0.64518378777777441</v>
      </c>
      <c r="L1129" s="14">
        <f>ABS(SMA1MSFT[[#This Row],[Erorr 2]])</f>
        <v>0.80323333333333125</v>
      </c>
      <c r="M1129" s="15">
        <f>SMA1MSFT[[#This Row],[Abs Erorr 2]]/SMA1MSFT[[#This Row],[Adj Close]]</f>
        <v>2.6944283243153719E-2</v>
      </c>
      <c r="N1129" s="23">
        <f t="shared" si="89"/>
        <v>30.374883333333333</v>
      </c>
      <c r="O1129" s="26">
        <f>SMA1MSFT[[#This Row],[Adj Close]]-SMA1MSFT[[#This Row],[6-MA]]</f>
        <v>-0.56398333333333284</v>
      </c>
      <c r="P1129" s="14">
        <f>(SMA1MSFT[[#This Row],[Adj Close]]-N1129)^2</f>
        <v>0.31807720027777719</v>
      </c>
      <c r="Q1129" s="14">
        <f>ABS(SMA1MSFT[[#This Row],[Erorr 3]])</f>
        <v>0.56398333333333284</v>
      </c>
      <c r="R1129" s="27">
        <f>SMA1MSFT[[#This Row],[Abs Erorr 3]]/SMA1MSFT[[#This Row],[Adj Close]]</f>
        <v>1.8918695287070596E-2</v>
      </c>
    </row>
    <row r="1130" spans="2:18">
      <c r="B1130" s="46">
        <v>45421.291666666664</v>
      </c>
      <c r="C1130" s="7">
        <v>29.900300000000001</v>
      </c>
      <c r="D1130" s="23">
        <f t="shared" si="86"/>
        <v>29.8109</v>
      </c>
      <c r="E1130" s="24">
        <f>SMA1MSFT[[#This Row],[Adj Close]]-SMA1MSFT[[#This Row],[Naive Trend ]]</f>
        <v>8.9400000000001256E-2</v>
      </c>
      <c r="F1130" s="5">
        <f t="shared" si="85"/>
        <v>7.9923600000002242E-3</v>
      </c>
      <c r="G1130" s="5">
        <f>ABS(SMA1MSFT[[#This Row],[Erorr 1]])</f>
        <v>8.9400000000001256E-2</v>
      </c>
      <c r="H1130" s="15">
        <f>SMA1MSFT[[#This Row],[Abs Erorr 1]]/SMA1MSFT[[#This Row],[Adj Close]]</f>
        <v>2.9899365558205522E-3</v>
      </c>
      <c r="I1130" s="23">
        <f t="shared" si="88"/>
        <v>30.357433333333333</v>
      </c>
      <c r="J1130" s="25">
        <f>(SMA1MSFT[[#This Row],[Adj Close]]-SMA1MSFT[[#This Row],[3-MA]])</f>
        <v>-0.45713333333333139</v>
      </c>
      <c r="K1130" s="14">
        <f t="shared" si="87"/>
        <v>0.20897088444444267</v>
      </c>
      <c r="L1130" s="14">
        <f>ABS(SMA1MSFT[[#This Row],[Erorr 2]])</f>
        <v>0.45713333333333139</v>
      </c>
      <c r="M1130" s="15">
        <f>SMA1MSFT[[#This Row],[Abs Erorr 2]]/SMA1MSFT[[#This Row],[Adj Close]]</f>
        <v>1.5288586848069463E-2</v>
      </c>
      <c r="N1130" s="23">
        <f t="shared" si="89"/>
        <v>30.317466666666665</v>
      </c>
      <c r="O1130" s="26">
        <f>SMA1MSFT[[#This Row],[Adj Close]]-SMA1MSFT[[#This Row],[6-MA]]</f>
        <v>-0.41716666666666313</v>
      </c>
      <c r="P1130" s="14">
        <f>(SMA1MSFT[[#This Row],[Adj Close]]-N1130)^2</f>
        <v>0.17402802777777482</v>
      </c>
      <c r="Q1130" s="14">
        <f>ABS(SMA1MSFT[[#This Row],[Erorr 3]])</f>
        <v>0.41716666666666313</v>
      </c>
      <c r="R1130" s="27">
        <f>SMA1MSFT[[#This Row],[Abs Erorr 3]]/SMA1MSFT[[#This Row],[Adj Close]]</f>
        <v>1.3951922444479256E-2</v>
      </c>
    </row>
    <row r="1131" spans="2:18">
      <c r="B1131" s="46">
        <v>45422.291666666664</v>
      </c>
      <c r="C1131" s="7">
        <v>29.661799999999999</v>
      </c>
      <c r="D1131" s="23">
        <f t="shared" si="86"/>
        <v>29.900300000000001</v>
      </c>
      <c r="E1131" s="24">
        <f>SMA1MSFT[[#This Row],[Adj Close]]-SMA1MSFT[[#This Row],[Naive Trend ]]</f>
        <v>-0.23850000000000193</v>
      </c>
      <c r="F1131" s="5">
        <f t="shared" si="85"/>
        <v>5.6882250000000925E-2</v>
      </c>
      <c r="G1131" s="5">
        <f>ABS(SMA1MSFT[[#This Row],[Erorr 1]])</f>
        <v>0.23850000000000193</v>
      </c>
      <c r="H1131" s="15">
        <f>SMA1MSFT[[#This Row],[Abs Erorr 1]]/SMA1MSFT[[#This Row],[Adj Close]]</f>
        <v>8.0406448698326447E-3</v>
      </c>
      <c r="I1131" s="23">
        <f t="shared" si="88"/>
        <v>30.065933333333334</v>
      </c>
      <c r="J1131" s="25">
        <f>(SMA1MSFT[[#This Row],[Adj Close]]-SMA1MSFT[[#This Row],[3-MA]])</f>
        <v>-0.40413333333333412</v>
      </c>
      <c r="K1131" s="14">
        <f t="shared" si="87"/>
        <v>0.16332375111111175</v>
      </c>
      <c r="L1131" s="14">
        <f>ABS(SMA1MSFT[[#This Row],[Erorr 2]])</f>
        <v>0.40413333333333412</v>
      </c>
      <c r="M1131" s="15">
        <f>SMA1MSFT[[#This Row],[Abs Erorr 2]]/SMA1MSFT[[#This Row],[Adj Close]]</f>
        <v>1.3624706974402569E-2</v>
      </c>
      <c r="N1131" s="23">
        <f t="shared" si="89"/>
        <v>30.291433333333334</v>
      </c>
      <c r="O1131" s="26">
        <f>SMA1MSFT[[#This Row],[Adj Close]]-SMA1MSFT[[#This Row],[6-MA]]</f>
        <v>-0.62963333333333438</v>
      </c>
      <c r="P1131" s="14">
        <f>(SMA1MSFT[[#This Row],[Adj Close]]-N1131)^2</f>
        <v>0.39643813444444576</v>
      </c>
      <c r="Q1131" s="14">
        <f>ABS(SMA1MSFT[[#This Row],[Erorr 3]])</f>
        <v>0.62963333333333438</v>
      </c>
      <c r="R1131" s="27">
        <f>SMA1MSFT[[#This Row],[Abs Erorr 3]]/SMA1MSFT[[#This Row],[Adj Close]]</f>
        <v>2.1227077700386839E-2</v>
      </c>
    </row>
    <row r="1132" spans="2:18">
      <c r="B1132" s="46">
        <v>45425.291666666664</v>
      </c>
      <c r="C1132" s="7">
        <v>30.317699999999999</v>
      </c>
      <c r="D1132" s="23">
        <f t="shared" si="86"/>
        <v>29.661799999999999</v>
      </c>
      <c r="E1132" s="24">
        <f>SMA1MSFT[[#This Row],[Adj Close]]-SMA1MSFT[[#This Row],[Naive Trend ]]</f>
        <v>0.65589999999999904</v>
      </c>
      <c r="F1132" s="5">
        <f t="shared" si="85"/>
        <v>0.43020480999999872</v>
      </c>
      <c r="G1132" s="5">
        <f>ABS(SMA1MSFT[[#This Row],[Erorr 1]])</f>
        <v>0.65589999999999904</v>
      </c>
      <c r="H1132" s="15">
        <f>SMA1MSFT[[#This Row],[Abs Erorr 1]]/SMA1MSFT[[#This Row],[Adj Close]]</f>
        <v>2.1634226870771829E-2</v>
      </c>
      <c r="I1132" s="23">
        <f t="shared" si="88"/>
        <v>29.791</v>
      </c>
      <c r="J1132" s="25">
        <f>(SMA1MSFT[[#This Row],[Adj Close]]-SMA1MSFT[[#This Row],[3-MA]])</f>
        <v>0.52669999999999817</v>
      </c>
      <c r="K1132" s="14">
        <f t="shared" si="87"/>
        <v>0.27741288999999808</v>
      </c>
      <c r="L1132" s="14">
        <f>ABS(SMA1MSFT[[#This Row],[Erorr 2]])</f>
        <v>0.52669999999999817</v>
      </c>
      <c r="M1132" s="15">
        <f>SMA1MSFT[[#This Row],[Abs Erorr 2]]/SMA1MSFT[[#This Row],[Adj Close]]</f>
        <v>1.7372689880828632E-2</v>
      </c>
      <c r="N1132" s="23">
        <f t="shared" si="89"/>
        <v>30.202566666666669</v>
      </c>
      <c r="O1132" s="26">
        <f>SMA1MSFT[[#This Row],[Adj Close]]-SMA1MSFT[[#This Row],[6-MA]]</f>
        <v>0.11513333333332909</v>
      </c>
      <c r="P1132" s="14">
        <f>(SMA1MSFT[[#This Row],[Adj Close]]-N1132)^2</f>
        <v>1.3255684444443468E-2</v>
      </c>
      <c r="Q1132" s="14">
        <f>ABS(SMA1MSFT[[#This Row],[Erorr 3]])</f>
        <v>0.11513333333332909</v>
      </c>
      <c r="R1132" s="27">
        <f>SMA1MSFT[[#This Row],[Abs Erorr 3]]/SMA1MSFT[[#This Row],[Adj Close]]</f>
        <v>3.7975616004290924E-3</v>
      </c>
    </row>
    <row r="1133" spans="2:18">
      <c r="B1133" s="46">
        <v>45426.291666666664</v>
      </c>
      <c r="C1133" s="7">
        <v>30.854299999999999</v>
      </c>
      <c r="D1133" s="23">
        <f t="shared" si="86"/>
        <v>30.317699999999999</v>
      </c>
      <c r="E1133" s="24">
        <f>SMA1MSFT[[#This Row],[Adj Close]]-SMA1MSFT[[#This Row],[Naive Trend ]]</f>
        <v>0.53659999999999997</v>
      </c>
      <c r="F1133" s="5">
        <f t="shared" si="85"/>
        <v>0.28793955999999998</v>
      </c>
      <c r="G1133" s="5">
        <f>ABS(SMA1MSFT[[#This Row],[Erorr 1]])</f>
        <v>0.53659999999999997</v>
      </c>
      <c r="H1133" s="15">
        <f>SMA1MSFT[[#This Row],[Abs Erorr 1]]/SMA1MSFT[[#This Row],[Adj Close]]</f>
        <v>1.7391417079629094E-2</v>
      </c>
      <c r="I1133" s="23">
        <f t="shared" si="88"/>
        <v>29.959933333333336</v>
      </c>
      <c r="J1133" s="25">
        <f>(SMA1MSFT[[#This Row],[Adj Close]]-SMA1MSFT[[#This Row],[3-MA]])</f>
        <v>0.89436666666666298</v>
      </c>
      <c r="K1133" s="14">
        <f t="shared" si="87"/>
        <v>0.79989173444443784</v>
      </c>
      <c r="L1133" s="14">
        <f>ABS(SMA1MSFT[[#This Row],[Erorr 2]])</f>
        <v>0.89436666666666298</v>
      </c>
      <c r="M1133" s="15">
        <f>SMA1MSFT[[#This Row],[Abs Erorr 2]]/SMA1MSFT[[#This Row],[Adj Close]]</f>
        <v>2.898677547916054E-2</v>
      </c>
      <c r="N1133" s="23">
        <f t="shared" si="89"/>
        <v>30.158683333333332</v>
      </c>
      <c r="O1133" s="26">
        <f>SMA1MSFT[[#This Row],[Adj Close]]-SMA1MSFT[[#This Row],[6-MA]]</f>
        <v>0.69561666666666611</v>
      </c>
      <c r="P1133" s="14">
        <f>(SMA1MSFT[[#This Row],[Adj Close]]-N1133)^2</f>
        <v>0.48388254694444366</v>
      </c>
      <c r="Q1133" s="14">
        <f>ABS(SMA1MSFT[[#This Row],[Erorr 3]])</f>
        <v>0.69561666666666611</v>
      </c>
      <c r="R1133" s="27">
        <f>SMA1MSFT[[#This Row],[Abs Erorr 3]]/SMA1MSFT[[#This Row],[Adj Close]]</f>
        <v>2.2545209797877965E-2</v>
      </c>
    </row>
    <row r="1134" spans="2:18">
      <c r="B1134" s="46">
        <v>45427.291666666664</v>
      </c>
      <c r="C1134" s="7">
        <v>31.072900000000001</v>
      </c>
      <c r="D1134" s="23">
        <f t="shared" si="86"/>
        <v>30.854299999999999</v>
      </c>
      <c r="E1134" s="24">
        <f>SMA1MSFT[[#This Row],[Adj Close]]-SMA1MSFT[[#This Row],[Naive Trend ]]</f>
        <v>0.21860000000000213</v>
      </c>
      <c r="F1134" s="5">
        <f t="shared" si="85"/>
        <v>4.7785960000000932E-2</v>
      </c>
      <c r="G1134" s="5">
        <f>ABS(SMA1MSFT[[#This Row],[Erorr 1]])</f>
        <v>0.21860000000000213</v>
      </c>
      <c r="H1134" s="15">
        <f>SMA1MSFT[[#This Row],[Abs Erorr 1]]/SMA1MSFT[[#This Row],[Adj Close]]</f>
        <v>7.0350691438521061E-3</v>
      </c>
      <c r="I1134" s="23">
        <f t="shared" si="88"/>
        <v>30.277933333333333</v>
      </c>
      <c r="J1134" s="25">
        <f>(SMA1MSFT[[#This Row],[Adj Close]]-SMA1MSFT[[#This Row],[3-MA]])</f>
        <v>0.79496666666666727</v>
      </c>
      <c r="K1134" s="14">
        <f t="shared" si="87"/>
        <v>0.63197200111111207</v>
      </c>
      <c r="L1134" s="14">
        <f>ABS(SMA1MSFT[[#This Row],[Erorr 2]])</f>
        <v>0.79496666666666727</v>
      </c>
      <c r="M1134" s="15">
        <f>SMA1MSFT[[#This Row],[Abs Erorr 2]]/SMA1MSFT[[#This Row],[Adj Close]]</f>
        <v>2.5583922539147208E-2</v>
      </c>
      <c r="N1134" s="23">
        <f t="shared" si="89"/>
        <v>30.171933333333332</v>
      </c>
      <c r="O1134" s="26">
        <f>SMA1MSFT[[#This Row],[Adj Close]]-SMA1MSFT[[#This Row],[6-MA]]</f>
        <v>0.90096666666666891</v>
      </c>
      <c r="P1134" s="14">
        <f>(SMA1MSFT[[#This Row],[Adj Close]]-N1134)^2</f>
        <v>0.8117409344444485</v>
      </c>
      <c r="Q1134" s="14">
        <f>ABS(SMA1MSFT[[#This Row],[Erorr 3]])</f>
        <v>0.90096666666666891</v>
      </c>
      <c r="R1134" s="27">
        <f>SMA1MSFT[[#This Row],[Abs Erorr 3]]/SMA1MSFT[[#This Row],[Adj Close]]</f>
        <v>2.899525524385136E-2</v>
      </c>
    </row>
    <row r="1135" spans="2:18">
      <c r="B1135" s="46">
        <v>45428.291666666664</v>
      </c>
      <c r="C1135" s="7">
        <v>31.828099999999999</v>
      </c>
      <c r="D1135" s="23">
        <f t="shared" si="86"/>
        <v>31.072900000000001</v>
      </c>
      <c r="E1135" s="24">
        <f>SMA1MSFT[[#This Row],[Adj Close]]-SMA1MSFT[[#This Row],[Naive Trend ]]</f>
        <v>0.75519999999999854</v>
      </c>
      <c r="F1135" s="5">
        <f t="shared" si="85"/>
        <v>0.57032703999999779</v>
      </c>
      <c r="G1135" s="5">
        <f>ABS(SMA1MSFT[[#This Row],[Erorr 1]])</f>
        <v>0.75519999999999854</v>
      </c>
      <c r="H1135" s="15">
        <f>SMA1MSFT[[#This Row],[Abs Erorr 1]]/SMA1MSFT[[#This Row],[Adj Close]]</f>
        <v>2.3727460954313911E-2</v>
      </c>
      <c r="I1135" s="23">
        <f t="shared" si="88"/>
        <v>30.7483</v>
      </c>
      <c r="J1135" s="25">
        <f>(SMA1MSFT[[#This Row],[Adj Close]]-SMA1MSFT[[#This Row],[3-MA]])</f>
        <v>1.0797999999999988</v>
      </c>
      <c r="K1135" s="14">
        <f t="shared" si="87"/>
        <v>1.1659680399999974</v>
      </c>
      <c r="L1135" s="14">
        <f>ABS(SMA1MSFT[[#This Row],[Erorr 2]])</f>
        <v>1.0797999999999988</v>
      </c>
      <c r="M1135" s="15">
        <f>SMA1MSFT[[#This Row],[Abs Erorr 2]]/SMA1MSFT[[#This Row],[Adj Close]]</f>
        <v>3.3925996210895364E-2</v>
      </c>
      <c r="N1135" s="23">
        <f t="shared" si="89"/>
        <v>30.269650000000002</v>
      </c>
      <c r="O1135" s="26">
        <f>SMA1MSFT[[#This Row],[Adj Close]]-SMA1MSFT[[#This Row],[6-MA]]</f>
        <v>1.558449999999997</v>
      </c>
      <c r="P1135" s="14">
        <f>(SMA1MSFT[[#This Row],[Adj Close]]-N1135)^2</f>
        <v>2.4287664024999907</v>
      </c>
      <c r="Q1135" s="14">
        <f>ABS(SMA1MSFT[[#This Row],[Erorr 3]])</f>
        <v>1.558449999999997</v>
      </c>
      <c r="R1135" s="27">
        <f>SMA1MSFT[[#This Row],[Abs Erorr 3]]/SMA1MSFT[[#This Row],[Adj Close]]</f>
        <v>4.896459417935714E-2</v>
      </c>
    </row>
    <row r="1136" spans="2:18">
      <c r="B1136" s="46">
        <v>45429.291666666664</v>
      </c>
      <c r="C1136" s="7">
        <v>31.6294</v>
      </c>
      <c r="D1136" s="23">
        <f t="shared" si="86"/>
        <v>31.828099999999999</v>
      </c>
      <c r="E1136" s="24">
        <f>SMA1MSFT[[#This Row],[Adj Close]]-SMA1MSFT[[#This Row],[Naive Trend ]]</f>
        <v>-0.19869999999999877</v>
      </c>
      <c r="F1136" s="5">
        <f t="shared" si="85"/>
        <v>3.9481689999999507E-2</v>
      </c>
      <c r="G1136" s="5">
        <f>ABS(SMA1MSFT[[#This Row],[Erorr 1]])</f>
        <v>0.19869999999999877</v>
      </c>
      <c r="H1136" s="15">
        <f>SMA1MSFT[[#This Row],[Abs Erorr 1]]/SMA1MSFT[[#This Row],[Adj Close]]</f>
        <v>6.2821299171024036E-3</v>
      </c>
      <c r="I1136" s="23">
        <f t="shared" si="88"/>
        <v>31.251766666666668</v>
      </c>
      <c r="J1136" s="25">
        <f>(SMA1MSFT[[#This Row],[Adj Close]]-SMA1MSFT[[#This Row],[3-MA]])</f>
        <v>0.37763333333333193</v>
      </c>
      <c r="K1136" s="14">
        <f t="shared" si="87"/>
        <v>0.14260693444444339</v>
      </c>
      <c r="L1136" s="14">
        <f>ABS(SMA1MSFT[[#This Row],[Erorr 2]])</f>
        <v>0.37763333333333193</v>
      </c>
      <c r="M1136" s="15">
        <f>SMA1MSFT[[#This Row],[Abs Erorr 2]]/SMA1MSFT[[#This Row],[Adj Close]]</f>
        <v>1.1939313845135599E-2</v>
      </c>
      <c r="N1136" s="23">
        <f t="shared" si="89"/>
        <v>30.60585</v>
      </c>
      <c r="O1136" s="26">
        <f>SMA1MSFT[[#This Row],[Adj Close]]-SMA1MSFT[[#This Row],[6-MA]]</f>
        <v>1.0235500000000002</v>
      </c>
      <c r="P1136" s="14">
        <f>(SMA1MSFT[[#This Row],[Adj Close]]-N1136)^2</f>
        <v>1.0476546025000004</v>
      </c>
      <c r="Q1136" s="14">
        <f>ABS(SMA1MSFT[[#This Row],[Erorr 3]])</f>
        <v>1.0235500000000002</v>
      </c>
      <c r="R1136" s="27">
        <f>SMA1MSFT[[#This Row],[Abs Erorr 3]]/SMA1MSFT[[#This Row],[Adj Close]]</f>
        <v>3.2360715030952218E-2</v>
      </c>
    </row>
    <row r="1137" spans="2:18">
      <c r="B1137" s="46">
        <v>45432.291666666664</v>
      </c>
      <c r="C1137" s="7">
        <v>31.8977</v>
      </c>
      <c r="D1137" s="23">
        <f t="shared" si="86"/>
        <v>31.6294</v>
      </c>
      <c r="E1137" s="24">
        <f>SMA1MSFT[[#This Row],[Adj Close]]-SMA1MSFT[[#This Row],[Naive Trend ]]</f>
        <v>0.26829999999999998</v>
      </c>
      <c r="F1137" s="5">
        <f t="shared" si="85"/>
        <v>7.1984889999999996E-2</v>
      </c>
      <c r="G1137" s="5">
        <f>ABS(SMA1MSFT[[#This Row],[Erorr 1]])</f>
        <v>0.26829999999999998</v>
      </c>
      <c r="H1137" s="15">
        <f>SMA1MSFT[[#This Row],[Abs Erorr 1]]/SMA1MSFT[[#This Row],[Adj Close]]</f>
        <v>8.4112647620361337E-3</v>
      </c>
      <c r="I1137" s="23">
        <f t="shared" si="88"/>
        <v>31.510133333333332</v>
      </c>
      <c r="J1137" s="25">
        <f>(SMA1MSFT[[#This Row],[Adj Close]]-SMA1MSFT[[#This Row],[3-MA]])</f>
        <v>0.38756666666666817</v>
      </c>
      <c r="K1137" s="14">
        <f t="shared" si="87"/>
        <v>0.15020792111111228</v>
      </c>
      <c r="L1137" s="14">
        <f>ABS(SMA1MSFT[[#This Row],[Erorr 2]])</f>
        <v>0.38756666666666817</v>
      </c>
      <c r="M1137" s="15">
        <f>SMA1MSFT[[#This Row],[Abs Erorr 2]]/SMA1MSFT[[#This Row],[Adj Close]]</f>
        <v>1.2150301327890982E-2</v>
      </c>
      <c r="N1137" s="23">
        <f t="shared" si="89"/>
        <v>30.894033333333336</v>
      </c>
      <c r="O1137" s="26">
        <f>SMA1MSFT[[#This Row],[Adj Close]]-SMA1MSFT[[#This Row],[6-MA]]</f>
        <v>1.003666666666664</v>
      </c>
      <c r="P1137" s="14">
        <f>(SMA1MSFT[[#This Row],[Adj Close]]-N1137)^2</f>
        <v>1.0073467777777725</v>
      </c>
      <c r="Q1137" s="14">
        <f>ABS(SMA1MSFT[[#This Row],[Erorr 3]])</f>
        <v>1.003666666666664</v>
      </c>
      <c r="R1137" s="27">
        <f>SMA1MSFT[[#This Row],[Abs Erorr 3]]/SMA1MSFT[[#This Row],[Adj Close]]</f>
        <v>3.1465173560058061E-2</v>
      </c>
    </row>
    <row r="1138" spans="2:18">
      <c r="B1138" s="46">
        <v>45433.291666666664</v>
      </c>
      <c r="C1138" s="7">
        <v>31.539899999999999</v>
      </c>
      <c r="D1138" s="23">
        <f t="shared" si="86"/>
        <v>31.8977</v>
      </c>
      <c r="E1138" s="24">
        <f>SMA1MSFT[[#This Row],[Adj Close]]-SMA1MSFT[[#This Row],[Naive Trend ]]</f>
        <v>-0.35780000000000101</v>
      </c>
      <c r="F1138" s="5">
        <f t="shared" si="85"/>
        <v>0.12802084000000072</v>
      </c>
      <c r="G1138" s="5">
        <f>ABS(SMA1MSFT[[#This Row],[Erorr 1]])</f>
        <v>0.35780000000000101</v>
      </c>
      <c r="H1138" s="15">
        <f>SMA1MSFT[[#This Row],[Abs Erorr 1]]/SMA1MSFT[[#This Row],[Adj Close]]</f>
        <v>1.1344360635258862E-2</v>
      </c>
      <c r="I1138" s="23">
        <f t="shared" si="88"/>
        <v>31.785066666666665</v>
      </c>
      <c r="J1138" s="25">
        <f>(SMA1MSFT[[#This Row],[Adj Close]]-SMA1MSFT[[#This Row],[3-MA]])</f>
        <v>-0.24516666666666609</v>
      </c>
      <c r="K1138" s="14">
        <f t="shared" si="87"/>
        <v>6.0106694444444164E-2</v>
      </c>
      <c r="L1138" s="14">
        <f>ABS(SMA1MSFT[[#This Row],[Erorr 2]])</f>
        <v>0.24516666666666609</v>
      </c>
      <c r="M1138" s="15">
        <f>SMA1MSFT[[#This Row],[Abs Erorr 2]]/SMA1MSFT[[#This Row],[Adj Close]]</f>
        <v>7.7732227009808556E-3</v>
      </c>
      <c r="N1138" s="23">
        <f t="shared" si="89"/>
        <v>31.266683333333333</v>
      </c>
      <c r="O1138" s="26">
        <f>SMA1MSFT[[#This Row],[Adj Close]]-SMA1MSFT[[#This Row],[6-MA]]</f>
        <v>0.27321666666666644</v>
      </c>
      <c r="P1138" s="14">
        <f>(SMA1MSFT[[#This Row],[Adj Close]]-N1138)^2</f>
        <v>7.4647346944444318E-2</v>
      </c>
      <c r="Q1138" s="14">
        <f>ABS(SMA1MSFT[[#This Row],[Erorr 3]])</f>
        <v>0.27321666666666644</v>
      </c>
      <c r="R1138" s="27">
        <f>SMA1MSFT[[#This Row],[Abs Erorr 3]]/SMA1MSFT[[#This Row],[Adj Close]]</f>
        <v>8.6625723818612756E-3</v>
      </c>
    </row>
    <row r="1139" spans="2:18">
      <c r="B1139" s="46">
        <v>45434.291666666664</v>
      </c>
      <c r="C1139" s="7">
        <v>31.221900000000002</v>
      </c>
      <c r="D1139" s="23">
        <f t="shared" si="86"/>
        <v>31.539899999999999</v>
      </c>
      <c r="E1139" s="24">
        <f>SMA1MSFT[[#This Row],[Adj Close]]-SMA1MSFT[[#This Row],[Naive Trend ]]</f>
        <v>-0.31799999999999784</v>
      </c>
      <c r="F1139" s="5">
        <f t="shared" si="85"/>
        <v>0.10112399999999863</v>
      </c>
      <c r="G1139" s="5">
        <f>ABS(SMA1MSFT[[#This Row],[Erorr 1]])</f>
        <v>0.31799999999999784</v>
      </c>
      <c r="H1139" s="15">
        <f>SMA1MSFT[[#This Row],[Abs Erorr 1]]/SMA1MSFT[[#This Row],[Adj Close]]</f>
        <v>1.01851584945182E-2</v>
      </c>
      <c r="I1139" s="23">
        <f t="shared" si="88"/>
        <v>31.689000000000004</v>
      </c>
      <c r="J1139" s="25">
        <f>(SMA1MSFT[[#This Row],[Adj Close]]-SMA1MSFT[[#This Row],[3-MA]])</f>
        <v>-0.46710000000000207</v>
      </c>
      <c r="K1139" s="14">
        <f t="shared" si="87"/>
        <v>0.21818241000000194</v>
      </c>
      <c r="L1139" s="14">
        <f>ABS(SMA1MSFT[[#This Row],[Erorr 2]])</f>
        <v>0.46710000000000207</v>
      </c>
      <c r="M1139" s="15">
        <f>SMA1MSFT[[#This Row],[Abs Erorr 2]]/SMA1MSFT[[#This Row],[Adj Close]]</f>
        <v>1.4960652618834922E-2</v>
      </c>
      <c r="N1139" s="23">
        <f t="shared" si="89"/>
        <v>31.470383333333331</v>
      </c>
      <c r="O1139" s="26">
        <f>SMA1MSFT[[#This Row],[Adj Close]]-SMA1MSFT[[#This Row],[6-MA]]</f>
        <v>-0.24848333333332917</v>
      </c>
      <c r="P1139" s="14">
        <f>(SMA1MSFT[[#This Row],[Adj Close]]-N1139)^2</f>
        <v>6.1743966944442376E-2</v>
      </c>
      <c r="Q1139" s="14">
        <f>ABS(SMA1MSFT[[#This Row],[Erorr 3]])</f>
        <v>0.24848333333332917</v>
      </c>
      <c r="R1139" s="27">
        <f>SMA1MSFT[[#This Row],[Abs Erorr 3]]/SMA1MSFT[[#This Row],[Adj Close]]</f>
        <v>7.9586230605225555E-3</v>
      </c>
    </row>
    <row r="1140" spans="2:18">
      <c r="B1140" s="46">
        <v>45435.291666666664</v>
      </c>
      <c r="C1140" s="7">
        <v>29.8904</v>
      </c>
      <c r="D1140" s="23">
        <f t="shared" si="86"/>
        <v>31.221900000000002</v>
      </c>
      <c r="E1140" s="24">
        <f>SMA1MSFT[[#This Row],[Adj Close]]-SMA1MSFT[[#This Row],[Naive Trend ]]</f>
        <v>-1.3315000000000019</v>
      </c>
      <c r="F1140" s="5">
        <f t="shared" si="85"/>
        <v>1.7728922500000051</v>
      </c>
      <c r="G1140" s="5">
        <f>ABS(SMA1MSFT[[#This Row],[Erorr 1]])</f>
        <v>1.3315000000000019</v>
      </c>
      <c r="H1140" s="15">
        <f>SMA1MSFT[[#This Row],[Abs Erorr 1]]/SMA1MSFT[[#This Row],[Adj Close]]</f>
        <v>4.4546074993978065E-2</v>
      </c>
      <c r="I1140" s="23">
        <f t="shared" si="88"/>
        <v>31.553166666666669</v>
      </c>
      <c r="J1140" s="25">
        <f>(SMA1MSFT[[#This Row],[Adj Close]]-SMA1MSFT[[#This Row],[3-MA]])</f>
        <v>-1.6627666666666698</v>
      </c>
      <c r="K1140" s="14">
        <f t="shared" si="87"/>
        <v>2.7647929877777884</v>
      </c>
      <c r="L1140" s="14">
        <f>ABS(SMA1MSFT[[#This Row],[Erorr 2]])</f>
        <v>1.6627666666666698</v>
      </c>
      <c r="M1140" s="15">
        <f>SMA1MSFT[[#This Row],[Abs Erorr 2]]/SMA1MSFT[[#This Row],[Adj Close]]</f>
        <v>5.5628786053939387E-2</v>
      </c>
      <c r="N1140" s="23">
        <f t="shared" si="89"/>
        <v>31.531649999999999</v>
      </c>
      <c r="O1140" s="26">
        <f>SMA1MSFT[[#This Row],[Adj Close]]-SMA1MSFT[[#This Row],[6-MA]]</f>
        <v>-1.6412499999999994</v>
      </c>
      <c r="P1140" s="14">
        <f>(SMA1MSFT[[#This Row],[Adj Close]]-N1140)^2</f>
        <v>2.693701562499998</v>
      </c>
      <c r="Q1140" s="14">
        <f>ABS(SMA1MSFT[[#This Row],[Erorr 3]])</f>
        <v>1.6412499999999994</v>
      </c>
      <c r="R1140" s="27">
        <f>SMA1MSFT[[#This Row],[Abs Erorr 3]]/SMA1MSFT[[#This Row],[Adj Close]]</f>
        <v>5.4908933972111426E-2</v>
      </c>
    </row>
    <row r="1141" spans="2:18">
      <c r="B1141" s="46">
        <v>45436.291666666664</v>
      </c>
      <c r="C1141" s="7">
        <v>30.526399999999999</v>
      </c>
      <c r="D1141" s="23">
        <f t="shared" si="86"/>
        <v>29.8904</v>
      </c>
      <c r="E1141" s="24">
        <f>SMA1MSFT[[#This Row],[Adj Close]]-SMA1MSFT[[#This Row],[Naive Trend ]]</f>
        <v>0.63599999999999923</v>
      </c>
      <c r="F1141" s="5">
        <f t="shared" si="85"/>
        <v>0.40449599999999902</v>
      </c>
      <c r="G1141" s="5">
        <f>ABS(SMA1MSFT[[#This Row],[Erorr 1]])</f>
        <v>0.63599999999999923</v>
      </c>
      <c r="H1141" s="15">
        <f>SMA1MSFT[[#This Row],[Abs Erorr 1]]/SMA1MSFT[[#This Row],[Adj Close]]</f>
        <v>2.0834425284344017E-2</v>
      </c>
      <c r="I1141" s="23">
        <f t="shared" si="88"/>
        <v>30.884066666666666</v>
      </c>
      <c r="J1141" s="25">
        <f>(SMA1MSFT[[#This Row],[Adj Close]]-SMA1MSFT[[#This Row],[3-MA]])</f>
        <v>-0.3576666666666668</v>
      </c>
      <c r="K1141" s="14">
        <f t="shared" si="87"/>
        <v>0.12792544444444454</v>
      </c>
      <c r="L1141" s="14">
        <f>ABS(SMA1MSFT[[#This Row],[Erorr 2]])</f>
        <v>0.3576666666666668</v>
      </c>
      <c r="M1141" s="15">
        <f>SMA1MSFT[[#This Row],[Abs Erorr 2]]/SMA1MSFT[[#This Row],[Adj Close]]</f>
        <v>1.1716634344916755E-2</v>
      </c>
      <c r="N1141" s="23">
        <f t="shared" si="89"/>
        <v>31.334566666666664</v>
      </c>
      <c r="O1141" s="26">
        <f>SMA1MSFT[[#This Row],[Adj Close]]-SMA1MSFT[[#This Row],[6-MA]]</f>
        <v>-0.80816666666666492</v>
      </c>
      <c r="P1141" s="14">
        <f>(SMA1MSFT[[#This Row],[Adj Close]]-N1141)^2</f>
        <v>0.65313336111110831</v>
      </c>
      <c r="Q1141" s="14">
        <f>ABS(SMA1MSFT[[#This Row],[Erorr 3]])</f>
        <v>0.80816666666666492</v>
      </c>
      <c r="R1141" s="27">
        <f>SMA1MSFT[[#This Row],[Abs Erorr 3]]/SMA1MSFT[[#This Row],[Adj Close]]</f>
        <v>2.647435225466039E-2</v>
      </c>
    </row>
    <row r="1142" spans="2:18">
      <c r="B1142" s="46">
        <v>45440.291666666664</v>
      </c>
      <c r="C1142" s="7">
        <v>30.8642</v>
      </c>
      <c r="D1142" s="23">
        <f t="shared" si="86"/>
        <v>30.526399999999999</v>
      </c>
      <c r="E1142" s="24">
        <f>SMA1MSFT[[#This Row],[Adj Close]]-SMA1MSFT[[#This Row],[Naive Trend ]]</f>
        <v>0.33780000000000143</v>
      </c>
      <c r="F1142" s="5">
        <f t="shared" si="85"/>
        <v>0.11410884000000097</v>
      </c>
      <c r="G1142" s="5">
        <f>ABS(SMA1MSFT[[#This Row],[Erorr 1]])</f>
        <v>0.33780000000000143</v>
      </c>
      <c r="H1142" s="15">
        <f>SMA1MSFT[[#This Row],[Abs Erorr 1]]/SMA1MSFT[[#This Row],[Adj Close]]</f>
        <v>1.0944719124422516E-2</v>
      </c>
      <c r="I1142" s="23">
        <f t="shared" si="88"/>
        <v>30.546233333333333</v>
      </c>
      <c r="J1142" s="25">
        <f>(SMA1MSFT[[#This Row],[Adj Close]]-SMA1MSFT[[#This Row],[3-MA]])</f>
        <v>0.31796666666666695</v>
      </c>
      <c r="K1142" s="14">
        <f t="shared" si="87"/>
        <v>0.10110280111111129</v>
      </c>
      <c r="L1142" s="14">
        <f>ABS(SMA1MSFT[[#This Row],[Erorr 2]])</f>
        <v>0.31796666666666695</v>
      </c>
      <c r="M1142" s="15">
        <f>SMA1MSFT[[#This Row],[Abs Erorr 2]]/SMA1MSFT[[#This Row],[Adj Close]]</f>
        <v>1.0302119175830475E-2</v>
      </c>
      <c r="N1142" s="23">
        <f t="shared" si="89"/>
        <v>31.117616666666667</v>
      </c>
      <c r="O1142" s="26">
        <f>SMA1MSFT[[#This Row],[Adj Close]]-SMA1MSFT[[#This Row],[6-MA]]</f>
        <v>-0.2534166666666664</v>
      </c>
      <c r="P1142" s="14">
        <f>(SMA1MSFT[[#This Row],[Adj Close]]-N1142)^2</f>
        <v>6.4220006944444311E-2</v>
      </c>
      <c r="Q1142" s="14">
        <f>ABS(SMA1MSFT[[#This Row],[Erorr 3]])</f>
        <v>0.2534166666666664</v>
      </c>
      <c r="R1142" s="27">
        <f>SMA1MSFT[[#This Row],[Abs Erorr 3]]/SMA1MSFT[[#This Row],[Adj Close]]</f>
        <v>8.2106993431440446E-3</v>
      </c>
    </row>
    <row r="1143" spans="2:18">
      <c r="B1143" s="46">
        <v>45441.291666666664</v>
      </c>
      <c r="C1143" s="7">
        <v>29.940100000000001</v>
      </c>
      <c r="D1143" s="23">
        <f t="shared" si="86"/>
        <v>30.8642</v>
      </c>
      <c r="E1143" s="24">
        <f>SMA1MSFT[[#This Row],[Adj Close]]-SMA1MSFT[[#This Row],[Naive Trend ]]</f>
        <v>-0.92409999999999926</v>
      </c>
      <c r="F1143" s="5">
        <f t="shared" si="85"/>
        <v>0.85396080999999857</v>
      </c>
      <c r="G1143" s="5">
        <f>ABS(SMA1MSFT[[#This Row],[Erorr 1]])</f>
        <v>0.92409999999999926</v>
      </c>
      <c r="H1143" s="15">
        <f>SMA1MSFT[[#This Row],[Abs Erorr 1]]/SMA1MSFT[[#This Row],[Adj Close]]</f>
        <v>3.0864960370873818E-2</v>
      </c>
      <c r="I1143" s="23">
        <f t="shared" si="88"/>
        <v>30.426999999999996</v>
      </c>
      <c r="J1143" s="25">
        <f>(SMA1MSFT[[#This Row],[Adj Close]]-SMA1MSFT[[#This Row],[3-MA]])</f>
        <v>-0.486899999999995</v>
      </c>
      <c r="K1143" s="14">
        <f t="shared" si="87"/>
        <v>0.23707160999999513</v>
      </c>
      <c r="L1143" s="14">
        <f>ABS(SMA1MSFT[[#This Row],[Erorr 2]])</f>
        <v>0.486899999999995</v>
      </c>
      <c r="M1143" s="15">
        <f>SMA1MSFT[[#This Row],[Abs Erorr 2]]/SMA1MSFT[[#This Row],[Adj Close]]</f>
        <v>1.6262470733230516E-2</v>
      </c>
      <c r="N1143" s="23">
        <f t="shared" si="89"/>
        <v>30.990083333333335</v>
      </c>
      <c r="O1143" s="26">
        <f>SMA1MSFT[[#This Row],[Adj Close]]-SMA1MSFT[[#This Row],[6-MA]]</f>
        <v>-1.0499833333333335</v>
      </c>
      <c r="P1143" s="14">
        <f>(SMA1MSFT[[#This Row],[Adj Close]]-N1143)^2</f>
        <v>1.1024650002777781</v>
      </c>
      <c r="Q1143" s="14">
        <f>ABS(SMA1MSFT[[#This Row],[Erorr 3]])</f>
        <v>1.0499833333333335</v>
      </c>
      <c r="R1143" s="27">
        <f>SMA1MSFT[[#This Row],[Abs Erorr 3]]/SMA1MSFT[[#This Row],[Adj Close]]</f>
        <v>3.5069466479181216E-2</v>
      </c>
    </row>
    <row r="1144" spans="2:18">
      <c r="B1144" s="46">
        <v>45442.291666666664</v>
      </c>
      <c r="C1144" s="7">
        <v>29.999700000000001</v>
      </c>
      <c r="D1144" s="23">
        <f t="shared" si="86"/>
        <v>29.940100000000001</v>
      </c>
      <c r="E1144" s="24">
        <f>SMA1MSFT[[#This Row],[Adj Close]]-SMA1MSFT[[#This Row],[Naive Trend ]]</f>
        <v>5.9599999999999653E-2</v>
      </c>
      <c r="F1144" s="5">
        <f t="shared" si="85"/>
        <v>3.5521599999999588E-3</v>
      </c>
      <c r="G1144" s="5">
        <f>ABS(SMA1MSFT[[#This Row],[Erorr 1]])</f>
        <v>5.9599999999999653E-2</v>
      </c>
      <c r="H1144" s="15">
        <f>SMA1MSFT[[#This Row],[Abs Erorr 1]]/SMA1MSFT[[#This Row],[Adj Close]]</f>
        <v>1.9866865335319904E-3</v>
      </c>
      <c r="I1144" s="23">
        <f t="shared" si="88"/>
        <v>30.443566666666669</v>
      </c>
      <c r="J1144" s="25">
        <f>(SMA1MSFT[[#This Row],[Adj Close]]-SMA1MSFT[[#This Row],[3-MA]])</f>
        <v>-0.44386666666666841</v>
      </c>
      <c r="K1144" s="14">
        <f t="shared" si="87"/>
        <v>0.19701761777777932</v>
      </c>
      <c r="L1144" s="14">
        <f>ABS(SMA1MSFT[[#This Row],[Erorr 2]])</f>
        <v>0.44386666666666841</v>
      </c>
      <c r="M1144" s="15">
        <f>SMA1MSFT[[#This Row],[Abs Erorr 2]]/SMA1MSFT[[#This Row],[Adj Close]]</f>
        <v>1.4795703512590739E-2</v>
      </c>
      <c r="N1144" s="23">
        <f t="shared" si="89"/>
        <v>30.663816666666666</v>
      </c>
      <c r="O1144" s="26">
        <f>SMA1MSFT[[#This Row],[Adj Close]]-SMA1MSFT[[#This Row],[6-MA]]</f>
        <v>-0.66411666666666491</v>
      </c>
      <c r="P1144" s="14">
        <f>(SMA1MSFT[[#This Row],[Adj Close]]-N1144)^2</f>
        <v>0.44105094694444213</v>
      </c>
      <c r="Q1144" s="14">
        <f>ABS(SMA1MSFT[[#This Row],[Erorr 3]])</f>
        <v>0.66411666666666491</v>
      </c>
      <c r="R1144" s="27">
        <f>SMA1MSFT[[#This Row],[Abs Erorr 3]]/SMA1MSFT[[#This Row],[Adj Close]]</f>
        <v>2.2137443596658129E-2</v>
      </c>
    </row>
    <row r="1145" spans="2:18">
      <c r="B1145" s="46">
        <v>45443.291666666664</v>
      </c>
      <c r="C1145" s="7">
        <v>30.6555</v>
      </c>
      <c r="D1145" s="23">
        <f t="shared" si="86"/>
        <v>29.999700000000001</v>
      </c>
      <c r="E1145" s="24">
        <f>SMA1MSFT[[#This Row],[Adj Close]]-SMA1MSFT[[#This Row],[Naive Trend ]]</f>
        <v>0.65579999999999927</v>
      </c>
      <c r="F1145" s="5">
        <f t="shared" si="85"/>
        <v>0.43007363999999904</v>
      </c>
      <c r="G1145" s="5">
        <f>ABS(SMA1MSFT[[#This Row],[Erorr 1]])</f>
        <v>0.65579999999999927</v>
      </c>
      <c r="H1145" s="15">
        <f>SMA1MSFT[[#This Row],[Abs Erorr 1]]/SMA1MSFT[[#This Row],[Adj Close]]</f>
        <v>2.1392572295346652E-2</v>
      </c>
      <c r="I1145" s="23">
        <f t="shared" si="88"/>
        <v>30.268000000000001</v>
      </c>
      <c r="J1145" s="25">
        <f>(SMA1MSFT[[#This Row],[Adj Close]]-SMA1MSFT[[#This Row],[3-MA]])</f>
        <v>0.38749999999999929</v>
      </c>
      <c r="K1145" s="14">
        <f t="shared" si="87"/>
        <v>0.15015624999999944</v>
      </c>
      <c r="L1145" s="14">
        <f>ABS(SMA1MSFT[[#This Row],[Erorr 2]])</f>
        <v>0.38749999999999929</v>
      </c>
      <c r="M1145" s="15">
        <f>SMA1MSFT[[#This Row],[Abs Erorr 2]]/SMA1MSFT[[#This Row],[Adj Close]]</f>
        <v>1.2640472345908541E-2</v>
      </c>
      <c r="N1145" s="23">
        <f t="shared" si="89"/>
        <v>30.407116666666663</v>
      </c>
      <c r="O1145" s="26">
        <f>SMA1MSFT[[#This Row],[Adj Close]]-SMA1MSFT[[#This Row],[6-MA]]</f>
        <v>0.24838333333333651</v>
      </c>
      <c r="P1145" s="14">
        <f>(SMA1MSFT[[#This Row],[Adj Close]]-N1145)^2</f>
        <v>6.1694280277779352E-2</v>
      </c>
      <c r="Q1145" s="14">
        <f>ABS(SMA1MSFT[[#This Row],[Erorr 3]])</f>
        <v>0.24838333333333651</v>
      </c>
      <c r="R1145" s="27">
        <f>SMA1MSFT[[#This Row],[Abs Erorr 3]]/SMA1MSFT[[#This Row],[Adj Close]]</f>
        <v>8.1024068546700113E-3</v>
      </c>
    </row>
    <row r="1146" spans="2:18">
      <c r="B1146" s="46">
        <v>45446.291666666664</v>
      </c>
      <c r="C1146" s="7">
        <v>30.0991</v>
      </c>
      <c r="D1146" s="23">
        <f t="shared" si="86"/>
        <v>30.6555</v>
      </c>
      <c r="E1146" s="24">
        <f>SMA1MSFT[[#This Row],[Adj Close]]-SMA1MSFT[[#This Row],[Naive Trend ]]</f>
        <v>-0.55640000000000001</v>
      </c>
      <c r="F1146" s="5">
        <f t="shared" si="85"/>
        <v>0.30958096000000002</v>
      </c>
      <c r="G1146" s="5">
        <f>ABS(SMA1MSFT[[#This Row],[Erorr 1]])</f>
        <v>0.55640000000000001</v>
      </c>
      <c r="H1146" s="15">
        <f>SMA1MSFT[[#This Row],[Abs Erorr 1]]/SMA1MSFT[[#This Row],[Adj Close]]</f>
        <v>1.848560255954497E-2</v>
      </c>
      <c r="I1146" s="23">
        <f t="shared" si="88"/>
        <v>30.198433333333337</v>
      </c>
      <c r="J1146" s="25">
        <f>(SMA1MSFT[[#This Row],[Adj Close]]-SMA1MSFT[[#This Row],[3-MA]])</f>
        <v>-9.9333333333337492E-2</v>
      </c>
      <c r="K1146" s="14">
        <f t="shared" si="87"/>
        <v>9.8671111111119369E-3</v>
      </c>
      <c r="L1146" s="14">
        <f>ABS(SMA1MSFT[[#This Row],[Erorr 2]])</f>
        <v>9.9333333333337492E-2</v>
      </c>
      <c r="M1146" s="15">
        <f>SMA1MSFT[[#This Row],[Abs Erorr 2]]/SMA1MSFT[[#This Row],[Adj Close]]</f>
        <v>3.3002094193293982E-3</v>
      </c>
      <c r="N1146" s="23">
        <f t="shared" si="89"/>
        <v>30.312716666666663</v>
      </c>
      <c r="O1146" s="26">
        <f>SMA1MSFT[[#This Row],[Adj Close]]-SMA1MSFT[[#This Row],[6-MA]]</f>
        <v>-0.21361666666666324</v>
      </c>
      <c r="P1146" s="14">
        <f>(SMA1MSFT[[#This Row],[Adj Close]]-N1146)^2</f>
        <v>4.5632080277776314E-2</v>
      </c>
      <c r="Q1146" s="14">
        <f>ABS(SMA1MSFT[[#This Row],[Erorr 3]])</f>
        <v>0.21361666666666324</v>
      </c>
      <c r="R1146" s="27">
        <f>SMA1MSFT[[#This Row],[Abs Erorr 3]]/SMA1MSFT[[#This Row],[Adj Close]]</f>
        <v>7.097111430795713E-3</v>
      </c>
    </row>
    <row r="1147" spans="2:18">
      <c r="B1147" s="46">
        <v>45447.291666666664</v>
      </c>
      <c r="C1147" s="7">
        <v>29.840699999999998</v>
      </c>
      <c r="D1147" s="23">
        <f t="shared" si="86"/>
        <v>30.0991</v>
      </c>
      <c r="E1147" s="24">
        <f>SMA1MSFT[[#This Row],[Adj Close]]-SMA1MSFT[[#This Row],[Naive Trend ]]</f>
        <v>-0.25840000000000174</v>
      </c>
      <c r="F1147" s="5">
        <f t="shared" si="85"/>
        <v>6.6770560000000895E-2</v>
      </c>
      <c r="G1147" s="5">
        <f>ABS(SMA1MSFT[[#This Row],[Erorr 1]])</f>
        <v>0.25840000000000174</v>
      </c>
      <c r="H1147" s="15">
        <f>SMA1MSFT[[#This Row],[Abs Erorr 1]]/SMA1MSFT[[#This Row],[Adj Close]]</f>
        <v>8.6593142922251065E-3</v>
      </c>
      <c r="I1147" s="23">
        <f t="shared" si="88"/>
        <v>30.251433333333335</v>
      </c>
      <c r="J1147" s="25">
        <f>(SMA1MSFT[[#This Row],[Adj Close]]-SMA1MSFT[[#This Row],[3-MA]])</f>
        <v>-0.4107333333333365</v>
      </c>
      <c r="K1147" s="14">
        <f t="shared" si="87"/>
        <v>0.1687018711111137</v>
      </c>
      <c r="L1147" s="14">
        <f>ABS(SMA1MSFT[[#This Row],[Erorr 2]])</f>
        <v>0.4107333333333365</v>
      </c>
      <c r="M1147" s="15">
        <f>SMA1MSFT[[#This Row],[Abs Erorr 2]]/SMA1MSFT[[#This Row],[Adj Close]]</f>
        <v>1.3764199007842863E-2</v>
      </c>
      <c r="N1147" s="23">
        <f t="shared" si="89"/>
        <v>30.3475</v>
      </c>
      <c r="O1147" s="26">
        <f>SMA1MSFT[[#This Row],[Adj Close]]-SMA1MSFT[[#This Row],[6-MA]]</f>
        <v>-0.50680000000000192</v>
      </c>
      <c r="P1147" s="14">
        <f>(SMA1MSFT[[#This Row],[Adj Close]]-N1147)^2</f>
        <v>0.25684624000000195</v>
      </c>
      <c r="Q1147" s="14">
        <f>ABS(SMA1MSFT[[#This Row],[Erorr 3]])</f>
        <v>0.50680000000000192</v>
      </c>
      <c r="R1147" s="27">
        <f>SMA1MSFT[[#This Row],[Abs Erorr 3]]/SMA1MSFT[[#This Row],[Adj Close]]</f>
        <v>1.6983515802243311E-2</v>
      </c>
    </row>
    <row r="1148" spans="2:18">
      <c r="B1148" s="46">
        <v>45448.291666666664</v>
      </c>
      <c r="C1148" s="7">
        <v>30.585999999999999</v>
      </c>
      <c r="D1148" s="23">
        <f t="shared" si="86"/>
        <v>29.840699999999998</v>
      </c>
      <c r="E1148" s="24">
        <f>SMA1MSFT[[#This Row],[Adj Close]]-SMA1MSFT[[#This Row],[Naive Trend ]]</f>
        <v>0.7453000000000003</v>
      </c>
      <c r="F1148" s="5">
        <f t="shared" si="85"/>
        <v>0.55547209000000042</v>
      </c>
      <c r="G1148" s="5">
        <f>ABS(SMA1MSFT[[#This Row],[Erorr 1]])</f>
        <v>0.7453000000000003</v>
      </c>
      <c r="H1148" s="15">
        <f>SMA1MSFT[[#This Row],[Abs Erorr 1]]/SMA1MSFT[[#This Row],[Adj Close]]</f>
        <v>2.4367357614594923E-2</v>
      </c>
      <c r="I1148" s="23">
        <f t="shared" si="88"/>
        <v>30.19843333333333</v>
      </c>
      <c r="J1148" s="25">
        <f>(SMA1MSFT[[#This Row],[Adj Close]]-SMA1MSFT[[#This Row],[3-MA]])</f>
        <v>0.38756666666666817</v>
      </c>
      <c r="K1148" s="14">
        <f t="shared" si="87"/>
        <v>0.15020792111111228</v>
      </c>
      <c r="L1148" s="14">
        <f>ABS(SMA1MSFT[[#This Row],[Erorr 2]])</f>
        <v>0.38756666666666817</v>
      </c>
      <c r="M1148" s="15">
        <f>SMA1MSFT[[#This Row],[Abs Erorr 2]]/SMA1MSFT[[#This Row],[Adj Close]]</f>
        <v>1.2671374703023219E-2</v>
      </c>
      <c r="N1148" s="23">
        <f t="shared" si="89"/>
        <v>30.233216666666667</v>
      </c>
      <c r="O1148" s="26">
        <f>SMA1MSFT[[#This Row],[Adj Close]]-SMA1MSFT[[#This Row],[6-MA]]</f>
        <v>0.35278333333333123</v>
      </c>
      <c r="P1148" s="14">
        <f>(SMA1MSFT[[#This Row],[Adj Close]]-N1148)^2</f>
        <v>0.1244560802777763</v>
      </c>
      <c r="Q1148" s="14">
        <f>ABS(SMA1MSFT[[#This Row],[Erorr 3]])</f>
        <v>0.35278333333333123</v>
      </c>
      <c r="R1148" s="27">
        <f>SMA1MSFT[[#This Row],[Abs Erorr 3]]/SMA1MSFT[[#This Row],[Adj Close]]</f>
        <v>1.1534144161816884E-2</v>
      </c>
    </row>
    <row r="1149" spans="2:18">
      <c r="B1149" s="46">
        <v>45449.291666666664</v>
      </c>
      <c r="C1149" s="7">
        <v>30.228200000000001</v>
      </c>
      <c r="D1149" s="23">
        <f t="shared" si="86"/>
        <v>30.585999999999999</v>
      </c>
      <c r="E1149" s="24">
        <f>SMA1MSFT[[#This Row],[Adj Close]]-SMA1MSFT[[#This Row],[Naive Trend ]]</f>
        <v>-0.35779999999999745</v>
      </c>
      <c r="F1149" s="5">
        <f t="shared" si="85"/>
        <v>0.12802083999999816</v>
      </c>
      <c r="G1149" s="5">
        <f>ABS(SMA1MSFT[[#This Row],[Erorr 1]])</f>
        <v>0.35779999999999745</v>
      </c>
      <c r="H1149" s="15">
        <f>SMA1MSFT[[#This Row],[Abs Erorr 1]]/SMA1MSFT[[#This Row],[Adj Close]]</f>
        <v>1.1836629372572547E-2</v>
      </c>
      <c r="I1149" s="23">
        <f t="shared" si="88"/>
        <v>30.175266666666669</v>
      </c>
      <c r="J1149" s="25">
        <f>(SMA1MSFT[[#This Row],[Adj Close]]-SMA1MSFT[[#This Row],[3-MA]])</f>
        <v>5.2933333333331944E-2</v>
      </c>
      <c r="K1149" s="14">
        <f t="shared" si="87"/>
        <v>2.8019377777776309E-3</v>
      </c>
      <c r="L1149" s="14">
        <f>ABS(SMA1MSFT[[#This Row],[Erorr 2]])</f>
        <v>5.2933333333331944E-2</v>
      </c>
      <c r="M1149" s="15">
        <f>SMA1MSFT[[#This Row],[Abs Erorr 2]]/SMA1MSFT[[#This Row],[Adj Close]]</f>
        <v>1.7511242261640436E-3</v>
      </c>
      <c r="N1149" s="23">
        <f t="shared" si="89"/>
        <v>30.186850000000003</v>
      </c>
      <c r="O1149" s="26">
        <f>SMA1MSFT[[#This Row],[Adj Close]]-SMA1MSFT[[#This Row],[6-MA]]</f>
        <v>4.1349999999997777E-2</v>
      </c>
      <c r="P1149" s="14">
        <f>(SMA1MSFT[[#This Row],[Adj Close]]-N1149)^2</f>
        <v>1.7098224999998162E-3</v>
      </c>
      <c r="Q1149" s="14">
        <f>ABS(SMA1MSFT[[#This Row],[Erorr 3]])</f>
        <v>4.1349999999997777E-2</v>
      </c>
      <c r="R1149" s="27">
        <f>SMA1MSFT[[#This Row],[Abs Erorr 3]]/SMA1MSFT[[#This Row],[Adj Close]]</f>
        <v>1.3679279613075794E-3</v>
      </c>
    </row>
    <row r="1150" spans="2:18">
      <c r="B1150" s="46">
        <v>45450.291666666664</v>
      </c>
      <c r="C1150" s="7">
        <v>30.546199999999999</v>
      </c>
      <c r="D1150" s="23">
        <f t="shared" si="86"/>
        <v>30.228200000000001</v>
      </c>
      <c r="E1150" s="24">
        <f>SMA1MSFT[[#This Row],[Adj Close]]-SMA1MSFT[[#This Row],[Naive Trend ]]</f>
        <v>0.31799999999999784</v>
      </c>
      <c r="F1150" s="5">
        <f t="shared" si="85"/>
        <v>0.10112399999999863</v>
      </c>
      <c r="G1150" s="5">
        <f>ABS(SMA1MSFT[[#This Row],[Erorr 1]])</f>
        <v>0.31799999999999784</v>
      </c>
      <c r="H1150" s="15">
        <f>SMA1MSFT[[#This Row],[Abs Erorr 1]]/SMA1MSFT[[#This Row],[Adj Close]]</f>
        <v>1.0410460220911206E-2</v>
      </c>
      <c r="I1150" s="23">
        <f t="shared" si="88"/>
        <v>30.218299999999999</v>
      </c>
      <c r="J1150" s="25">
        <f>(SMA1MSFT[[#This Row],[Adj Close]]-SMA1MSFT[[#This Row],[3-MA]])</f>
        <v>0.32789999999999964</v>
      </c>
      <c r="K1150" s="14">
        <f t="shared" si="87"/>
        <v>0.10751840999999976</v>
      </c>
      <c r="L1150" s="14">
        <f>ABS(SMA1MSFT[[#This Row],[Erorr 2]])</f>
        <v>0.32789999999999964</v>
      </c>
      <c r="M1150" s="15">
        <f>SMA1MSFT[[#This Row],[Abs Erorr 2]]/SMA1MSFT[[#This Row],[Adj Close]]</f>
        <v>1.0734559454203785E-2</v>
      </c>
      <c r="N1150" s="23">
        <f t="shared" si="89"/>
        <v>30.234866666666665</v>
      </c>
      <c r="O1150" s="26">
        <f>SMA1MSFT[[#This Row],[Adj Close]]-SMA1MSFT[[#This Row],[6-MA]]</f>
        <v>0.31133333333333368</v>
      </c>
      <c r="P1150" s="14">
        <f>(SMA1MSFT[[#This Row],[Adj Close]]-N1150)^2</f>
        <v>9.6928444444444664E-2</v>
      </c>
      <c r="Q1150" s="14">
        <f>ABS(SMA1MSFT[[#This Row],[Erorr 3]])</f>
        <v>0.31133333333333368</v>
      </c>
      <c r="R1150" s="27">
        <f>SMA1MSFT[[#This Row],[Abs Erorr 3]]/SMA1MSFT[[#This Row],[Adj Close]]</f>
        <v>1.0192211578963462E-2</v>
      </c>
    </row>
    <row r="1151" spans="2:18">
      <c r="B1151" s="46">
        <v>45453.291666666664</v>
      </c>
      <c r="C1151" s="7">
        <v>30.715199999999999</v>
      </c>
      <c r="D1151" s="23">
        <f t="shared" si="86"/>
        <v>30.546199999999999</v>
      </c>
      <c r="E1151" s="24">
        <f>SMA1MSFT[[#This Row],[Adj Close]]-SMA1MSFT[[#This Row],[Naive Trend ]]</f>
        <v>0.16900000000000048</v>
      </c>
      <c r="F1151" s="5">
        <f t="shared" si="85"/>
        <v>2.8561000000000163E-2</v>
      </c>
      <c r="G1151" s="5">
        <f>ABS(SMA1MSFT[[#This Row],[Erorr 1]])</f>
        <v>0.16900000000000048</v>
      </c>
      <c r="H1151" s="15">
        <f>SMA1MSFT[[#This Row],[Abs Erorr 1]]/SMA1MSFT[[#This Row],[Adj Close]]</f>
        <v>5.5021617961139918E-3</v>
      </c>
      <c r="I1151" s="23">
        <f t="shared" si="88"/>
        <v>30.453466666666667</v>
      </c>
      <c r="J1151" s="25">
        <f>(SMA1MSFT[[#This Row],[Adj Close]]-SMA1MSFT[[#This Row],[3-MA]])</f>
        <v>0.26173333333333204</v>
      </c>
      <c r="K1151" s="14">
        <f t="shared" si="87"/>
        <v>6.8504337777777105E-2</v>
      </c>
      <c r="L1151" s="14">
        <f>ABS(SMA1MSFT[[#This Row],[Erorr 2]])</f>
        <v>0.26173333333333204</v>
      </c>
      <c r="M1151" s="15">
        <f>SMA1MSFT[[#This Row],[Abs Erorr 2]]/SMA1MSFT[[#This Row],[Adj Close]]</f>
        <v>8.5212967303918592E-3</v>
      </c>
      <c r="N1151" s="23">
        <f t="shared" si="89"/>
        <v>30.325949999999995</v>
      </c>
      <c r="O1151" s="26">
        <f>SMA1MSFT[[#This Row],[Adj Close]]-SMA1MSFT[[#This Row],[6-MA]]</f>
        <v>0.38925000000000409</v>
      </c>
      <c r="P1151" s="14">
        <f>(SMA1MSFT[[#This Row],[Adj Close]]-N1151)^2</f>
        <v>0.1515155625000032</v>
      </c>
      <c r="Q1151" s="14">
        <f>ABS(SMA1MSFT[[#This Row],[Erorr 3]])</f>
        <v>0.38925000000000409</v>
      </c>
      <c r="R1151" s="27">
        <f>SMA1MSFT[[#This Row],[Abs Erorr 3]]/SMA1MSFT[[#This Row],[Adj Close]]</f>
        <v>1.2672878574777443E-2</v>
      </c>
    </row>
    <row r="1152" spans="2:18">
      <c r="B1152" s="46">
        <v>45454.291666666664</v>
      </c>
      <c r="C1152" s="7">
        <v>30.725100000000001</v>
      </c>
      <c r="D1152" s="23">
        <f t="shared" si="86"/>
        <v>30.715199999999999</v>
      </c>
      <c r="E1152" s="24">
        <f>SMA1MSFT[[#This Row],[Adj Close]]-SMA1MSFT[[#This Row],[Naive Trend ]]</f>
        <v>9.9000000000017963E-3</v>
      </c>
      <c r="F1152" s="5">
        <f t="shared" si="85"/>
        <v>9.8010000000035567E-5</v>
      </c>
      <c r="G1152" s="5">
        <f>ABS(SMA1MSFT[[#This Row],[Erorr 1]])</f>
        <v>9.9000000000017963E-3</v>
      </c>
      <c r="H1152" s="15">
        <f>SMA1MSFT[[#This Row],[Abs Erorr 1]]/SMA1MSFT[[#This Row],[Adj Close]]</f>
        <v>3.2221213275145712E-4</v>
      </c>
      <c r="I1152" s="23">
        <f t="shared" si="88"/>
        <v>30.496533333333332</v>
      </c>
      <c r="J1152" s="25">
        <f>(SMA1MSFT[[#This Row],[Adj Close]]-SMA1MSFT[[#This Row],[3-MA]])</f>
        <v>0.22856666666666925</v>
      </c>
      <c r="K1152" s="14">
        <f t="shared" si="87"/>
        <v>5.2242721111112292E-2</v>
      </c>
      <c r="L1152" s="14">
        <f>ABS(SMA1MSFT[[#This Row],[Erorr 2]])</f>
        <v>0.22856666666666925</v>
      </c>
      <c r="M1152" s="15">
        <f>SMA1MSFT[[#This Row],[Abs Erorr 2]]/SMA1MSFT[[#This Row],[Adj Close]]</f>
        <v>7.4390861760146995E-3</v>
      </c>
      <c r="N1152" s="23">
        <f t="shared" si="89"/>
        <v>30.335900000000006</v>
      </c>
      <c r="O1152" s="26">
        <f>SMA1MSFT[[#This Row],[Adj Close]]-SMA1MSFT[[#This Row],[6-MA]]</f>
        <v>0.38919999999999533</v>
      </c>
      <c r="P1152" s="14">
        <f>(SMA1MSFT[[#This Row],[Adj Close]]-N1152)^2</f>
        <v>0.15147663999999636</v>
      </c>
      <c r="Q1152" s="14">
        <f>ABS(SMA1MSFT[[#This Row],[Erorr 3]])</f>
        <v>0.38919999999999533</v>
      </c>
      <c r="R1152" s="27">
        <f>SMA1MSFT[[#This Row],[Abs Erorr 3]]/SMA1MSFT[[#This Row],[Adj Close]]</f>
        <v>1.2667167885539683E-2</v>
      </c>
    </row>
    <row r="1153" spans="2:18">
      <c r="B1153" s="46">
        <v>45455.291666666664</v>
      </c>
      <c r="C1153" s="7">
        <v>30.566099999999999</v>
      </c>
      <c r="D1153" s="23">
        <f t="shared" si="86"/>
        <v>30.725100000000001</v>
      </c>
      <c r="E1153" s="24">
        <f>SMA1MSFT[[#This Row],[Adj Close]]-SMA1MSFT[[#This Row],[Naive Trend ]]</f>
        <v>-0.15900000000000247</v>
      </c>
      <c r="F1153" s="5">
        <f t="shared" si="85"/>
        <v>2.5281000000000785E-2</v>
      </c>
      <c r="G1153" s="5">
        <f>ABS(SMA1MSFT[[#This Row],[Erorr 1]])</f>
        <v>0.15900000000000247</v>
      </c>
      <c r="H1153" s="15">
        <f>SMA1MSFT[[#This Row],[Abs Erorr 1]]/SMA1MSFT[[#This Row],[Adj Close]]</f>
        <v>5.2018412555086347E-3</v>
      </c>
      <c r="I1153" s="23">
        <f t="shared" si="88"/>
        <v>30.662166666666664</v>
      </c>
      <c r="J1153" s="25">
        <f>(SMA1MSFT[[#This Row],[Adj Close]]-SMA1MSFT[[#This Row],[3-MA]])</f>
        <v>-9.6066666666665412E-2</v>
      </c>
      <c r="K1153" s="14">
        <f t="shared" si="87"/>
        <v>9.2288044444442038E-3</v>
      </c>
      <c r="L1153" s="14">
        <f>ABS(SMA1MSFT[[#This Row],[Erorr 2]])</f>
        <v>9.6066666666665412E-2</v>
      </c>
      <c r="M1153" s="15">
        <f>SMA1MSFT[[#This Row],[Abs Erorr 2]]/SMA1MSFT[[#This Row],[Adj Close]]</f>
        <v>3.1429154084644563E-3</v>
      </c>
      <c r="N1153" s="23">
        <f t="shared" si="89"/>
        <v>30.440233333333335</v>
      </c>
      <c r="O1153" s="26">
        <f>SMA1MSFT[[#This Row],[Adj Close]]-SMA1MSFT[[#This Row],[6-MA]]</f>
        <v>0.12586666666666346</v>
      </c>
      <c r="P1153" s="14">
        <f>(SMA1MSFT[[#This Row],[Adj Close]]-N1153)^2</f>
        <v>1.5842417777776972E-2</v>
      </c>
      <c r="Q1153" s="14">
        <f>ABS(SMA1MSFT[[#This Row],[Erorr 3]])</f>
        <v>0.12586666666666346</v>
      </c>
      <c r="R1153" s="27">
        <f>SMA1MSFT[[#This Row],[Abs Erorr 3]]/SMA1MSFT[[#This Row],[Adj Close]]</f>
        <v>4.1178516940880081E-3</v>
      </c>
    </row>
    <row r="1154" spans="2:18">
      <c r="B1154" s="46">
        <v>45456.291666666664</v>
      </c>
      <c r="C1154" s="7">
        <v>30.268000000000001</v>
      </c>
      <c r="D1154" s="23">
        <f t="shared" si="86"/>
        <v>30.566099999999999</v>
      </c>
      <c r="E1154" s="24">
        <f>SMA1MSFT[[#This Row],[Adj Close]]-SMA1MSFT[[#This Row],[Naive Trend ]]</f>
        <v>-0.29809999999999803</v>
      </c>
      <c r="F1154" s="5">
        <f t="shared" si="85"/>
        <v>8.886360999999883E-2</v>
      </c>
      <c r="G1154" s="5">
        <f>ABS(SMA1MSFT[[#This Row],[Erorr 1]])</f>
        <v>0.29809999999999803</v>
      </c>
      <c r="H1154" s="15">
        <f>SMA1MSFT[[#This Row],[Abs Erorr 1]]/SMA1MSFT[[#This Row],[Adj Close]]</f>
        <v>9.8486850799523601E-3</v>
      </c>
      <c r="I1154" s="23">
        <f t="shared" si="88"/>
        <v>30.668800000000001</v>
      </c>
      <c r="J1154" s="25">
        <f>(SMA1MSFT[[#This Row],[Adj Close]]-SMA1MSFT[[#This Row],[3-MA]])</f>
        <v>-0.40080000000000027</v>
      </c>
      <c r="K1154" s="14">
        <f t="shared" si="87"/>
        <v>0.16064064000000022</v>
      </c>
      <c r="L1154" s="14">
        <f>ABS(SMA1MSFT[[#This Row],[Erorr 2]])</f>
        <v>0.40080000000000027</v>
      </c>
      <c r="M1154" s="15">
        <f>SMA1MSFT[[#This Row],[Abs Erorr 2]]/SMA1MSFT[[#This Row],[Adj Close]]</f>
        <v>1.3241707413770327E-2</v>
      </c>
      <c r="N1154" s="23">
        <f t="shared" si="89"/>
        <v>30.561133333333334</v>
      </c>
      <c r="O1154" s="26">
        <f>SMA1MSFT[[#This Row],[Adj Close]]-SMA1MSFT[[#This Row],[6-MA]]</f>
        <v>-0.29313333333333347</v>
      </c>
      <c r="P1154" s="14">
        <f>(SMA1MSFT[[#This Row],[Adj Close]]-N1154)^2</f>
        <v>8.5927151111111197E-2</v>
      </c>
      <c r="Q1154" s="14">
        <f>ABS(SMA1MSFT[[#This Row],[Erorr 3]])</f>
        <v>0.29313333333333347</v>
      </c>
      <c r="R1154" s="27">
        <f>SMA1MSFT[[#This Row],[Abs Erorr 3]]/SMA1MSFT[[#This Row],[Adj Close]]</f>
        <v>9.6845953922734731E-3</v>
      </c>
    </row>
    <row r="1155" spans="2:18">
      <c r="B1155" s="46">
        <v>45457.291666666664</v>
      </c>
      <c r="C1155" s="7">
        <v>30.258099999999999</v>
      </c>
      <c r="D1155" s="23">
        <f t="shared" si="86"/>
        <v>30.268000000000001</v>
      </c>
      <c r="E1155" s="24">
        <f>SMA1MSFT[[#This Row],[Adj Close]]-SMA1MSFT[[#This Row],[Naive Trend ]]</f>
        <v>-9.9000000000017963E-3</v>
      </c>
      <c r="F1155" s="5">
        <f t="shared" si="85"/>
        <v>9.8010000000035567E-5</v>
      </c>
      <c r="G1155" s="5">
        <f>ABS(SMA1MSFT[[#This Row],[Erorr 1]])</f>
        <v>9.9000000000017963E-3</v>
      </c>
      <c r="H1155" s="15">
        <f>SMA1MSFT[[#This Row],[Abs Erorr 1]]/SMA1MSFT[[#This Row],[Adj Close]]</f>
        <v>3.2718511737358911E-4</v>
      </c>
      <c r="I1155" s="23">
        <f t="shared" si="88"/>
        <v>30.519733333333335</v>
      </c>
      <c r="J1155" s="25">
        <f>(SMA1MSFT[[#This Row],[Adj Close]]-SMA1MSFT[[#This Row],[3-MA]])</f>
        <v>-0.26163333333333583</v>
      </c>
      <c r="K1155" s="14">
        <f t="shared" si="87"/>
        <v>6.8452001111112409E-2</v>
      </c>
      <c r="L1155" s="14">
        <f>ABS(SMA1MSFT[[#This Row],[Erorr 2]])</f>
        <v>0.26163333333333583</v>
      </c>
      <c r="M1155" s="15">
        <f>SMA1MSFT[[#This Row],[Abs Erorr 2]]/SMA1MSFT[[#This Row],[Adj Close]]</f>
        <v>8.646720492474275E-3</v>
      </c>
      <c r="N1155" s="23">
        <f t="shared" si="89"/>
        <v>30.508133333333333</v>
      </c>
      <c r="O1155" s="26">
        <f>SMA1MSFT[[#This Row],[Adj Close]]-SMA1MSFT[[#This Row],[6-MA]]</f>
        <v>-0.25003333333333444</v>
      </c>
      <c r="P1155" s="14">
        <f>(SMA1MSFT[[#This Row],[Adj Close]]-N1155)^2</f>
        <v>6.2516667777778326E-2</v>
      </c>
      <c r="Q1155" s="14">
        <f>ABS(SMA1MSFT[[#This Row],[Erorr 3]])</f>
        <v>0.25003333333333444</v>
      </c>
      <c r="R1155" s="27">
        <f>SMA1MSFT[[#This Row],[Abs Erorr 3]]/SMA1MSFT[[#This Row],[Adj Close]]</f>
        <v>8.2633520721173657E-3</v>
      </c>
    </row>
    <row r="1156" spans="2:18">
      <c r="B1156" s="46">
        <v>45460.291666666664</v>
      </c>
      <c r="C1156" s="7">
        <v>30.784700000000001</v>
      </c>
      <c r="D1156" s="23">
        <f t="shared" si="86"/>
        <v>30.258099999999999</v>
      </c>
      <c r="E1156" s="24">
        <f>SMA1MSFT[[#This Row],[Adj Close]]-SMA1MSFT[[#This Row],[Naive Trend ]]</f>
        <v>0.52660000000000196</v>
      </c>
      <c r="F1156" s="5">
        <f t="shared" ref="F1156:F1219" si="90">(C1156-D1156)^2</f>
        <v>0.27730756000000206</v>
      </c>
      <c r="G1156" s="5">
        <f>ABS(SMA1MSFT[[#This Row],[Erorr 1]])</f>
        <v>0.52660000000000196</v>
      </c>
      <c r="H1156" s="15">
        <f>SMA1MSFT[[#This Row],[Abs Erorr 1]]/SMA1MSFT[[#This Row],[Adj Close]]</f>
        <v>1.7105900008770655E-2</v>
      </c>
      <c r="I1156" s="23">
        <f t="shared" si="88"/>
        <v>30.364066666666663</v>
      </c>
      <c r="J1156" s="25">
        <f>(SMA1MSFT[[#This Row],[Adj Close]]-SMA1MSFT[[#This Row],[3-MA]])</f>
        <v>0.4206333333333383</v>
      </c>
      <c r="K1156" s="14">
        <f t="shared" si="87"/>
        <v>0.1769324011111153</v>
      </c>
      <c r="L1156" s="14">
        <f>ABS(SMA1MSFT[[#This Row],[Erorr 2]])</f>
        <v>0.4206333333333383</v>
      </c>
      <c r="M1156" s="15">
        <f>SMA1MSFT[[#This Row],[Abs Erorr 2]]/SMA1MSFT[[#This Row],[Adj Close]]</f>
        <v>1.3663713901169681E-2</v>
      </c>
      <c r="N1156" s="23">
        <f t="shared" si="89"/>
        <v>30.513116666666662</v>
      </c>
      <c r="O1156" s="26">
        <f>SMA1MSFT[[#This Row],[Adj Close]]-SMA1MSFT[[#This Row],[6-MA]]</f>
        <v>0.27158333333333928</v>
      </c>
      <c r="P1156" s="14">
        <f>(SMA1MSFT[[#This Row],[Adj Close]]-N1156)^2</f>
        <v>7.3757506944447673E-2</v>
      </c>
      <c r="Q1156" s="14">
        <f>ABS(SMA1MSFT[[#This Row],[Erorr 3]])</f>
        <v>0.27158333333333928</v>
      </c>
      <c r="R1156" s="27">
        <f>SMA1MSFT[[#This Row],[Abs Erorr 3]]/SMA1MSFT[[#This Row],[Adj Close]]</f>
        <v>8.8220230612394875E-3</v>
      </c>
    </row>
    <row r="1157" spans="2:18">
      <c r="B1157" s="46">
        <v>45461.291666666664</v>
      </c>
      <c r="C1157" s="7">
        <v>30.436900000000001</v>
      </c>
      <c r="D1157" s="23">
        <f t="shared" ref="D1157:D1220" si="91">C1156</f>
        <v>30.784700000000001</v>
      </c>
      <c r="E1157" s="24">
        <f>SMA1MSFT[[#This Row],[Adj Close]]-SMA1MSFT[[#This Row],[Naive Trend ]]</f>
        <v>-0.34779999999999944</v>
      </c>
      <c r="F1157" s="5">
        <f t="shared" si="90"/>
        <v>0.12096483999999962</v>
      </c>
      <c r="G1157" s="5">
        <f>ABS(SMA1MSFT[[#This Row],[Erorr 1]])</f>
        <v>0.34779999999999944</v>
      </c>
      <c r="H1157" s="15">
        <f>SMA1MSFT[[#This Row],[Abs Erorr 1]]/SMA1MSFT[[#This Row],[Adj Close]]</f>
        <v>1.1426919298614491E-2</v>
      </c>
      <c r="I1157" s="23">
        <f t="shared" si="88"/>
        <v>30.436933333333332</v>
      </c>
      <c r="J1157" s="25">
        <f>(SMA1MSFT[[#This Row],[Adj Close]]-SMA1MSFT[[#This Row],[3-MA]])</f>
        <v>-3.3333333330887172E-5</v>
      </c>
      <c r="K1157" s="14">
        <f t="shared" si="87"/>
        <v>1.1111111109480336E-9</v>
      </c>
      <c r="L1157" s="14">
        <f>ABS(SMA1MSFT[[#This Row],[Erorr 2]])</f>
        <v>3.3333333330887172E-5</v>
      </c>
      <c r="M1157" s="15">
        <f>SMA1MSFT[[#This Row],[Abs Erorr 2]]/SMA1MSFT[[#This Row],[Adj Close]]</f>
        <v>1.0951619031796001E-6</v>
      </c>
      <c r="N1157" s="23">
        <f t="shared" si="89"/>
        <v>30.55286666666667</v>
      </c>
      <c r="O1157" s="26">
        <f>SMA1MSFT[[#This Row],[Adj Close]]-SMA1MSFT[[#This Row],[6-MA]]</f>
        <v>-0.11596666666666877</v>
      </c>
      <c r="P1157" s="14">
        <f>(SMA1MSFT[[#This Row],[Adj Close]]-N1157)^2</f>
        <v>1.3448267777778265E-2</v>
      </c>
      <c r="Q1157" s="14">
        <f>ABS(SMA1MSFT[[#This Row],[Erorr 3]])</f>
        <v>0.11596666666666877</v>
      </c>
      <c r="R1157" s="27">
        <f>SMA1MSFT[[#This Row],[Abs Erorr 3]]/SMA1MSFT[[#This Row],[Adj Close]]</f>
        <v>3.8100682614414993E-3</v>
      </c>
    </row>
    <row r="1158" spans="2:18">
      <c r="B1158" s="46">
        <v>45463.291666666664</v>
      </c>
      <c r="C1158" s="7">
        <v>30.427</v>
      </c>
      <c r="D1158" s="23">
        <f t="shared" si="91"/>
        <v>30.436900000000001</v>
      </c>
      <c r="E1158" s="24">
        <f>SMA1MSFT[[#This Row],[Adj Close]]-SMA1MSFT[[#This Row],[Naive Trend ]]</f>
        <v>-9.9000000000017963E-3</v>
      </c>
      <c r="F1158" s="5">
        <f t="shared" si="90"/>
        <v>9.8010000000035567E-5</v>
      </c>
      <c r="G1158" s="5">
        <f>ABS(SMA1MSFT[[#This Row],[Erorr 1]])</f>
        <v>9.9000000000017963E-3</v>
      </c>
      <c r="H1158" s="15">
        <f>SMA1MSFT[[#This Row],[Abs Erorr 1]]/SMA1MSFT[[#This Row],[Adj Close]]</f>
        <v>3.2536891576566196E-4</v>
      </c>
      <c r="I1158" s="23">
        <f t="shared" si="88"/>
        <v>30.493233333333336</v>
      </c>
      <c r="J1158" s="25">
        <f>(SMA1MSFT[[#This Row],[Adj Close]]-SMA1MSFT[[#This Row],[3-MA]])</f>
        <v>-6.6233333333336475E-2</v>
      </c>
      <c r="K1158" s="14">
        <f t="shared" ref="K1158:K1221" si="92">(C1158-I1158)^2</f>
        <v>4.3868544444448602E-3</v>
      </c>
      <c r="L1158" s="14">
        <f>ABS(SMA1MSFT[[#This Row],[Erorr 2]])</f>
        <v>6.6233333333336475E-2</v>
      </c>
      <c r="M1158" s="15">
        <f>SMA1MSFT[[#This Row],[Abs Erorr 2]]/SMA1MSFT[[#This Row],[Adj Close]]</f>
        <v>2.1767947327484298E-3</v>
      </c>
      <c r="N1158" s="23">
        <f t="shared" si="89"/>
        <v>30.506483333333335</v>
      </c>
      <c r="O1158" s="26">
        <f>SMA1MSFT[[#This Row],[Adj Close]]-SMA1MSFT[[#This Row],[6-MA]]</f>
        <v>-7.9483333333335793E-2</v>
      </c>
      <c r="P1158" s="14">
        <f>(SMA1MSFT[[#This Row],[Adj Close]]-N1158)^2</f>
        <v>6.317600277778169E-3</v>
      </c>
      <c r="Q1158" s="14">
        <f>ABS(SMA1MSFT[[#This Row],[Erorr 3]])</f>
        <v>7.9483333333335793E-2</v>
      </c>
      <c r="R1158" s="27">
        <f>SMA1MSFT[[#This Row],[Abs Erorr 3]]/SMA1MSFT[[#This Row],[Adj Close]]</f>
        <v>2.6122632311215629E-3</v>
      </c>
    </row>
    <row r="1159" spans="2:18">
      <c r="B1159" s="46">
        <v>45464.291666666664</v>
      </c>
      <c r="C1159" s="7">
        <v>30.893999999999998</v>
      </c>
      <c r="D1159" s="23">
        <f t="shared" si="91"/>
        <v>30.427</v>
      </c>
      <c r="E1159" s="24">
        <f>SMA1MSFT[[#This Row],[Adj Close]]-SMA1MSFT[[#This Row],[Naive Trend ]]</f>
        <v>0.46699999999999875</v>
      </c>
      <c r="F1159" s="5">
        <f t="shared" si="90"/>
        <v>0.21808899999999884</v>
      </c>
      <c r="G1159" s="5">
        <f>ABS(SMA1MSFT[[#This Row],[Erorr 1]])</f>
        <v>0.46699999999999875</v>
      </c>
      <c r="H1159" s="15">
        <f>SMA1MSFT[[#This Row],[Abs Erorr 1]]/SMA1MSFT[[#This Row],[Adj Close]]</f>
        <v>1.5116203793616844E-2</v>
      </c>
      <c r="I1159" s="23">
        <f t="shared" ref="I1159:I1222" si="93">AVERAGE(C1156:C1158)</f>
        <v>30.549533333333333</v>
      </c>
      <c r="J1159" s="25">
        <f>(SMA1MSFT[[#This Row],[Adj Close]]-SMA1MSFT[[#This Row],[3-MA]])</f>
        <v>0.34446666666666559</v>
      </c>
      <c r="K1159" s="14">
        <f t="shared" si="92"/>
        <v>0.11865728444444371</v>
      </c>
      <c r="L1159" s="14">
        <f>ABS(SMA1MSFT[[#This Row],[Erorr 2]])</f>
        <v>0.34446666666666559</v>
      </c>
      <c r="M1159" s="15">
        <f>SMA1MSFT[[#This Row],[Abs Erorr 2]]/SMA1MSFT[[#This Row],[Adj Close]]</f>
        <v>1.1149953604799171E-2</v>
      </c>
      <c r="N1159" s="23">
        <f t="shared" si="89"/>
        <v>30.456799999999998</v>
      </c>
      <c r="O1159" s="26">
        <f>SMA1MSFT[[#This Row],[Adj Close]]-SMA1MSFT[[#This Row],[6-MA]]</f>
        <v>0.4372000000000007</v>
      </c>
      <c r="P1159" s="14">
        <f>(SMA1MSFT[[#This Row],[Adj Close]]-N1159)^2</f>
        <v>0.19114384000000062</v>
      </c>
      <c r="Q1159" s="14">
        <f>ABS(SMA1MSFT[[#This Row],[Erorr 3]])</f>
        <v>0.4372000000000007</v>
      </c>
      <c r="R1159" s="27">
        <f>SMA1MSFT[[#This Row],[Abs Erorr 3]]/SMA1MSFT[[#This Row],[Adj Close]]</f>
        <v>1.4151615200362554E-2</v>
      </c>
    </row>
    <row r="1160" spans="2:18">
      <c r="B1160" s="46">
        <v>45467.291666666664</v>
      </c>
      <c r="C1160" s="7">
        <v>30.377300000000002</v>
      </c>
      <c r="D1160" s="23">
        <f t="shared" si="91"/>
        <v>30.893999999999998</v>
      </c>
      <c r="E1160" s="24">
        <f>SMA1MSFT[[#This Row],[Adj Close]]-SMA1MSFT[[#This Row],[Naive Trend ]]</f>
        <v>-0.51669999999999661</v>
      </c>
      <c r="F1160" s="5">
        <f t="shared" si="90"/>
        <v>0.26697888999999647</v>
      </c>
      <c r="G1160" s="5">
        <f>ABS(SMA1MSFT[[#This Row],[Erorr 1]])</f>
        <v>0.51669999999999661</v>
      </c>
      <c r="H1160" s="15">
        <f>SMA1MSFT[[#This Row],[Abs Erorr 1]]/SMA1MSFT[[#This Row],[Adj Close]]</f>
        <v>1.7009411633028496E-2</v>
      </c>
      <c r="I1160" s="23">
        <f t="shared" si="93"/>
        <v>30.585966666666668</v>
      </c>
      <c r="J1160" s="25">
        <f>(SMA1MSFT[[#This Row],[Adj Close]]-SMA1MSFT[[#This Row],[3-MA]])</f>
        <v>-0.20866666666666589</v>
      </c>
      <c r="K1160" s="14">
        <f t="shared" si="92"/>
        <v>4.354177777777745E-2</v>
      </c>
      <c r="L1160" s="14">
        <f>ABS(SMA1MSFT[[#This Row],[Erorr 2]])</f>
        <v>0.20866666666666589</v>
      </c>
      <c r="M1160" s="15">
        <f>SMA1MSFT[[#This Row],[Abs Erorr 2]]/SMA1MSFT[[#This Row],[Adj Close]]</f>
        <v>6.8691643650576539E-3</v>
      </c>
      <c r="N1160" s="23">
        <f t="shared" si="89"/>
        <v>30.51145</v>
      </c>
      <c r="O1160" s="26">
        <f>SMA1MSFT[[#This Row],[Adj Close]]-SMA1MSFT[[#This Row],[6-MA]]</f>
        <v>-0.13414999999999822</v>
      </c>
      <c r="P1160" s="14">
        <f>(SMA1MSFT[[#This Row],[Adj Close]]-N1160)^2</f>
        <v>1.799622249999952E-2</v>
      </c>
      <c r="Q1160" s="14">
        <f>ABS(SMA1MSFT[[#This Row],[Erorr 3]])</f>
        <v>0.13414999999999822</v>
      </c>
      <c r="R1160" s="27">
        <f>SMA1MSFT[[#This Row],[Abs Erorr 3]]/SMA1MSFT[[#This Row],[Adj Close]]</f>
        <v>4.4161265155230455E-3</v>
      </c>
    </row>
    <row r="1161" spans="2:18">
      <c r="B1161" s="46">
        <v>45468.291666666664</v>
      </c>
      <c r="C1161" s="7">
        <v>30.546199999999999</v>
      </c>
      <c r="D1161" s="23">
        <f t="shared" si="91"/>
        <v>30.377300000000002</v>
      </c>
      <c r="E1161" s="24">
        <f>SMA1MSFT[[#This Row],[Adj Close]]-SMA1MSFT[[#This Row],[Naive Trend ]]</f>
        <v>0.16889999999999716</v>
      </c>
      <c r="F1161" s="5">
        <f t="shared" si="90"/>
        <v>2.8527209999999043E-2</v>
      </c>
      <c r="G1161" s="5">
        <f>ABS(SMA1MSFT[[#This Row],[Erorr 1]])</f>
        <v>0.16889999999999716</v>
      </c>
      <c r="H1161" s="15">
        <f>SMA1MSFT[[#This Row],[Abs Erorr 1]]/SMA1MSFT[[#This Row],[Adj Close]]</f>
        <v>5.529329343748066E-3</v>
      </c>
      <c r="I1161" s="23">
        <f t="shared" si="93"/>
        <v>30.566100000000002</v>
      </c>
      <c r="J1161" s="25">
        <f>(SMA1MSFT[[#This Row],[Adj Close]]-SMA1MSFT[[#This Row],[3-MA]])</f>
        <v>-1.9900000000003359E-2</v>
      </c>
      <c r="K1161" s="14">
        <f t="shared" si="92"/>
        <v>3.9601000000013371E-4</v>
      </c>
      <c r="L1161" s="14">
        <f>ABS(SMA1MSFT[[#This Row],[Erorr 2]])</f>
        <v>1.9900000000003359E-2</v>
      </c>
      <c r="M1161" s="15">
        <f>SMA1MSFT[[#This Row],[Abs Erorr 2]]/SMA1MSFT[[#This Row],[Adj Close]]</f>
        <v>6.5147219621436903E-4</v>
      </c>
      <c r="N1161" s="23">
        <f t="shared" si="89"/>
        <v>30.529666666666667</v>
      </c>
      <c r="O1161" s="26">
        <f>SMA1MSFT[[#This Row],[Adj Close]]-SMA1MSFT[[#This Row],[6-MA]]</f>
        <v>1.6533333333331512E-2</v>
      </c>
      <c r="P1161" s="14">
        <f>(SMA1MSFT[[#This Row],[Adj Close]]-N1161)^2</f>
        <v>2.7335111111105088E-4</v>
      </c>
      <c r="Q1161" s="14">
        <f>ABS(SMA1MSFT[[#This Row],[Erorr 3]])</f>
        <v>1.6533333333331512E-2</v>
      </c>
      <c r="R1161" s="27">
        <f>SMA1MSFT[[#This Row],[Abs Erorr 3]]/SMA1MSFT[[#This Row],[Adj Close]]</f>
        <v>5.4125663203054763E-4</v>
      </c>
    </row>
    <row r="1162" spans="2:18">
      <c r="B1162" s="46">
        <v>45469.291666666664</v>
      </c>
      <c r="C1162" s="7">
        <v>30.3475</v>
      </c>
      <c r="D1162" s="23">
        <f t="shared" si="91"/>
        <v>30.546199999999999</v>
      </c>
      <c r="E1162" s="24">
        <f>SMA1MSFT[[#This Row],[Adj Close]]-SMA1MSFT[[#This Row],[Naive Trend ]]</f>
        <v>-0.19869999999999877</v>
      </c>
      <c r="F1162" s="5">
        <f t="shared" si="90"/>
        <v>3.9481689999999507E-2</v>
      </c>
      <c r="G1162" s="5">
        <f>ABS(SMA1MSFT[[#This Row],[Erorr 1]])</f>
        <v>0.19869999999999877</v>
      </c>
      <c r="H1162" s="15">
        <f>SMA1MSFT[[#This Row],[Abs Erorr 1]]/SMA1MSFT[[#This Row],[Adj Close]]</f>
        <v>6.5474915561413221E-3</v>
      </c>
      <c r="I1162" s="23">
        <f t="shared" si="93"/>
        <v>30.605833333333333</v>
      </c>
      <c r="J1162" s="25">
        <f>(SMA1MSFT[[#This Row],[Adj Close]]-SMA1MSFT[[#This Row],[3-MA]])</f>
        <v>-0.25833333333333286</v>
      </c>
      <c r="K1162" s="14">
        <f t="shared" si="92"/>
        <v>6.6736111111110871E-2</v>
      </c>
      <c r="L1162" s="14">
        <f>ABS(SMA1MSFT[[#This Row],[Erorr 2]])</f>
        <v>0.25833333333333286</v>
      </c>
      <c r="M1162" s="15">
        <f>SMA1MSFT[[#This Row],[Abs Erorr 2]]/SMA1MSFT[[#This Row],[Adj Close]]</f>
        <v>8.5125078946645637E-3</v>
      </c>
      <c r="N1162" s="23">
        <f t="shared" ref="N1162:N1225" si="94">AVERAGE(C1156:C1161)</f>
        <v>30.577683333333329</v>
      </c>
      <c r="O1162" s="26">
        <f>SMA1MSFT[[#This Row],[Adj Close]]-SMA1MSFT[[#This Row],[6-MA]]</f>
        <v>-0.23018333333332919</v>
      </c>
      <c r="P1162" s="14">
        <f>(SMA1MSFT[[#This Row],[Adj Close]]-N1162)^2</f>
        <v>5.2984366944442536E-2</v>
      </c>
      <c r="Q1162" s="14">
        <f>ABS(SMA1MSFT[[#This Row],[Erorr 3]])</f>
        <v>0.23018333333332919</v>
      </c>
      <c r="R1162" s="27">
        <f>SMA1MSFT[[#This Row],[Abs Erorr 3]]/SMA1MSFT[[#This Row],[Adj Close]]</f>
        <v>7.5849191311748642E-3</v>
      </c>
    </row>
    <row r="1163" spans="2:18">
      <c r="B1163" s="46">
        <v>45470.291666666664</v>
      </c>
      <c r="C1163" s="7">
        <v>30.397200000000002</v>
      </c>
      <c r="D1163" s="23">
        <f t="shared" si="91"/>
        <v>30.3475</v>
      </c>
      <c r="E1163" s="24">
        <f>SMA1MSFT[[#This Row],[Adj Close]]-SMA1MSFT[[#This Row],[Naive Trend ]]</f>
        <v>4.970000000000141E-2</v>
      </c>
      <c r="F1163" s="5">
        <f t="shared" si="90"/>
        <v>2.47009000000014E-3</v>
      </c>
      <c r="G1163" s="5">
        <f>ABS(SMA1MSFT[[#This Row],[Erorr 1]])</f>
        <v>4.970000000000141E-2</v>
      </c>
      <c r="H1163" s="15">
        <f>SMA1MSFT[[#This Row],[Abs Erorr 1]]/SMA1MSFT[[#This Row],[Adj Close]]</f>
        <v>1.6350190149093142E-3</v>
      </c>
      <c r="I1163" s="23">
        <f t="shared" si="93"/>
        <v>30.423666666666666</v>
      </c>
      <c r="J1163" s="25">
        <f>(SMA1MSFT[[#This Row],[Adj Close]]-SMA1MSFT[[#This Row],[3-MA]])</f>
        <v>-2.6466666666664196E-2</v>
      </c>
      <c r="K1163" s="14">
        <f t="shared" si="92"/>
        <v>7.0048444444431362E-4</v>
      </c>
      <c r="L1163" s="14">
        <f>ABS(SMA1MSFT[[#This Row],[Erorr 2]])</f>
        <v>2.6466666666664196E-2</v>
      </c>
      <c r="M1163" s="15">
        <f>SMA1MSFT[[#This Row],[Abs Erorr 2]]/SMA1MSFT[[#This Row],[Adj Close]]</f>
        <v>8.7069423060887822E-4</v>
      </c>
      <c r="N1163" s="23">
        <f t="shared" si="94"/>
        <v>30.504816666666667</v>
      </c>
      <c r="O1163" s="26">
        <f>SMA1MSFT[[#This Row],[Adj Close]]-SMA1MSFT[[#This Row],[6-MA]]</f>
        <v>-0.10761666666666514</v>
      </c>
      <c r="P1163" s="14">
        <f>(SMA1MSFT[[#This Row],[Adj Close]]-N1163)^2</f>
        <v>1.1581346944444116E-2</v>
      </c>
      <c r="Q1163" s="14">
        <f>ABS(SMA1MSFT[[#This Row],[Erorr 3]])</f>
        <v>0.10761666666666514</v>
      </c>
      <c r="R1163" s="27">
        <f>SMA1MSFT[[#This Row],[Abs Erorr 3]]/SMA1MSFT[[#This Row],[Adj Close]]</f>
        <v>3.5403480145100581E-3</v>
      </c>
    </row>
    <row r="1164" spans="2:18">
      <c r="B1164" s="46">
        <v>45471.291666666664</v>
      </c>
      <c r="C1164" s="7">
        <v>30.774799999999999</v>
      </c>
      <c r="D1164" s="23">
        <f t="shared" si="91"/>
        <v>30.397200000000002</v>
      </c>
      <c r="E1164" s="24">
        <f>SMA1MSFT[[#This Row],[Adj Close]]-SMA1MSFT[[#This Row],[Naive Trend ]]</f>
        <v>0.37759999999999749</v>
      </c>
      <c r="F1164" s="5">
        <f t="shared" si="90"/>
        <v>0.14258175999999811</v>
      </c>
      <c r="G1164" s="5">
        <f>ABS(SMA1MSFT[[#This Row],[Erorr 1]])</f>
        <v>0.37759999999999749</v>
      </c>
      <c r="H1164" s="15">
        <f>SMA1MSFT[[#This Row],[Abs Erorr 1]]/SMA1MSFT[[#This Row],[Adj Close]]</f>
        <v>1.2269779169970154E-2</v>
      </c>
      <c r="I1164" s="23">
        <f t="shared" si="93"/>
        <v>30.430299999999999</v>
      </c>
      <c r="J1164" s="25">
        <f>(SMA1MSFT[[#This Row],[Adj Close]]-SMA1MSFT[[#This Row],[3-MA]])</f>
        <v>0.34450000000000003</v>
      </c>
      <c r="K1164" s="14">
        <f t="shared" si="92"/>
        <v>0.11868025000000001</v>
      </c>
      <c r="L1164" s="14">
        <f>ABS(SMA1MSFT[[#This Row],[Erorr 2]])</f>
        <v>0.34450000000000003</v>
      </c>
      <c r="M1164" s="15">
        <f>SMA1MSFT[[#This Row],[Abs Erorr 2]]/SMA1MSFT[[#This Row],[Adj Close]]</f>
        <v>1.1194223845483969E-2</v>
      </c>
      <c r="N1164" s="23">
        <f t="shared" si="94"/>
        <v>30.498200000000001</v>
      </c>
      <c r="O1164" s="26">
        <f>SMA1MSFT[[#This Row],[Adj Close]]-SMA1MSFT[[#This Row],[6-MA]]</f>
        <v>0.2765999999999984</v>
      </c>
      <c r="P1164" s="14">
        <f>(SMA1MSFT[[#This Row],[Adj Close]]-N1164)^2</f>
        <v>7.6507559999999114E-2</v>
      </c>
      <c r="Q1164" s="14">
        <f>ABS(SMA1MSFT[[#This Row],[Erorr 3]])</f>
        <v>0.2765999999999984</v>
      </c>
      <c r="R1164" s="27">
        <f>SMA1MSFT[[#This Row],[Abs Erorr 3]]/SMA1MSFT[[#This Row],[Adj Close]]</f>
        <v>8.9878731949516628E-3</v>
      </c>
    </row>
    <row r="1165" spans="2:18">
      <c r="B1165" s="46">
        <v>45474.291666666664</v>
      </c>
      <c r="C1165" s="7">
        <v>30.645600000000002</v>
      </c>
      <c r="D1165" s="23">
        <f t="shared" si="91"/>
        <v>30.774799999999999</v>
      </c>
      <c r="E1165" s="24">
        <f>SMA1MSFT[[#This Row],[Adj Close]]-SMA1MSFT[[#This Row],[Naive Trend ]]</f>
        <v>-0.12919999999999732</v>
      </c>
      <c r="F1165" s="5">
        <f t="shared" si="90"/>
        <v>1.6692639999999308E-2</v>
      </c>
      <c r="G1165" s="5">
        <f>ABS(SMA1MSFT[[#This Row],[Erorr 1]])</f>
        <v>0.12919999999999732</v>
      </c>
      <c r="H1165" s="15">
        <f>SMA1MSFT[[#This Row],[Abs Erorr 1]]/SMA1MSFT[[#This Row],[Adj Close]]</f>
        <v>4.215939645495514E-3</v>
      </c>
      <c r="I1165" s="23">
        <f t="shared" si="93"/>
        <v>30.506499999999999</v>
      </c>
      <c r="J1165" s="25">
        <f>(SMA1MSFT[[#This Row],[Adj Close]]-SMA1MSFT[[#This Row],[3-MA]])</f>
        <v>0.13910000000000267</v>
      </c>
      <c r="K1165" s="14">
        <f t="shared" si="92"/>
        <v>1.934881000000074E-2</v>
      </c>
      <c r="L1165" s="14">
        <f>ABS(SMA1MSFT[[#This Row],[Erorr 2]])</f>
        <v>0.13910000000000267</v>
      </c>
      <c r="M1165" s="15">
        <f>SMA1MSFT[[#This Row],[Abs Erorr 2]]/SMA1MSFT[[#This Row],[Adj Close]]</f>
        <v>4.5389876523873789E-3</v>
      </c>
      <c r="N1165" s="23">
        <f t="shared" si="94"/>
        <v>30.556166666666666</v>
      </c>
      <c r="O1165" s="26">
        <f>SMA1MSFT[[#This Row],[Adj Close]]-SMA1MSFT[[#This Row],[6-MA]]</f>
        <v>8.9433333333335696E-2</v>
      </c>
      <c r="P1165" s="14">
        <f>(SMA1MSFT[[#This Row],[Adj Close]]-N1165)^2</f>
        <v>7.9983211111115341E-3</v>
      </c>
      <c r="Q1165" s="14">
        <f>ABS(SMA1MSFT[[#This Row],[Erorr 3]])</f>
        <v>8.9433333333335696E-2</v>
      </c>
      <c r="R1165" s="27">
        <f>SMA1MSFT[[#This Row],[Abs Erorr 3]]/SMA1MSFT[[#This Row],[Adj Close]]</f>
        <v>2.9183090992943748E-3</v>
      </c>
    </row>
    <row r="1166" spans="2:18">
      <c r="B1166" s="46">
        <v>45475.291666666664</v>
      </c>
      <c r="C1166" s="7">
        <v>30.874099999999999</v>
      </c>
      <c r="D1166" s="23">
        <f t="shared" si="91"/>
        <v>30.645600000000002</v>
      </c>
      <c r="E1166" s="24">
        <f>SMA1MSFT[[#This Row],[Adj Close]]-SMA1MSFT[[#This Row],[Naive Trend ]]</f>
        <v>0.22849999999999682</v>
      </c>
      <c r="F1166" s="5">
        <f t="shared" si="90"/>
        <v>5.2212249999998545E-2</v>
      </c>
      <c r="G1166" s="5">
        <f>ABS(SMA1MSFT[[#This Row],[Erorr 1]])</f>
        <v>0.22849999999999682</v>
      </c>
      <c r="H1166" s="15">
        <f>SMA1MSFT[[#This Row],[Abs Erorr 1]]/SMA1MSFT[[#This Row],[Adj Close]]</f>
        <v>7.4010254549929169E-3</v>
      </c>
      <c r="I1166" s="23">
        <f t="shared" si="93"/>
        <v>30.605866666666667</v>
      </c>
      <c r="J1166" s="25">
        <f>(SMA1MSFT[[#This Row],[Adj Close]]-SMA1MSFT[[#This Row],[3-MA]])</f>
        <v>0.2682333333333311</v>
      </c>
      <c r="K1166" s="14">
        <f t="shared" si="92"/>
        <v>7.1949121111109918E-2</v>
      </c>
      <c r="L1166" s="14">
        <f>ABS(SMA1MSFT[[#This Row],[Erorr 2]])</f>
        <v>0.2682333333333311</v>
      </c>
      <c r="M1166" s="15">
        <f>SMA1MSFT[[#This Row],[Abs Erorr 2]]/SMA1MSFT[[#This Row],[Adj Close]]</f>
        <v>8.6879725508867012E-3</v>
      </c>
      <c r="N1166" s="23">
        <f t="shared" si="94"/>
        <v>30.514766666666663</v>
      </c>
      <c r="O1166" s="26">
        <f>SMA1MSFT[[#This Row],[Adj Close]]-SMA1MSFT[[#This Row],[6-MA]]</f>
        <v>0.3593333333333355</v>
      </c>
      <c r="P1166" s="14">
        <f>(SMA1MSFT[[#This Row],[Adj Close]]-N1166)^2</f>
        <v>0.12912044444444601</v>
      </c>
      <c r="Q1166" s="14">
        <f>ABS(SMA1MSFT[[#This Row],[Erorr 3]])</f>
        <v>0.3593333333333355</v>
      </c>
      <c r="R1166" s="27">
        <f>SMA1MSFT[[#This Row],[Abs Erorr 3]]/SMA1MSFT[[#This Row],[Adj Close]]</f>
        <v>1.1638665850448614E-2</v>
      </c>
    </row>
    <row r="1167" spans="2:18">
      <c r="B1167" s="46">
        <v>45476.291666666664</v>
      </c>
      <c r="C1167" s="7">
        <v>31.033100000000001</v>
      </c>
      <c r="D1167" s="23">
        <f t="shared" si="91"/>
        <v>30.874099999999999</v>
      </c>
      <c r="E1167" s="24">
        <f>SMA1MSFT[[#This Row],[Adj Close]]-SMA1MSFT[[#This Row],[Naive Trend ]]</f>
        <v>0.15900000000000247</v>
      </c>
      <c r="F1167" s="5">
        <f t="shared" si="90"/>
        <v>2.5281000000000785E-2</v>
      </c>
      <c r="G1167" s="5">
        <f>ABS(SMA1MSFT[[#This Row],[Erorr 1]])</f>
        <v>0.15900000000000247</v>
      </c>
      <c r="H1167" s="15">
        <f>SMA1MSFT[[#This Row],[Abs Erorr 1]]/SMA1MSFT[[#This Row],[Adj Close]]</f>
        <v>5.1235616164676577E-3</v>
      </c>
      <c r="I1167" s="23">
        <f t="shared" si="93"/>
        <v>30.764833333333332</v>
      </c>
      <c r="J1167" s="25">
        <f>(SMA1MSFT[[#This Row],[Adj Close]]-SMA1MSFT[[#This Row],[3-MA]])</f>
        <v>0.2682666666666691</v>
      </c>
      <c r="K1167" s="14">
        <f t="shared" si="92"/>
        <v>7.1967004444445745E-2</v>
      </c>
      <c r="L1167" s="14">
        <f>ABS(SMA1MSFT[[#This Row],[Erorr 2]])</f>
        <v>0.2682666666666691</v>
      </c>
      <c r="M1167" s="15">
        <f>SMA1MSFT[[#This Row],[Abs Erorr 2]]/SMA1MSFT[[#This Row],[Adj Close]]</f>
        <v>8.6445333101323775E-3</v>
      </c>
      <c r="N1167" s="23">
        <f t="shared" si="94"/>
        <v>30.597566666666665</v>
      </c>
      <c r="O1167" s="26">
        <f>SMA1MSFT[[#This Row],[Adj Close]]-SMA1MSFT[[#This Row],[6-MA]]</f>
        <v>0.43553333333333555</v>
      </c>
      <c r="P1167" s="14">
        <f>(SMA1MSFT[[#This Row],[Adj Close]]-N1167)^2</f>
        <v>0.18968928444444638</v>
      </c>
      <c r="Q1167" s="14">
        <f>ABS(SMA1MSFT[[#This Row],[Erorr 3]])</f>
        <v>0.43553333333333555</v>
      </c>
      <c r="R1167" s="27">
        <f>SMA1MSFT[[#This Row],[Abs Erorr 3]]/SMA1MSFT[[#This Row],[Adj Close]]</f>
        <v>1.4034477165778976E-2</v>
      </c>
    </row>
    <row r="1168" spans="2:18">
      <c r="B1168" s="46">
        <v>45478.291666666664</v>
      </c>
      <c r="C1168" s="7">
        <v>31.818200000000001</v>
      </c>
      <c r="D1168" s="23">
        <f t="shared" si="91"/>
        <v>31.033100000000001</v>
      </c>
      <c r="E1168" s="24">
        <f>SMA1MSFT[[#This Row],[Adj Close]]-SMA1MSFT[[#This Row],[Naive Trend ]]</f>
        <v>0.78509999999999991</v>
      </c>
      <c r="F1168" s="5">
        <f t="shared" si="90"/>
        <v>0.61638200999999981</v>
      </c>
      <c r="G1168" s="5">
        <f>ABS(SMA1MSFT[[#This Row],[Erorr 1]])</f>
        <v>0.78509999999999991</v>
      </c>
      <c r="H1168" s="15">
        <f>SMA1MSFT[[#This Row],[Abs Erorr 1]]/SMA1MSFT[[#This Row],[Adj Close]]</f>
        <v>2.4674557328824381E-2</v>
      </c>
      <c r="I1168" s="23">
        <f t="shared" si="93"/>
        <v>30.850933333333334</v>
      </c>
      <c r="J1168" s="25">
        <f>(SMA1MSFT[[#This Row],[Adj Close]]-SMA1MSFT[[#This Row],[3-MA]])</f>
        <v>0.96726666666666716</v>
      </c>
      <c r="K1168" s="14">
        <f t="shared" si="92"/>
        <v>0.93560480444444538</v>
      </c>
      <c r="L1168" s="14">
        <f>ABS(SMA1MSFT[[#This Row],[Erorr 2]])</f>
        <v>0.96726666666666716</v>
      </c>
      <c r="M1168" s="15">
        <f>SMA1MSFT[[#This Row],[Abs Erorr 2]]/SMA1MSFT[[#This Row],[Adj Close]]</f>
        <v>3.0399792152499737E-2</v>
      </c>
      <c r="N1168" s="23">
        <f t="shared" si="94"/>
        <v>30.678716666666663</v>
      </c>
      <c r="O1168" s="26">
        <f>SMA1MSFT[[#This Row],[Adj Close]]-SMA1MSFT[[#This Row],[6-MA]]</f>
        <v>1.1394833333333381</v>
      </c>
      <c r="P1168" s="14">
        <f>(SMA1MSFT[[#This Row],[Adj Close]]-N1168)^2</f>
        <v>1.2984222669444552</v>
      </c>
      <c r="Q1168" s="14">
        <f>ABS(SMA1MSFT[[#This Row],[Erorr 3]])</f>
        <v>1.1394833333333381</v>
      </c>
      <c r="R1168" s="27">
        <f>SMA1MSFT[[#This Row],[Abs Erorr 3]]/SMA1MSFT[[#This Row],[Adj Close]]</f>
        <v>3.5812312869154699E-2</v>
      </c>
    </row>
    <row r="1169" spans="2:18">
      <c r="B1169" s="46">
        <v>45481.291666666664</v>
      </c>
      <c r="C1169" s="7">
        <v>33.775700000000001</v>
      </c>
      <c r="D1169" s="23">
        <f t="shared" si="91"/>
        <v>31.818200000000001</v>
      </c>
      <c r="E1169" s="24">
        <f>SMA1MSFT[[#This Row],[Adj Close]]-SMA1MSFT[[#This Row],[Naive Trend ]]</f>
        <v>1.9574999999999996</v>
      </c>
      <c r="F1169" s="5">
        <f t="shared" si="90"/>
        <v>3.8318062499999983</v>
      </c>
      <c r="G1169" s="5">
        <f>ABS(SMA1MSFT[[#This Row],[Erorr 1]])</f>
        <v>1.9574999999999996</v>
      </c>
      <c r="H1169" s="15">
        <f>SMA1MSFT[[#This Row],[Abs Erorr 1]]/SMA1MSFT[[#This Row],[Adj Close]]</f>
        <v>5.7955867680018459E-2</v>
      </c>
      <c r="I1169" s="23">
        <f t="shared" si="93"/>
        <v>31.241800000000001</v>
      </c>
      <c r="J1169" s="25">
        <f>(SMA1MSFT[[#This Row],[Adj Close]]-SMA1MSFT[[#This Row],[3-MA]])</f>
        <v>2.5338999999999992</v>
      </c>
      <c r="K1169" s="14">
        <f t="shared" si="92"/>
        <v>6.4206492099999961</v>
      </c>
      <c r="L1169" s="14">
        <f>ABS(SMA1MSFT[[#This Row],[Erorr 2]])</f>
        <v>2.5338999999999992</v>
      </c>
      <c r="M1169" s="15">
        <f>SMA1MSFT[[#This Row],[Abs Erorr 2]]/SMA1MSFT[[#This Row],[Adj Close]]</f>
        <v>7.5021391118466799E-2</v>
      </c>
      <c r="N1169" s="23">
        <f t="shared" si="94"/>
        <v>30.923833333333331</v>
      </c>
      <c r="O1169" s="26">
        <f>SMA1MSFT[[#This Row],[Adj Close]]-SMA1MSFT[[#This Row],[6-MA]]</f>
        <v>2.8518666666666697</v>
      </c>
      <c r="P1169" s="14">
        <f>(SMA1MSFT[[#This Row],[Adj Close]]-N1169)^2</f>
        <v>8.1331434844444619</v>
      </c>
      <c r="Q1169" s="14">
        <f>ABS(SMA1MSFT[[#This Row],[Erorr 3]])</f>
        <v>2.8518666666666697</v>
      </c>
      <c r="R1169" s="27">
        <f>SMA1MSFT[[#This Row],[Abs Erorr 3]]/SMA1MSFT[[#This Row],[Adj Close]]</f>
        <v>8.4435457049496218E-2</v>
      </c>
    </row>
    <row r="1170" spans="2:18">
      <c r="B1170" s="46">
        <v>45482.291666666664</v>
      </c>
      <c r="C1170" s="7">
        <v>34.372</v>
      </c>
      <c r="D1170" s="23">
        <f t="shared" si="91"/>
        <v>33.775700000000001</v>
      </c>
      <c r="E1170" s="24">
        <f>SMA1MSFT[[#This Row],[Adj Close]]-SMA1MSFT[[#This Row],[Naive Trend ]]</f>
        <v>0.59629999999999939</v>
      </c>
      <c r="F1170" s="5">
        <f t="shared" si="90"/>
        <v>0.35557368999999928</v>
      </c>
      <c r="G1170" s="5">
        <f>ABS(SMA1MSFT[[#This Row],[Erorr 1]])</f>
        <v>0.59629999999999939</v>
      </c>
      <c r="H1170" s="15">
        <f>SMA1MSFT[[#This Row],[Abs Erorr 1]]/SMA1MSFT[[#This Row],[Adj Close]]</f>
        <v>1.7348423135109956E-2</v>
      </c>
      <c r="I1170" s="23">
        <f t="shared" si="93"/>
        <v>32.209000000000003</v>
      </c>
      <c r="J1170" s="25">
        <f>(SMA1MSFT[[#This Row],[Adj Close]]-SMA1MSFT[[#This Row],[3-MA]])</f>
        <v>2.1629999999999967</v>
      </c>
      <c r="K1170" s="14">
        <f t="shared" si="92"/>
        <v>4.6785689999999853</v>
      </c>
      <c r="L1170" s="14">
        <f>ABS(SMA1MSFT[[#This Row],[Erorr 2]])</f>
        <v>2.1629999999999967</v>
      </c>
      <c r="M1170" s="15">
        <f>SMA1MSFT[[#This Row],[Abs Erorr 2]]/SMA1MSFT[[#This Row],[Adj Close]]</f>
        <v>6.2929128360293171E-2</v>
      </c>
      <c r="N1170" s="23">
        <f t="shared" si="94"/>
        <v>31.486916666666669</v>
      </c>
      <c r="O1170" s="26">
        <f>SMA1MSFT[[#This Row],[Adj Close]]-SMA1MSFT[[#This Row],[6-MA]]</f>
        <v>2.8850833333333306</v>
      </c>
      <c r="P1170" s="14">
        <f>(SMA1MSFT[[#This Row],[Adj Close]]-N1170)^2</f>
        <v>8.3237058402777624</v>
      </c>
      <c r="Q1170" s="14">
        <f>ABS(SMA1MSFT[[#This Row],[Erorr 3]])</f>
        <v>2.8850833333333306</v>
      </c>
      <c r="R1170" s="27">
        <f>SMA1MSFT[[#This Row],[Abs Erorr 3]]/SMA1MSFT[[#This Row],[Adj Close]]</f>
        <v>8.3937022382559373E-2</v>
      </c>
    </row>
    <row r="1171" spans="2:18">
      <c r="B1171" s="46">
        <v>45483.291666666664</v>
      </c>
      <c r="C1171" s="7">
        <v>34.650199999999998</v>
      </c>
      <c r="D1171" s="23">
        <f t="shared" si="91"/>
        <v>34.372</v>
      </c>
      <c r="E1171" s="24">
        <f>SMA1MSFT[[#This Row],[Adj Close]]-SMA1MSFT[[#This Row],[Naive Trend ]]</f>
        <v>0.27819999999999823</v>
      </c>
      <c r="F1171" s="5">
        <f t="shared" si="90"/>
        <v>7.7395239999999019E-2</v>
      </c>
      <c r="G1171" s="5">
        <f>ABS(SMA1MSFT[[#This Row],[Erorr 1]])</f>
        <v>0.27819999999999823</v>
      </c>
      <c r="H1171" s="15">
        <f>SMA1MSFT[[#This Row],[Abs Erorr 1]]/SMA1MSFT[[#This Row],[Adj Close]]</f>
        <v>8.0288136865010375E-3</v>
      </c>
      <c r="I1171" s="23">
        <f t="shared" si="93"/>
        <v>33.321966666666668</v>
      </c>
      <c r="J1171" s="25">
        <f>(SMA1MSFT[[#This Row],[Adj Close]]-SMA1MSFT[[#This Row],[3-MA]])</f>
        <v>1.3282333333333298</v>
      </c>
      <c r="K1171" s="14">
        <f t="shared" si="92"/>
        <v>1.7642037877777685</v>
      </c>
      <c r="L1171" s="14">
        <f>ABS(SMA1MSFT[[#This Row],[Erorr 2]])</f>
        <v>1.3282333333333298</v>
      </c>
      <c r="M1171" s="15">
        <f>SMA1MSFT[[#This Row],[Abs Erorr 2]]/SMA1MSFT[[#This Row],[Adj Close]]</f>
        <v>3.8332631076684401E-2</v>
      </c>
      <c r="N1171" s="23">
        <f t="shared" si="94"/>
        <v>32.086450000000006</v>
      </c>
      <c r="O1171" s="26">
        <f>SMA1MSFT[[#This Row],[Adj Close]]-SMA1MSFT[[#This Row],[6-MA]]</f>
        <v>2.5637499999999918</v>
      </c>
      <c r="P1171" s="14">
        <f>(SMA1MSFT[[#This Row],[Adj Close]]-N1171)^2</f>
        <v>6.5728140624999574</v>
      </c>
      <c r="Q1171" s="14">
        <f>ABS(SMA1MSFT[[#This Row],[Erorr 3]])</f>
        <v>2.5637499999999918</v>
      </c>
      <c r="R1171" s="27">
        <f>SMA1MSFT[[#This Row],[Abs Erorr 3]]/SMA1MSFT[[#This Row],[Adj Close]]</f>
        <v>7.3989471922239758E-2</v>
      </c>
    </row>
    <row r="1172" spans="2:18">
      <c r="B1172" s="46">
        <v>45484.291666666664</v>
      </c>
      <c r="C1172" s="7">
        <v>33.288800000000002</v>
      </c>
      <c r="D1172" s="23">
        <f t="shared" si="91"/>
        <v>34.650199999999998</v>
      </c>
      <c r="E1172" s="24">
        <f>SMA1MSFT[[#This Row],[Adj Close]]-SMA1MSFT[[#This Row],[Naive Trend ]]</f>
        <v>-1.3613999999999962</v>
      </c>
      <c r="F1172" s="5">
        <f t="shared" si="90"/>
        <v>1.8534099599999896</v>
      </c>
      <c r="G1172" s="5">
        <f>ABS(SMA1MSFT[[#This Row],[Erorr 1]])</f>
        <v>1.3613999999999962</v>
      </c>
      <c r="H1172" s="15">
        <f>SMA1MSFT[[#This Row],[Abs Erorr 1]]/SMA1MSFT[[#This Row],[Adj Close]]</f>
        <v>4.0896637908245298E-2</v>
      </c>
      <c r="I1172" s="23">
        <f t="shared" si="93"/>
        <v>34.265966666666664</v>
      </c>
      <c r="J1172" s="25">
        <f>(SMA1MSFT[[#This Row],[Adj Close]]-SMA1MSFT[[#This Row],[3-MA]])</f>
        <v>-0.97716666666666185</v>
      </c>
      <c r="K1172" s="14">
        <f t="shared" si="92"/>
        <v>0.95485469444443505</v>
      </c>
      <c r="L1172" s="14">
        <f>ABS(SMA1MSFT[[#This Row],[Erorr 2]])</f>
        <v>0.97716666666666185</v>
      </c>
      <c r="M1172" s="15">
        <f>SMA1MSFT[[#This Row],[Abs Erorr 2]]/SMA1MSFT[[#This Row],[Adj Close]]</f>
        <v>2.9354217234224777E-2</v>
      </c>
      <c r="N1172" s="23">
        <f t="shared" si="94"/>
        <v>32.753883333333334</v>
      </c>
      <c r="O1172" s="26">
        <f>SMA1MSFT[[#This Row],[Adj Close]]-SMA1MSFT[[#This Row],[6-MA]]</f>
        <v>0.5349166666666676</v>
      </c>
      <c r="P1172" s="14">
        <f>(SMA1MSFT[[#This Row],[Adj Close]]-N1172)^2</f>
        <v>0.28613584027777877</v>
      </c>
      <c r="Q1172" s="14">
        <f>ABS(SMA1MSFT[[#This Row],[Erorr 3]])</f>
        <v>0.5349166666666676</v>
      </c>
      <c r="R1172" s="27">
        <f>SMA1MSFT[[#This Row],[Abs Erorr 3]]/SMA1MSFT[[#This Row],[Adj Close]]</f>
        <v>1.6068968141436987E-2</v>
      </c>
    </row>
    <row r="1173" spans="2:18">
      <c r="B1173" s="46">
        <v>45485.291666666664</v>
      </c>
      <c r="C1173" s="7">
        <v>34.272599999999997</v>
      </c>
      <c r="D1173" s="23">
        <f t="shared" si="91"/>
        <v>33.288800000000002</v>
      </c>
      <c r="E1173" s="24">
        <f>SMA1MSFT[[#This Row],[Adj Close]]-SMA1MSFT[[#This Row],[Naive Trend ]]</f>
        <v>0.98379999999999512</v>
      </c>
      <c r="F1173" s="5">
        <f t="shared" si="90"/>
        <v>0.96786243999999044</v>
      </c>
      <c r="G1173" s="5">
        <f>ABS(SMA1MSFT[[#This Row],[Erorr 1]])</f>
        <v>0.98379999999999512</v>
      </c>
      <c r="H1173" s="15">
        <f>SMA1MSFT[[#This Row],[Abs Erorr 1]]/SMA1MSFT[[#This Row],[Adj Close]]</f>
        <v>2.870514638515885E-2</v>
      </c>
      <c r="I1173" s="23">
        <f t="shared" si="93"/>
        <v>34.103666666666669</v>
      </c>
      <c r="J1173" s="25">
        <f>(SMA1MSFT[[#This Row],[Adj Close]]-SMA1MSFT[[#This Row],[3-MA]])</f>
        <v>0.16893333333332805</v>
      </c>
      <c r="K1173" s="14">
        <f t="shared" si="92"/>
        <v>2.8538471111109326E-2</v>
      </c>
      <c r="L1173" s="14">
        <f>ABS(SMA1MSFT[[#This Row],[Erorr 2]])</f>
        <v>0.16893333333332805</v>
      </c>
      <c r="M1173" s="15">
        <f>SMA1MSFT[[#This Row],[Abs Erorr 2]]/SMA1MSFT[[#This Row],[Adj Close]]</f>
        <v>4.9291076058813185E-3</v>
      </c>
      <c r="N1173" s="23">
        <f t="shared" si="94"/>
        <v>33.156333333333336</v>
      </c>
      <c r="O1173" s="26">
        <f>SMA1MSFT[[#This Row],[Adj Close]]-SMA1MSFT[[#This Row],[6-MA]]</f>
        <v>1.116266666666661</v>
      </c>
      <c r="P1173" s="14">
        <f>(SMA1MSFT[[#This Row],[Adj Close]]-N1173)^2</f>
        <v>1.2460512711110985</v>
      </c>
      <c r="Q1173" s="14">
        <f>ABS(SMA1MSFT[[#This Row],[Erorr 3]])</f>
        <v>1.116266666666661</v>
      </c>
      <c r="R1173" s="27">
        <f>SMA1MSFT[[#This Row],[Abs Erorr 3]]/SMA1MSFT[[#This Row],[Adj Close]]</f>
        <v>3.2570235893006692E-2</v>
      </c>
    </row>
    <row r="1174" spans="2:18">
      <c r="B1174" s="46">
        <v>45488.291666666664</v>
      </c>
      <c r="C1174" s="7">
        <v>34.242800000000003</v>
      </c>
      <c r="D1174" s="23">
        <f t="shared" si="91"/>
        <v>34.272599999999997</v>
      </c>
      <c r="E1174" s="24">
        <f>SMA1MSFT[[#This Row],[Adj Close]]-SMA1MSFT[[#This Row],[Naive Trend ]]</f>
        <v>-2.9799999999994498E-2</v>
      </c>
      <c r="F1174" s="5">
        <f t="shared" si="90"/>
        <v>8.8803999999967202E-4</v>
      </c>
      <c r="G1174" s="5">
        <f>ABS(SMA1MSFT[[#This Row],[Erorr 1]])</f>
        <v>2.9799999999994498E-2</v>
      </c>
      <c r="H1174" s="15">
        <f>SMA1MSFT[[#This Row],[Abs Erorr 1]]/SMA1MSFT[[#This Row],[Adj Close]]</f>
        <v>8.7025593701433571E-4</v>
      </c>
      <c r="I1174" s="23">
        <f t="shared" si="93"/>
        <v>34.07053333333333</v>
      </c>
      <c r="J1174" s="25">
        <f>(SMA1MSFT[[#This Row],[Adj Close]]-SMA1MSFT[[#This Row],[3-MA]])</f>
        <v>0.17226666666667256</v>
      </c>
      <c r="K1174" s="14">
        <f t="shared" si="92"/>
        <v>2.9675804444446476E-2</v>
      </c>
      <c r="L1174" s="14">
        <f>ABS(SMA1MSFT[[#This Row],[Erorr 2]])</f>
        <v>0.17226666666667256</v>
      </c>
      <c r="M1174" s="15">
        <f>SMA1MSFT[[#This Row],[Abs Erorr 2]]/SMA1MSFT[[#This Row],[Adj Close]]</f>
        <v>5.0307412555828535E-3</v>
      </c>
      <c r="N1174" s="23">
        <f t="shared" si="94"/>
        <v>33.696249999999999</v>
      </c>
      <c r="O1174" s="26">
        <f>SMA1MSFT[[#This Row],[Adj Close]]-SMA1MSFT[[#This Row],[6-MA]]</f>
        <v>0.54655000000000342</v>
      </c>
      <c r="P1174" s="14">
        <f>(SMA1MSFT[[#This Row],[Adj Close]]-N1174)^2</f>
        <v>0.29871690250000377</v>
      </c>
      <c r="Q1174" s="14">
        <f>ABS(SMA1MSFT[[#This Row],[Erorr 3]])</f>
        <v>0.54655000000000342</v>
      </c>
      <c r="R1174" s="27">
        <f>SMA1MSFT[[#This Row],[Abs Erorr 3]]/SMA1MSFT[[#This Row],[Adj Close]]</f>
        <v>1.5961019542794497E-2</v>
      </c>
    </row>
    <row r="1175" spans="2:18">
      <c r="B1175" s="46">
        <v>45489.291666666664</v>
      </c>
      <c r="C1175" s="7">
        <v>34.1235</v>
      </c>
      <c r="D1175" s="23">
        <f t="shared" si="91"/>
        <v>34.242800000000003</v>
      </c>
      <c r="E1175" s="24">
        <f>SMA1MSFT[[#This Row],[Adj Close]]-SMA1MSFT[[#This Row],[Naive Trend ]]</f>
        <v>-0.11930000000000263</v>
      </c>
      <c r="F1175" s="5">
        <f t="shared" si="90"/>
        <v>1.4232490000000627E-2</v>
      </c>
      <c r="G1175" s="5">
        <f>ABS(SMA1MSFT[[#This Row],[Erorr 1]])</f>
        <v>0.11930000000000263</v>
      </c>
      <c r="H1175" s="15">
        <f>SMA1MSFT[[#This Row],[Abs Erorr 1]]/SMA1MSFT[[#This Row],[Adj Close]]</f>
        <v>3.4961243717673341E-3</v>
      </c>
      <c r="I1175" s="23">
        <f t="shared" si="93"/>
        <v>33.934733333333334</v>
      </c>
      <c r="J1175" s="25">
        <f>(SMA1MSFT[[#This Row],[Adj Close]]-SMA1MSFT[[#This Row],[3-MA]])</f>
        <v>0.18876666666666608</v>
      </c>
      <c r="K1175" s="14">
        <f t="shared" si="92"/>
        <v>3.5632854444444223E-2</v>
      </c>
      <c r="L1175" s="14">
        <f>ABS(SMA1MSFT[[#This Row],[Erorr 2]])</f>
        <v>0.18876666666666608</v>
      </c>
      <c r="M1175" s="15">
        <f>SMA1MSFT[[#This Row],[Abs Erorr 2]]/SMA1MSFT[[#This Row],[Adj Close]]</f>
        <v>5.5318670906169083E-3</v>
      </c>
      <c r="N1175" s="23">
        <f t="shared" si="94"/>
        <v>34.100349999999999</v>
      </c>
      <c r="O1175" s="26">
        <f>SMA1MSFT[[#This Row],[Adj Close]]-SMA1MSFT[[#This Row],[6-MA]]</f>
        <v>2.3150000000001114E-2</v>
      </c>
      <c r="P1175" s="14">
        <f>(SMA1MSFT[[#This Row],[Adj Close]]-N1175)^2</f>
        <v>5.3592250000005154E-4</v>
      </c>
      <c r="Q1175" s="14">
        <f>ABS(SMA1MSFT[[#This Row],[Erorr 3]])</f>
        <v>2.3150000000001114E-2</v>
      </c>
      <c r="R1175" s="27">
        <f>SMA1MSFT[[#This Row],[Abs Erorr 3]]/SMA1MSFT[[#This Row],[Adj Close]]</f>
        <v>6.7841809896408971E-4</v>
      </c>
    </row>
    <row r="1176" spans="2:18">
      <c r="B1176" s="46">
        <v>45490.291666666664</v>
      </c>
      <c r="C1176" s="7">
        <v>34.242800000000003</v>
      </c>
      <c r="D1176" s="23">
        <f t="shared" si="91"/>
        <v>34.1235</v>
      </c>
      <c r="E1176" s="24">
        <f>SMA1MSFT[[#This Row],[Adj Close]]-SMA1MSFT[[#This Row],[Naive Trend ]]</f>
        <v>0.11930000000000263</v>
      </c>
      <c r="F1176" s="5">
        <f t="shared" si="90"/>
        <v>1.4232490000000627E-2</v>
      </c>
      <c r="G1176" s="5">
        <f>ABS(SMA1MSFT[[#This Row],[Erorr 1]])</f>
        <v>0.11930000000000263</v>
      </c>
      <c r="H1176" s="15">
        <f>SMA1MSFT[[#This Row],[Abs Erorr 1]]/SMA1MSFT[[#This Row],[Adj Close]]</f>
        <v>3.4839440699943524E-3</v>
      </c>
      <c r="I1176" s="23">
        <f t="shared" si="93"/>
        <v>34.212966666666667</v>
      </c>
      <c r="J1176" s="25">
        <f>(SMA1MSFT[[#This Row],[Adj Close]]-SMA1MSFT[[#This Row],[3-MA]])</f>
        <v>2.9833333333336043E-2</v>
      </c>
      <c r="K1176" s="14">
        <f t="shared" si="92"/>
        <v>8.9002777777793943E-4</v>
      </c>
      <c r="L1176" s="14">
        <f>ABS(SMA1MSFT[[#This Row],[Erorr 2]])</f>
        <v>2.9833333333336043E-2</v>
      </c>
      <c r="M1176" s="15">
        <f>SMA1MSFT[[#This Row],[Abs Erorr 2]]/SMA1MSFT[[#This Row],[Adj Close]]</f>
        <v>8.7122937766000565E-4</v>
      </c>
      <c r="N1176" s="23">
        <f t="shared" si="94"/>
        <v>34.158316666666664</v>
      </c>
      <c r="O1176" s="26">
        <f>SMA1MSFT[[#This Row],[Adj Close]]-SMA1MSFT[[#This Row],[6-MA]]</f>
        <v>8.4483333333338351E-2</v>
      </c>
      <c r="P1176" s="14">
        <f>(SMA1MSFT[[#This Row],[Adj Close]]-N1176)^2</f>
        <v>7.1374336111119591E-3</v>
      </c>
      <c r="Q1176" s="14">
        <f>ABS(SMA1MSFT[[#This Row],[Erorr 3]])</f>
        <v>8.4483333333338351E-2</v>
      </c>
      <c r="R1176" s="27">
        <f>SMA1MSFT[[#This Row],[Abs Erorr 3]]/SMA1MSFT[[#This Row],[Adj Close]]</f>
        <v>2.4671853158426981E-3</v>
      </c>
    </row>
    <row r="1177" spans="2:18">
      <c r="B1177" s="46">
        <v>45491.291666666664</v>
      </c>
      <c r="C1177" s="7">
        <v>34.650199999999998</v>
      </c>
      <c r="D1177" s="23">
        <f t="shared" si="91"/>
        <v>34.242800000000003</v>
      </c>
      <c r="E1177" s="24">
        <f>SMA1MSFT[[#This Row],[Adj Close]]-SMA1MSFT[[#This Row],[Naive Trend ]]</f>
        <v>0.40739999999999554</v>
      </c>
      <c r="F1177" s="5">
        <f t="shared" si="90"/>
        <v>0.16597475999999636</v>
      </c>
      <c r="G1177" s="5">
        <f>ABS(SMA1MSFT[[#This Row],[Erorr 1]])</f>
        <v>0.40739999999999554</v>
      </c>
      <c r="H1177" s="15">
        <f>SMA1MSFT[[#This Row],[Abs Erorr 1]]/SMA1MSFT[[#This Row],[Adj Close]]</f>
        <v>1.1757507893172205E-2</v>
      </c>
      <c r="I1177" s="23">
        <f t="shared" si="93"/>
        <v>34.20303333333333</v>
      </c>
      <c r="J1177" s="25">
        <f>(SMA1MSFT[[#This Row],[Adj Close]]-SMA1MSFT[[#This Row],[3-MA]])</f>
        <v>0.44716666666666782</v>
      </c>
      <c r="K1177" s="14">
        <f t="shared" si="92"/>
        <v>0.19995802777777882</v>
      </c>
      <c r="L1177" s="14">
        <f>ABS(SMA1MSFT[[#This Row],[Erorr 2]])</f>
        <v>0.44716666666666782</v>
      </c>
      <c r="M1177" s="15">
        <f>SMA1MSFT[[#This Row],[Abs Erorr 2]]/SMA1MSFT[[#This Row],[Adj Close]]</f>
        <v>1.290516841653635E-2</v>
      </c>
      <c r="N1177" s="23">
        <f t="shared" si="94"/>
        <v>34.136783333333334</v>
      </c>
      <c r="O1177" s="26">
        <f>SMA1MSFT[[#This Row],[Adj Close]]-SMA1MSFT[[#This Row],[6-MA]]</f>
        <v>0.51341666666666441</v>
      </c>
      <c r="P1177" s="14">
        <f>(SMA1MSFT[[#This Row],[Adj Close]]-N1177)^2</f>
        <v>0.26359667361110878</v>
      </c>
      <c r="Q1177" s="14">
        <f>ABS(SMA1MSFT[[#This Row],[Erorr 3]])</f>
        <v>0.51341666666666441</v>
      </c>
      <c r="R1177" s="27">
        <f>SMA1MSFT[[#This Row],[Abs Erorr 3]]/SMA1MSFT[[#This Row],[Adj Close]]</f>
        <v>1.4817134292635091E-2</v>
      </c>
    </row>
    <row r="1178" spans="2:18">
      <c r="B1178" s="46">
        <v>45492.291666666664</v>
      </c>
      <c r="C1178" s="7">
        <v>32.772100000000002</v>
      </c>
      <c r="D1178" s="23">
        <f t="shared" si="91"/>
        <v>34.650199999999998</v>
      </c>
      <c r="E1178" s="24">
        <f>SMA1MSFT[[#This Row],[Adj Close]]-SMA1MSFT[[#This Row],[Naive Trend ]]</f>
        <v>-1.8780999999999963</v>
      </c>
      <c r="F1178" s="5">
        <f t="shared" si="90"/>
        <v>3.527259609999986</v>
      </c>
      <c r="G1178" s="5">
        <f>ABS(SMA1MSFT[[#This Row],[Erorr 1]])</f>
        <v>1.8780999999999963</v>
      </c>
      <c r="H1178" s="15">
        <f>SMA1MSFT[[#This Row],[Abs Erorr 1]]/SMA1MSFT[[#This Row],[Adj Close]]</f>
        <v>5.7307892994345688E-2</v>
      </c>
      <c r="I1178" s="23">
        <f t="shared" si="93"/>
        <v>34.338833333333334</v>
      </c>
      <c r="J1178" s="25">
        <f>(SMA1MSFT[[#This Row],[Adj Close]]-SMA1MSFT[[#This Row],[3-MA]])</f>
        <v>-1.5667333333333318</v>
      </c>
      <c r="K1178" s="14">
        <f t="shared" si="92"/>
        <v>2.4546533377777728</v>
      </c>
      <c r="L1178" s="14">
        <f>ABS(SMA1MSFT[[#This Row],[Erorr 2]])</f>
        <v>1.5667333333333318</v>
      </c>
      <c r="M1178" s="15">
        <f>SMA1MSFT[[#This Row],[Abs Erorr 2]]/SMA1MSFT[[#This Row],[Adj Close]]</f>
        <v>4.7806925199585369E-2</v>
      </c>
      <c r="N1178" s="23">
        <f t="shared" si="94"/>
        <v>34.136783333333334</v>
      </c>
      <c r="O1178" s="26">
        <f>SMA1MSFT[[#This Row],[Adj Close]]-SMA1MSFT[[#This Row],[6-MA]]</f>
        <v>-1.3646833333333319</v>
      </c>
      <c r="P1178" s="14">
        <f>(SMA1MSFT[[#This Row],[Adj Close]]-N1178)^2</f>
        <v>1.8623606002777739</v>
      </c>
      <c r="Q1178" s="14">
        <f>ABS(SMA1MSFT[[#This Row],[Erorr 3]])</f>
        <v>1.3646833333333319</v>
      </c>
      <c r="R1178" s="27">
        <f>SMA1MSFT[[#This Row],[Abs Erorr 3]]/SMA1MSFT[[#This Row],[Adj Close]]</f>
        <v>4.1641619955185415E-2</v>
      </c>
    </row>
    <row r="1179" spans="2:18">
      <c r="B1179" s="46">
        <v>45495.291666666664</v>
      </c>
      <c r="C1179" s="7">
        <v>33.159599999999998</v>
      </c>
      <c r="D1179" s="23">
        <f t="shared" si="91"/>
        <v>32.772100000000002</v>
      </c>
      <c r="E1179" s="24">
        <f>SMA1MSFT[[#This Row],[Adj Close]]-SMA1MSFT[[#This Row],[Naive Trend ]]</f>
        <v>0.38749999999999574</v>
      </c>
      <c r="F1179" s="5">
        <f t="shared" si="90"/>
        <v>0.15015624999999669</v>
      </c>
      <c r="G1179" s="5">
        <f>ABS(SMA1MSFT[[#This Row],[Erorr 1]])</f>
        <v>0.38749999999999574</v>
      </c>
      <c r="H1179" s="15">
        <f>SMA1MSFT[[#This Row],[Abs Erorr 1]]/SMA1MSFT[[#This Row],[Adj Close]]</f>
        <v>1.1685906947007677E-2</v>
      </c>
      <c r="I1179" s="23">
        <f t="shared" si="93"/>
        <v>33.888366666666663</v>
      </c>
      <c r="J1179" s="25">
        <f>(SMA1MSFT[[#This Row],[Adj Close]]-SMA1MSFT[[#This Row],[3-MA]])</f>
        <v>-0.72876666666666523</v>
      </c>
      <c r="K1179" s="14">
        <f t="shared" si="92"/>
        <v>0.53110085444444233</v>
      </c>
      <c r="L1179" s="14">
        <f>ABS(SMA1MSFT[[#This Row],[Erorr 2]])</f>
        <v>0.72876666666666523</v>
      </c>
      <c r="M1179" s="15">
        <f>SMA1MSFT[[#This Row],[Abs Erorr 2]]/SMA1MSFT[[#This Row],[Adj Close]]</f>
        <v>2.1977546974832788E-2</v>
      </c>
      <c r="N1179" s="23">
        <f t="shared" si="94"/>
        <v>34.050666666666665</v>
      </c>
      <c r="O1179" s="26">
        <f>SMA1MSFT[[#This Row],[Adj Close]]-SMA1MSFT[[#This Row],[6-MA]]</f>
        <v>-0.89106666666666712</v>
      </c>
      <c r="P1179" s="14">
        <f>(SMA1MSFT[[#This Row],[Adj Close]]-N1179)^2</f>
        <v>0.79399980444444529</v>
      </c>
      <c r="Q1179" s="14">
        <f>ABS(SMA1MSFT[[#This Row],[Erorr 3]])</f>
        <v>0.89106666666666712</v>
      </c>
      <c r="R1179" s="27">
        <f>SMA1MSFT[[#This Row],[Abs Erorr 3]]/SMA1MSFT[[#This Row],[Adj Close]]</f>
        <v>2.6872057161927983E-2</v>
      </c>
    </row>
    <row r="1180" spans="2:18">
      <c r="B1180" s="46">
        <v>45496.291666666664</v>
      </c>
      <c r="C1180" s="7">
        <v>32.7423</v>
      </c>
      <c r="D1180" s="23">
        <f t="shared" si="91"/>
        <v>33.159599999999998</v>
      </c>
      <c r="E1180" s="24">
        <f>SMA1MSFT[[#This Row],[Adj Close]]-SMA1MSFT[[#This Row],[Naive Trend ]]</f>
        <v>-0.41729999999999734</v>
      </c>
      <c r="F1180" s="5">
        <f t="shared" si="90"/>
        <v>0.17413928999999778</v>
      </c>
      <c r="G1180" s="5">
        <f>ABS(SMA1MSFT[[#This Row],[Erorr 1]])</f>
        <v>0.41729999999999734</v>
      </c>
      <c r="H1180" s="15">
        <f>SMA1MSFT[[#This Row],[Abs Erorr 1]]/SMA1MSFT[[#This Row],[Adj Close]]</f>
        <v>1.2744981262770096E-2</v>
      </c>
      <c r="I1180" s="23">
        <f t="shared" si="93"/>
        <v>33.527300000000004</v>
      </c>
      <c r="J1180" s="25">
        <f>(SMA1MSFT[[#This Row],[Adj Close]]-SMA1MSFT[[#This Row],[3-MA]])</f>
        <v>-0.78500000000000369</v>
      </c>
      <c r="K1180" s="14">
        <f t="shared" si="92"/>
        <v>0.6162250000000058</v>
      </c>
      <c r="L1180" s="14">
        <f>ABS(SMA1MSFT[[#This Row],[Erorr 2]])</f>
        <v>0.78500000000000369</v>
      </c>
      <c r="M1180" s="15">
        <f>SMA1MSFT[[#This Row],[Abs Erorr 2]]/SMA1MSFT[[#This Row],[Adj Close]]</f>
        <v>2.3975102543193474E-2</v>
      </c>
      <c r="N1180" s="23">
        <f t="shared" si="94"/>
        <v>33.86516666666666</v>
      </c>
      <c r="O1180" s="26">
        <f>SMA1MSFT[[#This Row],[Adj Close]]-SMA1MSFT[[#This Row],[6-MA]]</f>
        <v>-1.1228666666666598</v>
      </c>
      <c r="P1180" s="14">
        <f>(SMA1MSFT[[#This Row],[Adj Close]]-N1180)^2</f>
        <v>1.2608295511110956</v>
      </c>
      <c r="Q1180" s="14">
        <f>ABS(SMA1MSFT[[#This Row],[Erorr 3]])</f>
        <v>1.1228666666666598</v>
      </c>
      <c r="R1180" s="27">
        <f>SMA1MSFT[[#This Row],[Abs Erorr 3]]/SMA1MSFT[[#This Row],[Adj Close]]</f>
        <v>3.4294068121868644E-2</v>
      </c>
    </row>
    <row r="1181" spans="2:18">
      <c r="B1181" s="46">
        <v>45497.291666666664</v>
      </c>
      <c r="C1181" s="7">
        <v>31.5002</v>
      </c>
      <c r="D1181" s="23">
        <f t="shared" si="91"/>
        <v>32.7423</v>
      </c>
      <c r="E1181" s="24">
        <f>SMA1MSFT[[#This Row],[Adj Close]]-SMA1MSFT[[#This Row],[Naive Trend ]]</f>
        <v>-1.2421000000000006</v>
      </c>
      <c r="F1181" s="5">
        <f t="shared" si="90"/>
        <v>1.5428124100000016</v>
      </c>
      <c r="G1181" s="5">
        <f>ABS(SMA1MSFT[[#This Row],[Erorr 1]])</f>
        <v>1.2421000000000006</v>
      </c>
      <c r="H1181" s="15">
        <f>SMA1MSFT[[#This Row],[Abs Erorr 1]]/SMA1MSFT[[#This Row],[Adj Close]]</f>
        <v>3.9431495673043368E-2</v>
      </c>
      <c r="I1181" s="23">
        <f t="shared" si="93"/>
        <v>32.891333333333336</v>
      </c>
      <c r="J1181" s="25">
        <f>(SMA1MSFT[[#This Row],[Adj Close]]-SMA1MSFT[[#This Row],[3-MA]])</f>
        <v>-1.391133333333336</v>
      </c>
      <c r="K1181" s="14">
        <f t="shared" si="92"/>
        <v>1.9352519511111186</v>
      </c>
      <c r="L1181" s="14">
        <f>ABS(SMA1MSFT[[#This Row],[Erorr 2]])</f>
        <v>1.391133333333336</v>
      </c>
      <c r="M1181" s="15">
        <f>SMA1MSFT[[#This Row],[Abs Erorr 2]]/SMA1MSFT[[#This Row],[Adj Close]]</f>
        <v>4.416268256497851E-2</v>
      </c>
      <c r="N1181" s="23">
        <f t="shared" si="94"/>
        <v>33.615083333333331</v>
      </c>
      <c r="O1181" s="26">
        <f>SMA1MSFT[[#This Row],[Adj Close]]-SMA1MSFT[[#This Row],[6-MA]]</f>
        <v>-2.1148833333333314</v>
      </c>
      <c r="P1181" s="14">
        <f>(SMA1MSFT[[#This Row],[Adj Close]]-N1181)^2</f>
        <v>4.4727315136111034</v>
      </c>
      <c r="Q1181" s="14">
        <f>ABS(SMA1MSFT[[#This Row],[Erorr 3]])</f>
        <v>2.1148833333333314</v>
      </c>
      <c r="R1181" s="27">
        <f>SMA1MSFT[[#This Row],[Abs Erorr 3]]/SMA1MSFT[[#This Row],[Adj Close]]</f>
        <v>6.7138727161520612E-2</v>
      </c>
    </row>
    <row r="1182" spans="2:18">
      <c r="B1182" s="46">
        <v>45498.291666666664</v>
      </c>
      <c r="C1182" s="7">
        <v>30.904</v>
      </c>
      <c r="D1182" s="23">
        <f t="shared" si="91"/>
        <v>31.5002</v>
      </c>
      <c r="E1182" s="24">
        <f>SMA1MSFT[[#This Row],[Adj Close]]-SMA1MSFT[[#This Row],[Naive Trend ]]</f>
        <v>-0.59619999999999962</v>
      </c>
      <c r="F1182" s="5">
        <f t="shared" si="90"/>
        <v>0.35545443999999954</v>
      </c>
      <c r="G1182" s="5">
        <f>ABS(SMA1MSFT[[#This Row],[Erorr 1]])</f>
        <v>0.59619999999999962</v>
      </c>
      <c r="H1182" s="15">
        <f>SMA1MSFT[[#This Row],[Abs Erorr 1]]/SMA1MSFT[[#This Row],[Adj Close]]</f>
        <v>1.9292001035464652E-2</v>
      </c>
      <c r="I1182" s="23">
        <f t="shared" si="93"/>
        <v>32.467366666666663</v>
      </c>
      <c r="J1182" s="25">
        <f>(SMA1MSFT[[#This Row],[Adj Close]]-SMA1MSFT[[#This Row],[3-MA]])</f>
        <v>-1.5633666666666635</v>
      </c>
      <c r="K1182" s="14">
        <f t="shared" si="92"/>
        <v>2.4441153344444344</v>
      </c>
      <c r="L1182" s="14">
        <f>ABS(SMA1MSFT[[#This Row],[Erorr 2]])</f>
        <v>1.5633666666666635</v>
      </c>
      <c r="M1182" s="15">
        <f>SMA1MSFT[[#This Row],[Abs Erorr 2]]/SMA1MSFT[[#This Row],[Adj Close]]</f>
        <v>5.0587841919061072E-2</v>
      </c>
      <c r="N1182" s="23">
        <f t="shared" si="94"/>
        <v>33.177866666666667</v>
      </c>
      <c r="O1182" s="26">
        <f>SMA1MSFT[[#This Row],[Adj Close]]-SMA1MSFT[[#This Row],[6-MA]]</f>
        <v>-2.2738666666666667</v>
      </c>
      <c r="P1182" s="14">
        <f>(SMA1MSFT[[#This Row],[Adj Close]]-N1182)^2</f>
        <v>5.170469617777778</v>
      </c>
      <c r="Q1182" s="14">
        <f>ABS(SMA1MSFT[[#This Row],[Erorr 3]])</f>
        <v>2.2738666666666667</v>
      </c>
      <c r="R1182" s="27">
        <f>SMA1MSFT[[#This Row],[Abs Erorr 3]]/SMA1MSFT[[#This Row],[Adj Close]]</f>
        <v>7.3578393303995168E-2</v>
      </c>
    </row>
    <row r="1183" spans="2:18">
      <c r="B1183" s="46">
        <v>45499.291666666664</v>
      </c>
      <c r="C1183" s="7">
        <v>31.1524</v>
      </c>
      <c r="D1183" s="23">
        <f t="shared" si="91"/>
        <v>30.904</v>
      </c>
      <c r="E1183" s="24">
        <f>SMA1MSFT[[#This Row],[Adj Close]]-SMA1MSFT[[#This Row],[Naive Trend ]]</f>
        <v>0.24840000000000018</v>
      </c>
      <c r="F1183" s="5">
        <f t="shared" si="90"/>
        <v>6.1702560000000087E-2</v>
      </c>
      <c r="G1183" s="5">
        <f>ABS(SMA1MSFT[[#This Row],[Erorr 1]])</f>
        <v>0.24840000000000018</v>
      </c>
      <c r="H1183" s="15">
        <f>SMA1MSFT[[#This Row],[Abs Erorr 1]]/SMA1MSFT[[#This Row],[Adj Close]]</f>
        <v>7.9737034706796328E-3</v>
      </c>
      <c r="I1183" s="23">
        <f t="shared" si="93"/>
        <v>31.715500000000002</v>
      </c>
      <c r="J1183" s="25">
        <f>(SMA1MSFT[[#This Row],[Adj Close]]-SMA1MSFT[[#This Row],[3-MA]])</f>
        <v>-0.56310000000000215</v>
      </c>
      <c r="K1183" s="14">
        <f t="shared" si="92"/>
        <v>0.3170816100000024</v>
      </c>
      <c r="L1183" s="14">
        <f>ABS(SMA1MSFT[[#This Row],[Erorr 2]])</f>
        <v>0.56310000000000215</v>
      </c>
      <c r="M1183" s="15">
        <f>SMA1MSFT[[#This Row],[Abs Erorr 2]]/SMA1MSFT[[#This Row],[Adj Close]]</f>
        <v>1.8075653882204973E-2</v>
      </c>
      <c r="N1183" s="23">
        <f t="shared" si="94"/>
        <v>32.621400000000001</v>
      </c>
      <c r="O1183" s="26">
        <f>SMA1MSFT[[#This Row],[Adj Close]]-SMA1MSFT[[#This Row],[6-MA]]</f>
        <v>-1.4690000000000012</v>
      </c>
      <c r="P1183" s="14">
        <f>(SMA1MSFT[[#This Row],[Adj Close]]-N1183)^2</f>
        <v>2.1579610000000033</v>
      </c>
      <c r="Q1183" s="14">
        <f>ABS(SMA1MSFT[[#This Row],[Erorr 3]])</f>
        <v>1.4690000000000012</v>
      </c>
      <c r="R1183" s="27">
        <f>SMA1MSFT[[#This Row],[Abs Erorr 3]]/SMA1MSFT[[#This Row],[Adj Close]]</f>
        <v>4.7155275355991871E-2</v>
      </c>
    </row>
    <row r="1184" spans="2:18">
      <c r="B1184" s="46">
        <v>45502.291666666664</v>
      </c>
      <c r="C1184" s="7">
        <v>30.6357</v>
      </c>
      <c r="D1184" s="23">
        <f t="shared" si="91"/>
        <v>31.1524</v>
      </c>
      <c r="E1184" s="24">
        <f>SMA1MSFT[[#This Row],[Adj Close]]-SMA1MSFT[[#This Row],[Naive Trend ]]</f>
        <v>-0.51670000000000016</v>
      </c>
      <c r="F1184" s="5">
        <f t="shared" si="90"/>
        <v>0.26697889000000019</v>
      </c>
      <c r="G1184" s="5">
        <f>ABS(SMA1MSFT[[#This Row],[Erorr 1]])</f>
        <v>0.51670000000000016</v>
      </c>
      <c r="H1184" s="15">
        <f>SMA1MSFT[[#This Row],[Abs Erorr 1]]/SMA1MSFT[[#This Row],[Adj Close]]</f>
        <v>1.6865943980388896E-2</v>
      </c>
      <c r="I1184" s="23">
        <f t="shared" si="93"/>
        <v>31.185533333333336</v>
      </c>
      <c r="J1184" s="25">
        <f>(SMA1MSFT[[#This Row],[Adj Close]]-SMA1MSFT[[#This Row],[3-MA]])</f>
        <v>-0.54983333333333562</v>
      </c>
      <c r="K1184" s="14">
        <f t="shared" si="92"/>
        <v>0.30231669444444698</v>
      </c>
      <c r="L1184" s="14">
        <f>ABS(SMA1MSFT[[#This Row],[Erorr 2]])</f>
        <v>0.54983333333333562</v>
      </c>
      <c r="M1184" s="15">
        <f>SMA1MSFT[[#This Row],[Abs Erorr 2]]/SMA1MSFT[[#This Row],[Adj Close]]</f>
        <v>1.7947470870041671E-2</v>
      </c>
      <c r="N1184" s="23">
        <f t="shared" si="94"/>
        <v>32.038433333333337</v>
      </c>
      <c r="O1184" s="26">
        <f>SMA1MSFT[[#This Row],[Adj Close]]-SMA1MSFT[[#This Row],[6-MA]]</f>
        <v>-1.4027333333333374</v>
      </c>
      <c r="P1184" s="14">
        <f>(SMA1MSFT[[#This Row],[Adj Close]]-N1184)^2</f>
        <v>1.9676608044444559</v>
      </c>
      <c r="Q1184" s="14">
        <f>ABS(SMA1MSFT[[#This Row],[Erorr 3]])</f>
        <v>1.4027333333333374</v>
      </c>
      <c r="R1184" s="27">
        <f>SMA1MSFT[[#This Row],[Abs Erorr 3]]/SMA1MSFT[[#This Row],[Adj Close]]</f>
        <v>4.5787539809220533E-2</v>
      </c>
    </row>
    <row r="1185" spans="2:18">
      <c r="B1185" s="46">
        <v>45503.291666666664</v>
      </c>
      <c r="C1185" s="7">
        <v>29.940100000000001</v>
      </c>
      <c r="D1185" s="23">
        <f t="shared" si="91"/>
        <v>30.6357</v>
      </c>
      <c r="E1185" s="24">
        <f>SMA1MSFT[[#This Row],[Adj Close]]-SMA1MSFT[[#This Row],[Naive Trend ]]</f>
        <v>-0.69559999999999889</v>
      </c>
      <c r="F1185" s="5">
        <f t="shared" si="90"/>
        <v>0.48385935999999846</v>
      </c>
      <c r="G1185" s="5">
        <f>ABS(SMA1MSFT[[#This Row],[Erorr 1]])</f>
        <v>0.69559999999999889</v>
      </c>
      <c r="H1185" s="15">
        <f>SMA1MSFT[[#This Row],[Abs Erorr 1]]/SMA1MSFT[[#This Row],[Adj Close]]</f>
        <v>2.3233055333816484E-2</v>
      </c>
      <c r="I1185" s="23">
        <f t="shared" si="93"/>
        <v>30.897366666666667</v>
      </c>
      <c r="J1185" s="25">
        <f>(SMA1MSFT[[#This Row],[Adj Close]]-SMA1MSFT[[#This Row],[3-MA]])</f>
        <v>-0.9572666666666656</v>
      </c>
      <c r="K1185" s="14">
        <f t="shared" si="92"/>
        <v>0.91635947111110905</v>
      </c>
      <c r="L1185" s="14">
        <f>ABS(SMA1MSFT[[#This Row],[Erorr 2]])</f>
        <v>0.9572666666666656</v>
      </c>
      <c r="M1185" s="15">
        <f>SMA1MSFT[[#This Row],[Abs Erorr 2]]/SMA1MSFT[[#This Row],[Adj Close]]</f>
        <v>3.1972727768666956E-2</v>
      </c>
      <c r="N1185" s="23">
        <f t="shared" si="94"/>
        <v>31.682366666666667</v>
      </c>
      <c r="O1185" s="26">
        <f>SMA1MSFT[[#This Row],[Adj Close]]-SMA1MSFT[[#This Row],[6-MA]]</f>
        <v>-1.7422666666666657</v>
      </c>
      <c r="P1185" s="14">
        <f>(SMA1MSFT[[#This Row],[Adj Close]]-N1185)^2</f>
        <v>3.0354931377777747</v>
      </c>
      <c r="Q1185" s="14">
        <f>ABS(SMA1MSFT[[#This Row],[Erorr 3]])</f>
        <v>1.7422666666666657</v>
      </c>
      <c r="R1185" s="27">
        <f>SMA1MSFT[[#This Row],[Abs Erorr 3]]/SMA1MSFT[[#This Row],[Adj Close]]</f>
        <v>5.8191745073218379E-2</v>
      </c>
    </row>
    <row r="1186" spans="2:18">
      <c r="B1186" s="46">
        <v>45504.291666666664</v>
      </c>
      <c r="C1186" s="7">
        <v>30.546199999999999</v>
      </c>
      <c r="D1186" s="23">
        <f t="shared" si="91"/>
        <v>29.940100000000001</v>
      </c>
      <c r="E1186" s="24">
        <f>SMA1MSFT[[#This Row],[Adj Close]]-SMA1MSFT[[#This Row],[Naive Trend ]]</f>
        <v>0.60609999999999786</v>
      </c>
      <c r="F1186" s="5">
        <f t="shared" si="90"/>
        <v>0.36735720999999744</v>
      </c>
      <c r="G1186" s="5">
        <f>ABS(SMA1MSFT[[#This Row],[Erorr 1]])</f>
        <v>0.60609999999999786</v>
      </c>
      <c r="H1186" s="15">
        <f>SMA1MSFT[[#This Row],[Abs Erorr 1]]/SMA1MSFT[[#This Row],[Adj Close]]</f>
        <v>1.9842075282686483E-2</v>
      </c>
      <c r="I1186" s="23">
        <f t="shared" si="93"/>
        <v>30.576066666666666</v>
      </c>
      <c r="J1186" s="25">
        <f>(SMA1MSFT[[#This Row],[Adj Close]]-SMA1MSFT[[#This Row],[3-MA]])</f>
        <v>-2.986666666666693E-2</v>
      </c>
      <c r="K1186" s="14">
        <f t="shared" si="92"/>
        <v>8.920177777777935E-4</v>
      </c>
      <c r="L1186" s="14">
        <f>ABS(SMA1MSFT[[#This Row],[Erorr 2]])</f>
        <v>2.986666666666693E-2</v>
      </c>
      <c r="M1186" s="15">
        <f>SMA1MSFT[[#This Row],[Abs Erorr 2]]/SMA1MSFT[[#This Row],[Adj Close]]</f>
        <v>9.7775391592626673E-4</v>
      </c>
      <c r="N1186" s="23">
        <f t="shared" si="94"/>
        <v>31.14578333333333</v>
      </c>
      <c r="O1186" s="26">
        <f>SMA1MSFT[[#This Row],[Adj Close]]-SMA1MSFT[[#This Row],[6-MA]]</f>
        <v>-0.59958333333333158</v>
      </c>
      <c r="P1186" s="14">
        <f>(SMA1MSFT[[#This Row],[Adj Close]]-N1186)^2</f>
        <v>0.35950017361110903</v>
      </c>
      <c r="Q1186" s="14">
        <f>ABS(SMA1MSFT[[#This Row],[Erorr 3]])</f>
        <v>0.59958333333333158</v>
      </c>
      <c r="R1186" s="27">
        <f>SMA1MSFT[[#This Row],[Abs Erorr 3]]/SMA1MSFT[[#This Row],[Adj Close]]</f>
        <v>1.9628737235182499E-2</v>
      </c>
    </row>
    <row r="1187" spans="2:18">
      <c r="B1187" s="46">
        <v>45505.291666666664</v>
      </c>
      <c r="C1187" s="7">
        <v>28.866900000000001</v>
      </c>
      <c r="D1187" s="23">
        <f t="shared" si="91"/>
        <v>30.546199999999999</v>
      </c>
      <c r="E1187" s="24">
        <f>SMA1MSFT[[#This Row],[Adj Close]]-SMA1MSFT[[#This Row],[Naive Trend ]]</f>
        <v>-1.6792999999999978</v>
      </c>
      <c r="F1187" s="5">
        <f t="shared" si="90"/>
        <v>2.8200484899999925</v>
      </c>
      <c r="G1187" s="5">
        <f>ABS(SMA1MSFT[[#This Row],[Erorr 1]])</f>
        <v>1.6792999999999978</v>
      </c>
      <c r="H1187" s="15">
        <f>SMA1MSFT[[#This Row],[Abs Erorr 1]]/SMA1MSFT[[#This Row],[Adj Close]]</f>
        <v>5.8173894668287825E-2</v>
      </c>
      <c r="I1187" s="23">
        <f t="shared" si="93"/>
        <v>30.373999999999999</v>
      </c>
      <c r="J1187" s="25">
        <f>(SMA1MSFT[[#This Row],[Adj Close]]-SMA1MSFT[[#This Row],[3-MA]])</f>
        <v>-1.5070999999999977</v>
      </c>
      <c r="K1187" s="14">
        <f t="shared" si="92"/>
        <v>2.271350409999993</v>
      </c>
      <c r="L1187" s="14">
        <f>ABS(SMA1MSFT[[#This Row],[Erorr 2]])</f>
        <v>1.5070999999999977</v>
      </c>
      <c r="M1187" s="15">
        <f>SMA1MSFT[[#This Row],[Abs Erorr 2]]/SMA1MSFT[[#This Row],[Adj Close]]</f>
        <v>5.2208584919059463E-2</v>
      </c>
      <c r="N1187" s="23">
        <f t="shared" si="94"/>
        <v>30.779766666666671</v>
      </c>
      <c r="O1187" s="26">
        <f>SMA1MSFT[[#This Row],[Adj Close]]-SMA1MSFT[[#This Row],[6-MA]]</f>
        <v>-1.9128666666666696</v>
      </c>
      <c r="P1187" s="14">
        <f>(SMA1MSFT[[#This Row],[Adj Close]]-N1187)^2</f>
        <v>3.6590588844444558</v>
      </c>
      <c r="Q1187" s="14">
        <f>ABS(SMA1MSFT[[#This Row],[Erorr 3]])</f>
        <v>1.9128666666666696</v>
      </c>
      <c r="R1187" s="27">
        <f>SMA1MSFT[[#This Row],[Abs Erorr 3]]/SMA1MSFT[[#This Row],[Adj Close]]</f>
        <v>6.6265053284788794E-2</v>
      </c>
    </row>
    <row r="1188" spans="2:18">
      <c r="B1188" s="46">
        <v>45506.291666666664</v>
      </c>
      <c r="C1188" s="7">
        <v>21.3446</v>
      </c>
      <c r="D1188" s="23">
        <f t="shared" si="91"/>
        <v>28.866900000000001</v>
      </c>
      <c r="E1188" s="24">
        <f>SMA1MSFT[[#This Row],[Adj Close]]-SMA1MSFT[[#This Row],[Naive Trend ]]</f>
        <v>-7.5223000000000013</v>
      </c>
      <c r="F1188" s="5">
        <f t="shared" si="90"/>
        <v>56.584997290000018</v>
      </c>
      <c r="G1188" s="5">
        <f>ABS(SMA1MSFT[[#This Row],[Erorr 1]])</f>
        <v>7.5223000000000013</v>
      </c>
      <c r="H1188" s="15">
        <f>SMA1MSFT[[#This Row],[Abs Erorr 1]]/SMA1MSFT[[#This Row],[Adj Close]]</f>
        <v>0.35242168979507704</v>
      </c>
      <c r="I1188" s="23">
        <f t="shared" si="93"/>
        <v>29.784400000000002</v>
      </c>
      <c r="J1188" s="25">
        <f>(SMA1MSFT[[#This Row],[Adj Close]]-SMA1MSFT[[#This Row],[3-MA]])</f>
        <v>-8.4398000000000017</v>
      </c>
      <c r="K1188" s="14">
        <f t="shared" si="92"/>
        <v>71.230224040000024</v>
      </c>
      <c r="L1188" s="14">
        <f>ABS(SMA1MSFT[[#This Row],[Erorr 2]])</f>
        <v>8.4398000000000017</v>
      </c>
      <c r="M1188" s="15">
        <f>SMA1MSFT[[#This Row],[Abs Erorr 2]]/SMA1MSFT[[#This Row],[Adj Close]]</f>
        <v>0.3954068007833364</v>
      </c>
      <c r="N1188" s="23">
        <f t="shared" si="94"/>
        <v>30.340883333333334</v>
      </c>
      <c r="O1188" s="26">
        <f>SMA1MSFT[[#This Row],[Adj Close]]-SMA1MSFT[[#This Row],[6-MA]]</f>
        <v>-8.9962833333333343</v>
      </c>
      <c r="P1188" s="14">
        <f>(SMA1MSFT[[#This Row],[Adj Close]]-N1188)^2</f>
        <v>80.933113813611129</v>
      </c>
      <c r="Q1188" s="14">
        <f>ABS(SMA1MSFT[[#This Row],[Erorr 3]])</f>
        <v>8.9962833333333343</v>
      </c>
      <c r="R1188" s="27">
        <f>SMA1MSFT[[#This Row],[Abs Erorr 3]]/SMA1MSFT[[#This Row],[Adj Close]]</f>
        <v>0.42147818808191928</v>
      </c>
    </row>
    <row r="1189" spans="2:18">
      <c r="B1189" s="46">
        <v>45509.291666666664</v>
      </c>
      <c r="C1189" s="7">
        <v>19.9832</v>
      </c>
      <c r="D1189" s="23">
        <f t="shared" si="91"/>
        <v>21.3446</v>
      </c>
      <c r="E1189" s="24">
        <f>SMA1MSFT[[#This Row],[Adj Close]]-SMA1MSFT[[#This Row],[Naive Trend ]]</f>
        <v>-1.3613999999999997</v>
      </c>
      <c r="F1189" s="5">
        <f t="shared" si="90"/>
        <v>1.8534099599999991</v>
      </c>
      <c r="G1189" s="5">
        <f>ABS(SMA1MSFT[[#This Row],[Erorr 1]])</f>
        <v>1.3613999999999997</v>
      </c>
      <c r="H1189" s="15">
        <f>SMA1MSFT[[#This Row],[Abs Erorr 1]]/SMA1MSFT[[#This Row],[Adj Close]]</f>
        <v>6.8127226870571267E-2</v>
      </c>
      <c r="I1189" s="23">
        <f t="shared" si="93"/>
        <v>26.919233333333334</v>
      </c>
      <c r="J1189" s="25">
        <f>(SMA1MSFT[[#This Row],[Adj Close]]-SMA1MSFT[[#This Row],[3-MA]])</f>
        <v>-6.9360333333333344</v>
      </c>
      <c r="K1189" s="14">
        <f t="shared" si="92"/>
        <v>48.108558401111125</v>
      </c>
      <c r="L1189" s="14">
        <f>ABS(SMA1MSFT[[#This Row],[Erorr 2]])</f>
        <v>6.9360333333333344</v>
      </c>
      <c r="M1189" s="15">
        <f>SMA1MSFT[[#This Row],[Abs Erorr 2]]/SMA1MSFT[[#This Row],[Adj Close]]</f>
        <v>0.34709322497564626</v>
      </c>
      <c r="N1189" s="23">
        <f t="shared" si="94"/>
        <v>28.747650000000004</v>
      </c>
      <c r="O1189" s="26">
        <f>SMA1MSFT[[#This Row],[Adj Close]]-SMA1MSFT[[#This Row],[6-MA]]</f>
        <v>-8.7644500000000036</v>
      </c>
      <c r="P1189" s="14">
        <f>(SMA1MSFT[[#This Row],[Adj Close]]-N1189)^2</f>
        <v>76.815583802500058</v>
      </c>
      <c r="Q1189" s="14">
        <f>ABS(SMA1MSFT[[#This Row],[Erorr 3]])</f>
        <v>8.7644500000000036</v>
      </c>
      <c r="R1189" s="27">
        <f>SMA1MSFT[[#This Row],[Abs Erorr 3]]/SMA1MSFT[[#This Row],[Adj Close]]</f>
        <v>0.43859091636975078</v>
      </c>
    </row>
    <row r="1190" spans="2:18">
      <c r="B1190" s="46">
        <v>45510.291666666664</v>
      </c>
      <c r="C1190" s="7">
        <v>19.704999999999998</v>
      </c>
      <c r="D1190" s="23">
        <f t="shared" si="91"/>
        <v>19.9832</v>
      </c>
      <c r="E1190" s="24">
        <f>SMA1MSFT[[#This Row],[Adj Close]]-SMA1MSFT[[#This Row],[Naive Trend ]]</f>
        <v>-0.27820000000000178</v>
      </c>
      <c r="F1190" s="5">
        <f t="shared" si="90"/>
        <v>7.7395240000000989E-2</v>
      </c>
      <c r="G1190" s="5">
        <f>ABS(SMA1MSFT[[#This Row],[Erorr 1]])</f>
        <v>0.27820000000000178</v>
      </c>
      <c r="H1190" s="15">
        <f>SMA1MSFT[[#This Row],[Abs Erorr 1]]/SMA1MSFT[[#This Row],[Adj Close]]</f>
        <v>1.4118244100482203E-2</v>
      </c>
      <c r="I1190" s="23">
        <f t="shared" si="93"/>
        <v>23.398233333333334</v>
      </c>
      <c r="J1190" s="25">
        <f>(SMA1MSFT[[#This Row],[Adj Close]]-SMA1MSFT[[#This Row],[3-MA]])</f>
        <v>-3.6932333333333354</v>
      </c>
      <c r="K1190" s="14">
        <f t="shared" si="92"/>
        <v>13.639972454444459</v>
      </c>
      <c r="L1190" s="14">
        <f>ABS(SMA1MSFT[[#This Row],[Erorr 2]])</f>
        <v>3.6932333333333354</v>
      </c>
      <c r="M1190" s="15">
        <f>SMA1MSFT[[#This Row],[Abs Erorr 2]]/SMA1MSFT[[#This Row],[Adj Close]]</f>
        <v>0.18742620316332584</v>
      </c>
      <c r="N1190" s="23">
        <f t="shared" si="94"/>
        <v>26.88611666666667</v>
      </c>
      <c r="O1190" s="26">
        <f>SMA1MSFT[[#This Row],[Adj Close]]-SMA1MSFT[[#This Row],[6-MA]]</f>
        <v>-7.1811166666666715</v>
      </c>
      <c r="P1190" s="14">
        <f>(SMA1MSFT[[#This Row],[Adj Close]]-N1190)^2</f>
        <v>51.568436580277847</v>
      </c>
      <c r="Q1190" s="14">
        <f>ABS(SMA1MSFT[[#This Row],[Erorr 3]])</f>
        <v>7.1811166666666715</v>
      </c>
      <c r="R1190" s="27">
        <f>SMA1MSFT[[#This Row],[Abs Erorr 3]]/SMA1MSFT[[#This Row],[Adj Close]]</f>
        <v>0.3644311934365223</v>
      </c>
    </row>
    <row r="1191" spans="2:18">
      <c r="B1191" s="46">
        <v>45511.291666666664</v>
      </c>
      <c r="C1191" s="7">
        <v>18.989999999999998</v>
      </c>
      <c r="D1191" s="23">
        <f t="shared" si="91"/>
        <v>19.704999999999998</v>
      </c>
      <c r="E1191" s="24">
        <f>SMA1MSFT[[#This Row],[Adj Close]]-SMA1MSFT[[#This Row],[Naive Trend ]]</f>
        <v>-0.71499999999999986</v>
      </c>
      <c r="F1191" s="5">
        <f t="shared" si="90"/>
        <v>0.51122499999999982</v>
      </c>
      <c r="G1191" s="5">
        <f>ABS(SMA1MSFT[[#This Row],[Erorr 1]])</f>
        <v>0.71499999999999986</v>
      </c>
      <c r="H1191" s="15">
        <f>SMA1MSFT[[#This Row],[Abs Erorr 1]]/SMA1MSFT[[#This Row],[Adj Close]]</f>
        <v>3.7651395471300683E-2</v>
      </c>
      <c r="I1191" s="23">
        <f t="shared" si="93"/>
        <v>20.344266666666666</v>
      </c>
      <c r="J1191" s="25">
        <f>(SMA1MSFT[[#This Row],[Adj Close]]-SMA1MSFT[[#This Row],[3-MA]])</f>
        <v>-1.3542666666666676</v>
      </c>
      <c r="K1191" s="14">
        <f t="shared" si="92"/>
        <v>1.834038204444447</v>
      </c>
      <c r="L1191" s="14">
        <f>ABS(SMA1MSFT[[#This Row],[Erorr 2]])</f>
        <v>1.3542666666666676</v>
      </c>
      <c r="M1191" s="15">
        <f>SMA1MSFT[[#This Row],[Abs Erorr 2]]/SMA1MSFT[[#This Row],[Adj Close]]</f>
        <v>7.1314727049324261E-2</v>
      </c>
      <c r="N1191" s="23">
        <f t="shared" si="94"/>
        <v>25.064333333333337</v>
      </c>
      <c r="O1191" s="26">
        <f>SMA1MSFT[[#This Row],[Adj Close]]-SMA1MSFT[[#This Row],[6-MA]]</f>
        <v>-6.0743333333333389</v>
      </c>
      <c r="P1191" s="14">
        <f>(SMA1MSFT[[#This Row],[Adj Close]]-N1191)^2</f>
        <v>36.897525444444511</v>
      </c>
      <c r="Q1191" s="14">
        <f>ABS(SMA1MSFT[[#This Row],[Erorr 3]])</f>
        <v>6.0743333333333389</v>
      </c>
      <c r="R1191" s="27">
        <f>SMA1MSFT[[#This Row],[Abs Erorr 3]]/SMA1MSFT[[#This Row],[Adj Close]]</f>
        <v>0.31987010707389885</v>
      </c>
    </row>
    <row r="1192" spans="2:18">
      <c r="B1192" s="46">
        <v>45512.291666666664</v>
      </c>
      <c r="C1192" s="7">
        <v>20.49</v>
      </c>
      <c r="D1192" s="23">
        <f t="shared" si="91"/>
        <v>18.989999999999998</v>
      </c>
      <c r="E1192" s="24">
        <f>SMA1MSFT[[#This Row],[Adj Close]]-SMA1MSFT[[#This Row],[Naive Trend ]]</f>
        <v>1.5</v>
      </c>
      <c r="F1192" s="5">
        <f t="shared" si="90"/>
        <v>2.25</v>
      </c>
      <c r="G1192" s="5">
        <f>ABS(SMA1MSFT[[#This Row],[Erorr 1]])</f>
        <v>1.5</v>
      </c>
      <c r="H1192" s="15">
        <f>SMA1MSFT[[#This Row],[Abs Erorr 1]]/SMA1MSFT[[#This Row],[Adj Close]]</f>
        <v>7.320644216691069E-2</v>
      </c>
      <c r="I1192" s="23">
        <f t="shared" si="93"/>
        <v>19.559399999999997</v>
      </c>
      <c r="J1192" s="25">
        <f>(SMA1MSFT[[#This Row],[Adj Close]]-SMA1MSFT[[#This Row],[3-MA]])</f>
        <v>0.93060000000000187</v>
      </c>
      <c r="K1192" s="14">
        <f t="shared" si="92"/>
        <v>0.86601636000000348</v>
      </c>
      <c r="L1192" s="14">
        <f>ABS(SMA1MSFT[[#This Row],[Erorr 2]])</f>
        <v>0.93060000000000187</v>
      </c>
      <c r="M1192" s="15">
        <f>SMA1MSFT[[#This Row],[Abs Erorr 2]]/SMA1MSFT[[#This Row],[Adj Close]]</f>
        <v>4.5417276720351486E-2</v>
      </c>
      <c r="N1192" s="23">
        <f t="shared" si="94"/>
        <v>23.239316666666667</v>
      </c>
      <c r="O1192" s="26">
        <f>SMA1MSFT[[#This Row],[Adj Close]]-SMA1MSFT[[#This Row],[6-MA]]</f>
        <v>-2.7493166666666689</v>
      </c>
      <c r="P1192" s="14">
        <f>(SMA1MSFT[[#This Row],[Adj Close]]-N1192)^2</f>
        <v>7.5587421336111227</v>
      </c>
      <c r="Q1192" s="14">
        <f>ABS(SMA1MSFT[[#This Row],[Erorr 3]])</f>
        <v>2.7493166666666689</v>
      </c>
      <c r="R1192" s="27">
        <f>SMA1MSFT[[#This Row],[Abs Erorr 3]]/SMA1MSFT[[#This Row],[Adj Close]]</f>
        <v>0.13417846103790479</v>
      </c>
    </row>
    <row r="1193" spans="2:18">
      <c r="B1193" s="46">
        <v>45513.291666666664</v>
      </c>
      <c r="C1193" s="7">
        <v>19.71</v>
      </c>
      <c r="D1193" s="23">
        <f t="shared" si="91"/>
        <v>20.49</v>
      </c>
      <c r="E1193" s="24">
        <f>SMA1MSFT[[#This Row],[Adj Close]]-SMA1MSFT[[#This Row],[Naive Trend ]]</f>
        <v>-0.77999999999999758</v>
      </c>
      <c r="F1193" s="5">
        <f t="shared" si="90"/>
        <v>0.60839999999999628</v>
      </c>
      <c r="G1193" s="5">
        <f>ABS(SMA1MSFT[[#This Row],[Erorr 1]])</f>
        <v>0.77999999999999758</v>
      </c>
      <c r="H1193" s="15">
        <f>SMA1MSFT[[#This Row],[Abs Erorr 1]]/SMA1MSFT[[#This Row],[Adj Close]]</f>
        <v>3.9573820395738077E-2</v>
      </c>
      <c r="I1193" s="23">
        <f t="shared" si="93"/>
        <v>19.728333333333328</v>
      </c>
      <c r="J1193" s="25">
        <f>(SMA1MSFT[[#This Row],[Adj Close]]-SMA1MSFT[[#This Row],[3-MA]])</f>
        <v>-1.8333333333327317E-2</v>
      </c>
      <c r="K1193" s="14">
        <f t="shared" si="92"/>
        <v>3.361111111108905E-4</v>
      </c>
      <c r="L1193" s="14">
        <f>ABS(SMA1MSFT[[#This Row],[Erorr 2]])</f>
        <v>1.8333333333327317E-2</v>
      </c>
      <c r="M1193" s="15">
        <f>SMA1MSFT[[#This Row],[Abs Erorr 2]]/SMA1MSFT[[#This Row],[Adj Close]]</f>
        <v>9.3015389819012262E-4</v>
      </c>
      <c r="N1193" s="23">
        <f t="shared" si="94"/>
        <v>21.563283333333331</v>
      </c>
      <c r="O1193" s="26">
        <f>SMA1MSFT[[#This Row],[Adj Close]]-SMA1MSFT[[#This Row],[6-MA]]</f>
        <v>-1.8532833333333301</v>
      </c>
      <c r="P1193" s="14">
        <f>(SMA1MSFT[[#This Row],[Adj Close]]-N1193)^2</f>
        <v>3.4346591136110991</v>
      </c>
      <c r="Q1193" s="14">
        <f>ABS(SMA1MSFT[[#This Row],[Erorr 3]])</f>
        <v>1.8532833333333301</v>
      </c>
      <c r="R1193" s="27">
        <f>SMA1MSFT[[#This Row],[Abs Erorr 3]]/SMA1MSFT[[#This Row],[Adj Close]]</f>
        <v>9.4027566379164387E-2</v>
      </c>
    </row>
    <row r="1194" spans="2:18">
      <c r="B1194" s="46">
        <v>45516.291666666664</v>
      </c>
      <c r="C1194" s="7">
        <v>19.36</v>
      </c>
      <c r="D1194" s="23">
        <f t="shared" si="91"/>
        <v>19.71</v>
      </c>
      <c r="E1194" s="24">
        <f>SMA1MSFT[[#This Row],[Adj Close]]-SMA1MSFT[[#This Row],[Naive Trend ]]</f>
        <v>-0.35000000000000142</v>
      </c>
      <c r="F1194" s="5">
        <f t="shared" si="90"/>
        <v>0.122500000000001</v>
      </c>
      <c r="G1194" s="5">
        <f>ABS(SMA1MSFT[[#This Row],[Erorr 1]])</f>
        <v>0.35000000000000142</v>
      </c>
      <c r="H1194" s="15">
        <f>SMA1MSFT[[#This Row],[Abs Erorr 1]]/SMA1MSFT[[#This Row],[Adj Close]]</f>
        <v>1.807851239669429E-2</v>
      </c>
      <c r="I1194" s="23">
        <f t="shared" si="93"/>
        <v>19.73</v>
      </c>
      <c r="J1194" s="25">
        <f>(SMA1MSFT[[#This Row],[Adj Close]]-SMA1MSFT[[#This Row],[3-MA]])</f>
        <v>-0.37000000000000099</v>
      </c>
      <c r="K1194" s="14">
        <f t="shared" si="92"/>
        <v>0.13690000000000074</v>
      </c>
      <c r="L1194" s="14">
        <f>ABS(SMA1MSFT[[#This Row],[Erorr 2]])</f>
        <v>0.37000000000000099</v>
      </c>
      <c r="M1194" s="15">
        <f>SMA1MSFT[[#This Row],[Abs Erorr 2]]/SMA1MSFT[[#This Row],[Adj Close]]</f>
        <v>1.9111570247933935E-2</v>
      </c>
      <c r="N1194" s="23">
        <f t="shared" si="94"/>
        <v>20.03713333333333</v>
      </c>
      <c r="O1194" s="26">
        <f>SMA1MSFT[[#This Row],[Adj Close]]-SMA1MSFT[[#This Row],[6-MA]]</f>
        <v>-0.67713333333333026</v>
      </c>
      <c r="P1194" s="14">
        <f>(SMA1MSFT[[#This Row],[Adj Close]]-N1194)^2</f>
        <v>0.45850955111110692</v>
      </c>
      <c r="Q1194" s="14">
        <f>ABS(SMA1MSFT[[#This Row],[Erorr 3]])</f>
        <v>0.67713333333333026</v>
      </c>
      <c r="R1194" s="27">
        <f>SMA1MSFT[[#This Row],[Abs Erorr 3]]/SMA1MSFT[[#This Row],[Adj Close]]</f>
        <v>3.4975895316804249E-2</v>
      </c>
    </row>
    <row r="1195" spans="2:18">
      <c r="B1195" s="46">
        <v>45517.291666666664</v>
      </c>
      <c r="C1195" s="7">
        <v>20.47</v>
      </c>
      <c r="D1195" s="23">
        <f t="shared" si="91"/>
        <v>19.36</v>
      </c>
      <c r="E1195" s="24">
        <f>SMA1MSFT[[#This Row],[Adj Close]]-SMA1MSFT[[#This Row],[Naive Trend ]]</f>
        <v>1.1099999999999994</v>
      </c>
      <c r="F1195" s="5">
        <f t="shared" si="90"/>
        <v>1.2320999999999986</v>
      </c>
      <c r="G1195" s="5">
        <f>ABS(SMA1MSFT[[#This Row],[Erorr 1]])</f>
        <v>1.1099999999999994</v>
      </c>
      <c r="H1195" s="15">
        <f>SMA1MSFT[[#This Row],[Abs Erorr 1]]/SMA1MSFT[[#This Row],[Adj Close]]</f>
        <v>5.4225696140693676E-2</v>
      </c>
      <c r="I1195" s="23">
        <f t="shared" si="93"/>
        <v>19.853333333333335</v>
      </c>
      <c r="J1195" s="25">
        <f>(SMA1MSFT[[#This Row],[Adj Close]]-SMA1MSFT[[#This Row],[3-MA]])</f>
        <v>0.61666666666666359</v>
      </c>
      <c r="K1195" s="14">
        <f t="shared" si="92"/>
        <v>0.380277777777774</v>
      </c>
      <c r="L1195" s="14">
        <f>ABS(SMA1MSFT[[#This Row],[Erorr 2]])</f>
        <v>0.61666666666666359</v>
      </c>
      <c r="M1195" s="15">
        <f>SMA1MSFT[[#This Row],[Abs Erorr 2]]/SMA1MSFT[[#This Row],[Adj Close]]</f>
        <v>3.0125386744829685E-2</v>
      </c>
      <c r="N1195" s="23">
        <f t="shared" si="94"/>
        <v>19.706366666666664</v>
      </c>
      <c r="O1195" s="26">
        <f>SMA1MSFT[[#This Row],[Adj Close]]-SMA1MSFT[[#This Row],[6-MA]]</f>
        <v>0.76363333333333472</v>
      </c>
      <c r="P1195" s="14">
        <f>(SMA1MSFT[[#This Row],[Adj Close]]-N1195)^2</f>
        <v>0.58313586777777993</v>
      </c>
      <c r="Q1195" s="14">
        <f>ABS(SMA1MSFT[[#This Row],[Erorr 3]])</f>
        <v>0.76363333333333472</v>
      </c>
      <c r="R1195" s="27">
        <f>SMA1MSFT[[#This Row],[Abs Erorr 3]]/SMA1MSFT[[#This Row],[Adj Close]]</f>
        <v>3.7304999185800429E-2</v>
      </c>
    </row>
    <row r="1196" spans="2:18">
      <c r="B1196" s="46">
        <v>45518.291666666664</v>
      </c>
      <c r="C1196" s="7">
        <v>19.920000000000002</v>
      </c>
      <c r="D1196" s="23">
        <f t="shared" si="91"/>
        <v>20.47</v>
      </c>
      <c r="E1196" s="24">
        <f>SMA1MSFT[[#This Row],[Adj Close]]-SMA1MSFT[[#This Row],[Naive Trend ]]</f>
        <v>-0.54999999999999716</v>
      </c>
      <c r="F1196" s="5">
        <f t="shared" si="90"/>
        <v>0.30249999999999688</v>
      </c>
      <c r="G1196" s="5">
        <f>ABS(SMA1MSFT[[#This Row],[Erorr 1]])</f>
        <v>0.54999999999999716</v>
      </c>
      <c r="H1196" s="15">
        <f>SMA1MSFT[[#This Row],[Abs Erorr 1]]/SMA1MSFT[[#This Row],[Adj Close]]</f>
        <v>2.7610441767068127E-2</v>
      </c>
      <c r="I1196" s="23">
        <f t="shared" si="93"/>
        <v>19.846666666666668</v>
      </c>
      <c r="J1196" s="25">
        <f>(SMA1MSFT[[#This Row],[Adj Close]]-SMA1MSFT[[#This Row],[3-MA]])</f>
        <v>7.3333333333334139E-2</v>
      </c>
      <c r="K1196" s="14">
        <f t="shared" si="92"/>
        <v>5.3777777777778962E-3</v>
      </c>
      <c r="L1196" s="14">
        <f>ABS(SMA1MSFT[[#This Row],[Erorr 2]])</f>
        <v>7.3333333333334139E-2</v>
      </c>
      <c r="M1196" s="15">
        <f>SMA1MSFT[[#This Row],[Abs Erorr 2]]/SMA1MSFT[[#This Row],[Adj Close]]</f>
        <v>3.6813922356091432E-3</v>
      </c>
      <c r="N1196" s="23">
        <f t="shared" si="94"/>
        <v>19.787499999999998</v>
      </c>
      <c r="O1196" s="26">
        <f>SMA1MSFT[[#This Row],[Adj Close]]-SMA1MSFT[[#This Row],[6-MA]]</f>
        <v>0.13250000000000384</v>
      </c>
      <c r="P1196" s="14">
        <f>(SMA1MSFT[[#This Row],[Adj Close]]-N1196)^2</f>
        <v>1.7556250000001015E-2</v>
      </c>
      <c r="Q1196" s="14">
        <f>ABS(SMA1MSFT[[#This Row],[Erorr 3]])</f>
        <v>0.13250000000000384</v>
      </c>
      <c r="R1196" s="27">
        <f>SMA1MSFT[[#This Row],[Abs Erorr 3]]/SMA1MSFT[[#This Row],[Adj Close]]</f>
        <v>6.6516064257030032E-3</v>
      </c>
    </row>
    <row r="1197" spans="2:18">
      <c r="B1197" s="46">
        <v>45519.291666666664</v>
      </c>
      <c r="C1197" s="7">
        <v>20.69</v>
      </c>
      <c r="D1197" s="23">
        <f t="shared" si="91"/>
        <v>19.920000000000002</v>
      </c>
      <c r="E1197" s="24">
        <f>SMA1MSFT[[#This Row],[Adj Close]]-SMA1MSFT[[#This Row],[Naive Trend ]]</f>
        <v>0.76999999999999957</v>
      </c>
      <c r="F1197" s="5">
        <f t="shared" si="90"/>
        <v>0.59289999999999932</v>
      </c>
      <c r="G1197" s="5">
        <f>ABS(SMA1MSFT[[#This Row],[Erorr 1]])</f>
        <v>0.76999999999999957</v>
      </c>
      <c r="H1197" s="15">
        <f>SMA1MSFT[[#This Row],[Abs Erorr 1]]/SMA1MSFT[[#This Row],[Adj Close]]</f>
        <v>3.7216046399226654E-2</v>
      </c>
      <c r="I1197" s="23">
        <f t="shared" si="93"/>
        <v>19.916666666666668</v>
      </c>
      <c r="J1197" s="25">
        <f>(SMA1MSFT[[#This Row],[Adj Close]]-SMA1MSFT[[#This Row],[3-MA]])</f>
        <v>0.77333333333333343</v>
      </c>
      <c r="K1197" s="14">
        <f t="shared" si="92"/>
        <v>0.5980444444444446</v>
      </c>
      <c r="L1197" s="14">
        <f>ABS(SMA1MSFT[[#This Row],[Erorr 2]])</f>
        <v>0.77333333333333343</v>
      </c>
      <c r="M1197" s="15">
        <f>SMA1MSFT[[#This Row],[Abs Erorr 2]]/SMA1MSFT[[#This Row],[Adj Close]]</f>
        <v>3.7377154825197358E-2</v>
      </c>
      <c r="N1197" s="23">
        <f t="shared" si="94"/>
        <v>19.823333333333334</v>
      </c>
      <c r="O1197" s="26">
        <f>SMA1MSFT[[#This Row],[Adj Close]]-SMA1MSFT[[#This Row],[6-MA]]</f>
        <v>0.86666666666666714</v>
      </c>
      <c r="P1197" s="14">
        <f>(SMA1MSFT[[#This Row],[Adj Close]]-N1197)^2</f>
        <v>0.75111111111111195</v>
      </c>
      <c r="Q1197" s="14">
        <f>ABS(SMA1MSFT[[#This Row],[Erorr 3]])</f>
        <v>0.86666666666666714</v>
      </c>
      <c r="R1197" s="27">
        <f>SMA1MSFT[[#This Row],[Abs Erorr 3]]/SMA1MSFT[[#This Row],[Adj Close]]</f>
        <v>4.1888190752376368E-2</v>
      </c>
    </row>
    <row r="1198" spans="2:18">
      <c r="B1198" s="46">
        <v>45520.291666666664</v>
      </c>
      <c r="C1198" s="7">
        <v>20.87</v>
      </c>
      <c r="D1198" s="23">
        <f t="shared" si="91"/>
        <v>20.69</v>
      </c>
      <c r="E1198" s="24">
        <f>SMA1MSFT[[#This Row],[Adj Close]]-SMA1MSFT[[#This Row],[Naive Trend ]]</f>
        <v>0.17999999999999972</v>
      </c>
      <c r="F1198" s="5">
        <f t="shared" si="90"/>
        <v>3.2399999999999901E-2</v>
      </c>
      <c r="G1198" s="5">
        <f>ABS(SMA1MSFT[[#This Row],[Erorr 1]])</f>
        <v>0.17999999999999972</v>
      </c>
      <c r="H1198" s="15">
        <f>SMA1MSFT[[#This Row],[Abs Erorr 1]]/SMA1MSFT[[#This Row],[Adj Close]]</f>
        <v>8.6248203162433978E-3</v>
      </c>
      <c r="I1198" s="23">
        <f t="shared" si="93"/>
        <v>20.36</v>
      </c>
      <c r="J1198" s="25">
        <f>(SMA1MSFT[[#This Row],[Adj Close]]-SMA1MSFT[[#This Row],[3-MA]])</f>
        <v>0.51000000000000156</v>
      </c>
      <c r="K1198" s="14">
        <f t="shared" si="92"/>
        <v>0.26010000000000161</v>
      </c>
      <c r="L1198" s="14">
        <f>ABS(SMA1MSFT[[#This Row],[Erorr 2]])</f>
        <v>0.51000000000000156</v>
      </c>
      <c r="M1198" s="15">
        <f>SMA1MSFT[[#This Row],[Abs Erorr 2]]/SMA1MSFT[[#This Row],[Adj Close]]</f>
        <v>2.4436990896023074E-2</v>
      </c>
      <c r="N1198" s="23">
        <f t="shared" si="94"/>
        <v>20.106666666666666</v>
      </c>
      <c r="O1198" s="26">
        <f>SMA1MSFT[[#This Row],[Adj Close]]-SMA1MSFT[[#This Row],[6-MA]]</f>
        <v>0.76333333333333542</v>
      </c>
      <c r="P1198" s="14">
        <f>(SMA1MSFT[[#This Row],[Adj Close]]-N1198)^2</f>
        <v>0.58267777777778096</v>
      </c>
      <c r="Q1198" s="14">
        <f>ABS(SMA1MSFT[[#This Row],[Erorr 3]])</f>
        <v>0.76333333333333542</v>
      </c>
      <c r="R1198" s="27">
        <f>SMA1MSFT[[#This Row],[Abs Erorr 3]]/SMA1MSFT[[#This Row],[Adj Close]]</f>
        <v>3.6575626896661974E-2</v>
      </c>
    </row>
    <row r="1199" spans="2:18">
      <c r="B1199" s="46">
        <v>45523.291666666664</v>
      </c>
      <c r="C1199" s="7">
        <v>21.52</v>
      </c>
      <c r="D1199" s="23">
        <f t="shared" si="91"/>
        <v>20.87</v>
      </c>
      <c r="E1199" s="24">
        <f>SMA1MSFT[[#This Row],[Adj Close]]-SMA1MSFT[[#This Row],[Naive Trend ]]</f>
        <v>0.64999999999999858</v>
      </c>
      <c r="F1199" s="5">
        <f t="shared" si="90"/>
        <v>0.42249999999999815</v>
      </c>
      <c r="G1199" s="5">
        <f>ABS(SMA1MSFT[[#This Row],[Erorr 1]])</f>
        <v>0.64999999999999858</v>
      </c>
      <c r="H1199" s="15">
        <f>SMA1MSFT[[#This Row],[Abs Erorr 1]]/SMA1MSFT[[#This Row],[Adj Close]]</f>
        <v>3.0204460966542685E-2</v>
      </c>
      <c r="I1199" s="23">
        <f t="shared" si="93"/>
        <v>20.493333333333336</v>
      </c>
      <c r="J1199" s="25">
        <f>(SMA1MSFT[[#This Row],[Adj Close]]-SMA1MSFT[[#This Row],[3-MA]])</f>
        <v>1.0266666666666637</v>
      </c>
      <c r="K1199" s="14">
        <f t="shared" si="92"/>
        <v>1.0540444444444383</v>
      </c>
      <c r="L1199" s="14">
        <f>ABS(SMA1MSFT[[#This Row],[Erorr 2]])</f>
        <v>1.0266666666666637</v>
      </c>
      <c r="M1199" s="15">
        <f>SMA1MSFT[[#This Row],[Abs Erorr 2]]/SMA1MSFT[[#This Row],[Adj Close]]</f>
        <v>4.7707558859975081E-2</v>
      </c>
      <c r="N1199" s="23">
        <f t="shared" si="94"/>
        <v>20.170000000000002</v>
      </c>
      <c r="O1199" s="26">
        <f>SMA1MSFT[[#This Row],[Adj Close]]-SMA1MSFT[[#This Row],[6-MA]]</f>
        <v>1.3499999999999979</v>
      </c>
      <c r="P1199" s="14">
        <f>(SMA1MSFT[[#This Row],[Adj Close]]-N1199)^2</f>
        <v>1.8224999999999942</v>
      </c>
      <c r="Q1199" s="14">
        <f>ABS(SMA1MSFT[[#This Row],[Erorr 3]])</f>
        <v>1.3499999999999979</v>
      </c>
      <c r="R1199" s="27">
        <f>SMA1MSFT[[#This Row],[Abs Erorr 3]]/SMA1MSFT[[#This Row],[Adj Close]]</f>
        <v>6.2732342007434841E-2</v>
      </c>
    </row>
    <row r="1200" spans="2:18">
      <c r="B1200" s="46">
        <v>45524.291666666664</v>
      </c>
      <c r="C1200" s="7">
        <v>20.99</v>
      </c>
      <c r="D1200" s="23">
        <f t="shared" si="91"/>
        <v>21.52</v>
      </c>
      <c r="E1200" s="24">
        <f>SMA1MSFT[[#This Row],[Adj Close]]-SMA1MSFT[[#This Row],[Naive Trend ]]</f>
        <v>-0.53000000000000114</v>
      </c>
      <c r="F1200" s="5">
        <f t="shared" si="90"/>
        <v>0.2809000000000012</v>
      </c>
      <c r="G1200" s="5">
        <f>ABS(SMA1MSFT[[#This Row],[Erorr 1]])</f>
        <v>0.53000000000000114</v>
      </c>
      <c r="H1200" s="15">
        <f>SMA1MSFT[[#This Row],[Abs Erorr 1]]/SMA1MSFT[[#This Row],[Adj Close]]</f>
        <v>2.5250119104335455E-2</v>
      </c>
      <c r="I1200" s="23">
        <f t="shared" si="93"/>
        <v>21.026666666666667</v>
      </c>
      <c r="J1200" s="25">
        <f>(SMA1MSFT[[#This Row],[Adj Close]]-SMA1MSFT[[#This Row],[3-MA]])</f>
        <v>-3.6666666666668846E-2</v>
      </c>
      <c r="K1200" s="14">
        <f t="shared" si="92"/>
        <v>1.3444444444446041E-3</v>
      </c>
      <c r="L1200" s="14">
        <f>ABS(SMA1MSFT[[#This Row],[Erorr 2]])</f>
        <v>3.6666666666668846E-2</v>
      </c>
      <c r="M1200" s="15">
        <f>SMA1MSFT[[#This Row],[Abs Erorr 2]]/SMA1MSFT[[#This Row],[Adj Close]]</f>
        <v>1.7468635858346284E-3</v>
      </c>
      <c r="N1200" s="23">
        <f t="shared" si="94"/>
        <v>20.471666666666668</v>
      </c>
      <c r="O1200" s="26">
        <f>SMA1MSFT[[#This Row],[Adj Close]]-SMA1MSFT[[#This Row],[6-MA]]</f>
        <v>0.51833333333333087</v>
      </c>
      <c r="P1200" s="14">
        <f>(SMA1MSFT[[#This Row],[Adj Close]]-N1200)^2</f>
        <v>0.26866944444444191</v>
      </c>
      <c r="Q1200" s="14">
        <f>ABS(SMA1MSFT[[#This Row],[Erorr 3]])</f>
        <v>0.51833333333333087</v>
      </c>
      <c r="R1200" s="27">
        <f>SMA1MSFT[[#This Row],[Abs Erorr 3]]/SMA1MSFT[[#This Row],[Adj Close]]</f>
        <v>2.4694298872478843E-2</v>
      </c>
    </row>
    <row r="1201" spans="2:18">
      <c r="B1201" s="46">
        <v>45525.291666666664</v>
      </c>
      <c r="C1201" s="7">
        <v>21.41</v>
      </c>
      <c r="D1201" s="23">
        <f t="shared" si="91"/>
        <v>20.99</v>
      </c>
      <c r="E1201" s="24">
        <f>SMA1MSFT[[#This Row],[Adj Close]]-SMA1MSFT[[#This Row],[Naive Trend ]]</f>
        <v>0.42000000000000171</v>
      </c>
      <c r="F1201" s="5">
        <f t="shared" si="90"/>
        <v>0.17640000000000144</v>
      </c>
      <c r="G1201" s="5">
        <f>ABS(SMA1MSFT[[#This Row],[Erorr 1]])</f>
        <v>0.42000000000000171</v>
      </c>
      <c r="H1201" s="15">
        <f>SMA1MSFT[[#This Row],[Abs Erorr 1]]/SMA1MSFT[[#This Row],[Adj Close]]</f>
        <v>1.9617001401214466E-2</v>
      </c>
      <c r="I1201" s="23">
        <f t="shared" si="93"/>
        <v>21.126666666666665</v>
      </c>
      <c r="J1201" s="25">
        <f>(SMA1MSFT[[#This Row],[Adj Close]]-SMA1MSFT[[#This Row],[3-MA]])</f>
        <v>0.28333333333333499</v>
      </c>
      <c r="K1201" s="14">
        <f t="shared" si="92"/>
        <v>8.0277777777778711E-2</v>
      </c>
      <c r="L1201" s="14">
        <f>ABS(SMA1MSFT[[#This Row],[Erorr 2]])</f>
        <v>0.28333333333333499</v>
      </c>
      <c r="M1201" s="15">
        <f>SMA1MSFT[[#This Row],[Abs Erorr 2]]/SMA1MSFT[[#This Row],[Adj Close]]</f>
        <v>1.3233691421454226E-2</v>
      </c>
      <c r="N1201" s="23">
        <f t="shared" si="94"/>
        <v>20.743333333333332</v>
      </c>
      <c r="O1201" s="26">
        <f>SMA1MSFT[[#This Row],[Adj Close]]-SMA1MSFT[[#This Row],[6-MA]]</f>
        <v>0.66666666666666785</v>
      </c>
      <c r="P1201" s="14">
        <f>(SMA1MSFT[[#This Row],[Adj Close]]-N1201)^2</f>
        <v>0.44444444444444603</v>
      </c>
      <c r="Q1201" s="14">
        <f>ABS(SMA1MSFT[[#This Row],[Erorr 3]])</f>
        <v>0.66666666666666785</v>
      </c>
      <c r="R1201" s="27">
        <f>SMA1MSFT[[#This Row],[Abs Erorr 3]]/SMA1MSFT[[#This Row],[Adj Close]]</f>
        <v>3.113809746224511E-2</v>
      </c>
    </row>
    <row r="1202" spans="2:18">
      <c r="B1202" s="46">
        <v>45526.291666666664</v>
      </c>
      <c r="C1202" s="7">
        <v>20.100000000000001</v>
      </c>
      <c r="D1202" s="23">
        <f t="shared" si="91"/>
        <v>21.41</v>
      </c>
      <c r="E1202" s="24">
        <f>SMA1MSFT[[#This Row],[Adj Close]]-SMA1MSFT[[#This Row],[Naive Trend ]]</f>
        <v>-1.3099999999999987</v>
      </c>
      <c r="F1202" s="5">
        <f t="shared" si="90"/>
        <v>1.7160999999999966</v>
      </c>
      <c r="G1202" s="5">
        <f>ABS(SMA1MSFT[[#This Row],[Erorr 1]])</f>
        <v>1.3099999999999987</v>
      </c>
      <c r="H1202" s="15">
        <f>SMA1MSFT[[#This Row],[Abs Erorr 1]]/SMA1MSFT[[#This Row],[Adj Close]]</f>
        <v>6.5174129353233759E-2</v>
      </c>
      <c r="I1202" s="23">
        <f t="shared" si="93"/>
        <v>21.306666666666668</v>
      </c>
      <c r="J1202" s="25">
        <f>(SMA1MSFT[[#This Row],[Adj Close]]-SMA1MSFT[[#This Row],[3-MA]])</f>
        <v>-1.206666666666667</v>
      </c>
      <c r="K1202" s="14">
        <f t="shared" si="92"/>
        <v>1.4560444444444451</v>
      </c>
      <c r="L1202" s="14">
        <f>ABS(SMA1MSFT[[#This Row],[Erorr 2]])</f>
        <v>1.206666666666667</v>
      </c>
      <c r="M1202" s="15">
        <f>SMA1MSFT[[#This Row],[Abs Erorr 2]]/SMA1MSFT[[#This Row],[Adj Close]]</f>
        <v>6.0033167495854078E-2</v>
      </c>
      <c r="N1202" s="23">
        <f t="shared" si="94"/>
        <v>20.9</v>
      </c>
      <c r="O1202" s="26">
        <f>SMA1MSFT[[#This Row],[Adj Close]]-SMA1MSFT[[#This Row],[6-MA]]</f>
        <v>-0.79999999999999716</v>
      </c>
      <c r="P1202" s="14">
        <f>(SMA1MSFT[[#This Row],[Adj Close]]-N1202)^2</f>
        <v>0.63999999999999546</v>
      </c>
      <c r="Q1202" s="14">
        <f>ABS(SMA1MSFT[[#This Row],[Erorr 3]])</f>
        <v>0.79999999999999716</v>
      </c>
      <c r="R1202" s="27">
        <f>SMA1MSFT[[#This Row],[Abs Erorr 3]]/SMA1MSFT[[#This Row],[Adj Close]]</f>
        <v>3.9800995024875475E-2</v>
      </c>
    </row>
    <row r="1203" spans="2:18">
      <c r="B1203" s="46">
        <v>45527.291666666664</v>
      </c>
      <c r="C1203" s="7">
        <v>20.54</v>
      </c>
      <c r="D1203" s="23">
        <f t="shared" si="91"/>
        <v>20.100000000000001</v>
      </c>
      <c r="E1203" s="24">
        <f>SMA1MSFT[[#This Row],[Adj Close]]-SMA1MSFT[[#This Row],[Naive Trend ]]</f>
        <v>0.43999999999999773</v>
      </c>
      <c r="F1203" s="5">
        <f t="shared" si="90"/>
        <v>0.193599999999998</v>
      </c>
      <c r="G1203" s="5">
        <f>ABS(SMA1MSFT[[#This Row],[Erorr 1]])</f>
        <v>0.43999999999999773</v>
      </c>
      <c r="H1203" s="15">
        <f>SMA1MSFT[[#This Row],[Abs Erorr 1]]/SMA1MSFT[[#This Row],[Adj Close]]</f>
        <v>2.142161635832511E-2</v>
      </c>
      <c r="I1203" s="23">
        <f t="shared" si="93"/>
        <v>20.833333333333332</v>
      </c>
      <c r="J1203" s="25">
        <f>(SMA1MSFT[[#This Row],[Adj Close]]-SMA1MSFT[[#This Row],[3-MA]])</f>
        <v>-0.293333333333333</v>
      </c>
      <c r="K1203" s="14">
        <f t="shared" si="92"/>
        <v>8.6044444444444243E-2</v>
      </c>
      <c r="L1203" s="14">
        <f>ABS(SMA1MSFT[[#This Row],[Erorr 2]])</f>
        <v>0.293333333333333</v>
      </c>
      <c r="M1203" s="15">
        <f>SMA1MSFT[[#This Row],[Abs Erorr 2]]/SMA1MSFT[[#This Row],[Adj Close]]</f>
        <v>1.4281077572216798E-2</v>
      </c>
      <c r="N1203" s="23">
        <f t="shared" si="94"/>
        <v>20.929999999999996</v>
      </c>
      <c r="O1203" s="26">
        <f>SMA1MSFT[[#This Row],[Adj Close]]-SMA1MSFT[[#This Row],[6-MA]]</f>
        <v>-0.38999999999999702</v>
      </c>
      <c r="P1203" s="14">
        <f>(SMA1MSFT[[#This Row],[Adj Close]]-N1203)^2</f>
        <v>0.15209999999999768</v>
      </c>
      <c r="Q1203" s="14">
        <f>ABS(SMA1MSFT[[#This Row],[Erorr 3]])</f>
        <v>0.38999999999999702</v>
      </c>
      <c r="R1203" s="27">
        <f>SMA1MSFT[[#This Row],[Abs Erorr 3]]/SMA1MSFT[[#This Row],[Adj Close]]</f>
        <v>1.8987341772151754E-2</v>
      </c>
    </row>
    <row r="1204" spans="2:18">
      <c r="B1204" s="46">
        <v>45530.291666666664</v>
      </c>
      <c r="C1204" s="7">
        <v>20.13</v>
      </c>
      <c r="D1204" s="23">
        <f t="shared" si="91"/>
        <v>20.54</v>
      </c>
      <c r="E1204" s="24">
        <f>SMA1MSFT[[#This Row],[Adj Close]]-SMA1MSFT[[#This Row],[Naive Trend ]]</f>
        <v>-0.41000000000000014</v>
      </c>
      <c r="F1204" s="5">
        <f t="shared" si="90"/>
        <v>0.16810000000000011</v>
      </c>
      <c r="G1204" s="5">
        <f>ABS(SMA1MSFT[[#This Row],[Erorr 1]])</f>
        <v>0.41000000000000014</v>
      </c>
      <c r="H1204" s="15">
        <f>SMA1MSFT[[#This Row],[Abs Erorr 1]]/SMA1MSFT[[#This Row],[Adj Close]]</f>
        <v>2.0367610531544966E-2</v>
      </c>
      <c r="I1204" s="23">
        <f t="shared" si="93"/>
        <v>20.683333333333334</v>
      </c>
      <c r="J1204" s="25">
        <f>(SMA1MSFT[[#This Row],[Adj Close]]-SMA1MSFT[[#This Row],[3-MA]])</f>
        <v>-0.55333333333333456</v>
      </c>
      <c r="K1204" s="14">
        <f t="shared" si="92"/>
        <v>0.30617777777777916</v>
      </c>
      <c r="L1204" s="14">
        <f>ABS(SMA1MSFT[[#This Row],[Erorr 2]])</f>
        <v>0.55333333333333456</v>
      </c>
      <c r="M1204" s="15">
        <f>SMA1MSFT[[#This Row],[Abs Erorr 2]]/SMA1MSFT[[#This Row],[Adj Close]]</f>
        <v>2.7487994701109519E-2</v>
      </c>
      <c r="N1204" s="23">
        <f t="shared" si="94"/>
        <v>20.904999999999998</v>
      </c>
      <c r="O1204" s="26">
        <f>SMA1MSFT[[#This Row],[Adj Close]]-SMA1MSFT[[#This Row],[6-MA]]</f>
        <v>-0.77499999999999858</v>
      </c>
      <c r="P1204" s="14">
        <f>(SMA1MSFT[[#This Row],[Adj Close]]-N1204)^2</f>
        <v>0.60062499999999774</v>
      </c>
      <c r="Q1204" s="14">
        <f>ABS(SMA1MSFT[[#This Row],[Erorr 3]])</f>
        <v>0.77499999999999858</v>
      </c>
      <c r="R1204" s="27">
        <f>SMA1MSFT[[#This Row],[Abs Erorr 3]]/SMA1MSFT[[#This Row],[Adj Close]]</f>
        <v>3.8499751614505646E-2</v>
      </c>
    </row>
    <row r="1205" spans="2:18">
      <c r="B1205" s="46">
        <v>45531.291666666664</v>
      </c>
      <c r="C1205" s="7">
        <v>20.07</v>
      </c>
      <c r="D1205" s="23">
        <f t="shared" si="91"/>
        <v>20.13</v>
      </c>
      <c r="E1205" s="24">
        <f>SMA1MSFT[[#This Row],[Adj Close]]-SMA1MSFT[[#This Row],[Naive Trend ]]</f>
        <v>-5.9999999999998721E-2</v>
      </c>
      <c r="F1205" s="5">
        <f t="shared" si="90"/>
        <v>3.5999999999998464E-3</v>
      </c>
      <c r="G1205" s="5">
        <f>ABS(SMA1MSFT[[#This Row],[Erorr 1]])</f>
        <v>5.9999999999998721E-2</v>
      </c>
      <c r="H1205" s="15">
        <f>SMA1MSFT[[#This Row],[Abs Erorr 1]]/SMA1MSFT[[#This Row],[Adj Close]]</f>
        <v>2.9895366218235537E-3</v>
      </c>
      <c r="I1205" s="23">
        <f t="shared" si="93"/>
        <v>20.256666666666664</v>
      </c>
      <c r="J1205" s="25">
        <f>(SMA1MSFT[[#This Row],[Adj Close]]-SMA1MSFT[[#This Row],[3-MA]])</f>
        <v>-0.18666666666666387</v>
      </c>
      <c r="K1205" s="14">
        <f t="shared" si="92"/>
        <v>3.4844444444443401E-2</v>
      </c>
      <c r="L1205" s="14">
        <f>ABS(SMA1MSFT[[#This Row],[Erorr 2]])</f>
        <v>0.18666666666666387</v>
      </c>
      <c r="M1205" s="15">
        <f>SMA1MSFT[[#This Row],[Abs Erorr 2]]/SMA1MSFT[[#This Row],[Adj Close]]</f>
        <v>9.3007806012288929E-3</v>
      </c>
      <c r="N1205" s="23">
        <f t="shared" si="94"/>
        <v>20.781666666666666</v>
      </c>
      <c r="O1205" s="26">
        <f>SMA1MSFT[[#This Row],[Adj Close]]-SMA1MSFT[[#This Row],[6-MA]]</f>
        <v>-0.711666666666666</v>
      </c>
      <c r="P1205" s="14">
        <f>(SMA1MSFT[[#This Row],[Adj Close]]-N1205)^2</f>
        <v>0.50646944444444353</v>
      </c>
      <c r="Q1205" s="14">
        <f>ABS(SMA1MSFT[[#This Row],[Erorr 3]])</f>
        <v>0.711666666666666</v>
      </c>
      <c r="R1205" s="27">
        <f>SMA1MSFT[[#This Row],[Abs Erorr 3]]/SMA1MSFT[[#This Row],[Adj Close]]</f>
        <v>3.5459226042185647E-2</v>
      </c>
    </row>
    <row r="1206" spans="2:18">
      <c r="B1206" s="46">
        <v>45532.291666666664</v>
      </c>
      <c r="C1206" s="7">
        <v>19.61</v>
      </c>
      <c r="D1206" s="23">
        <f t="shared" si="91"/>
        <v>20.07</v>
      </c>
      <c r="E1206" s="24">
        <f>SMA1MSFT[[#This Row],[Adj Close]]-SMA1MSFT[[#This Row],[Naive Trend ]]</f>
        <v>-0.46000000000000085</v>
      </c>
      <c r="F1206" s="5">
        <f t="shared" si="90"/>
        <v>0.21160000000000079</v>
      </c>
      <c r="G1206" s="5">
        <f>ABS(SMA1MSFT[[#This Row],[Erorr 1]])</f>
        <v>0.46000000000000085</v>
      </c>
      <c r="H1206" s="15">
        <f>SMA1MSFT[[#This Row],[Abs Erorr 1]]/SMA1MSFT[[#This Row],[Adj Close]]</f>
        <v>2.3457419683834822E-2</v>
      </c>
      <c r="I1206" s="23">
        <f t="shared" si="93"/>
        <v>20.246666666666666</v>
      </c>
      <c r="J1206" s="25">
        <f>(SMA1MSFT[[#This Row],[Adj Close]]-SMA1MSFT[[#This Row],[3-MA]])</f>
        <v>-0.63666666666666671</v>
      </c>
      <c r="K1206" s="14">
        <f t="shared" si="92"/>
        <v>0.40534444444444451</v>
      </c>
      <c r="L1206" s="14">
        <f>ABS(SMA1MSFT[[#This Row],[Erorr 2]])</f>
        <v>0.63666666666666671</v>
      </c>
      <c r="M1206" s="15">
        <f>SMA1MSFT[[#This Row],[Abs Erorr 2]]/SMA1MSFT[[#This Row],[Adj Close]]</f>
        <v>3.2466428692843788E-2</v>
      </c>
      <c r="N1206" s="23">
        <f t="shared" si="94"/>
        <v>20.539999999999996</v>
      </c>
      <c r="O1206" s="26">
        <f>SMA1MSFT[[#This Row],[Adj Close]]-SMA1MSFT[[#This Row],[6-MA]]</f>
        <v>-0.92999999999999616</v>
      </c>
      <c r="P1206" s="14">
        <f>(SMA1MSFT[[#This Row],[Adj Close]]-N1206)^2</f>
        <v>0.8648999999999929</v>
      </c>
      <c r="Q1206" s="14">
        <f>ABS(SMA1MSFT[[#This Row],[Erorr 3]])</f>
        <v>0.92999999999999616</v>
      </c>
      <c r="R1206" s="27">
        <f>SMA1MSFT[[#This Row],[Abs Erorr 3]]/SMA1MSFT[[#This Row],[Adj Close]]</f>
        <v>4.7424783273839685E-2</v>
      </c>
    </row>
    <row r="1207" spans="2:18">
      <c r="B1207" s="46">
        <v>45533.291666666664</v>
      </c>
      <c r="C1207" s="7">
        <v>20.13</v>
      </c>
      <c r="D1207" s="23">
        <f t="shared" si="91"/>
        <v>19.61</v>
      </c>
      <c r="E1207" s="24">
        <f>SMA1MSFT[[#This Row],[Adj Close]]-SMA1MSFT[[#This Row],[Naive Trend ]]</f>
        <v>0.51999999999999957</v>
      </c>
      <c r="F1207" s="5">
        <f t="shared" si="90"/>
        <v>0.27039999999999953</v>
      </c>
      <c r="G1207" s="5">
        <f>ABS(SMA1MSFT[[#This Row],[Erorr 1]])</f>
        <v>0.51999999999999957</v>
      </c>
      <c r="H1207" s="15">
        <f>SMA1MSFT[[#This Row],[Abs Erorr 1]]/SMA1MSFT[[#This Row],[Adj Close]]</f>
        <v>2.5832091405861877E-2</v>
      </c>
      <c r="I1207" s="23">
        <f t="shared" si="93"/>
        <v>19.936666666666667</v>
      </c>
      <c r="J1207" s="25">
        <f>(SMA1MSFT[[#This Row],[Adj Close]]-SMA1MSFT[[#This Row],[3-MA]])</f>
        <v>0.19333333333333158</v>
      </c>
      <c r="K1207" s="14">
        <f t="shared" si="92"/>
        <v>3.7377777777777101E-2</v>
      </c>
      <c r="L1207" s="14">
        <f>ABS(SMA1MSFT[[#This Row],[Erorr 2]])</f>
        <v>0.19333333333333158</v>
      </c>
      <c r="M1207" s="15">
        <f>SMA1MSFT[[#This Row],[Abs Erorr 2]]/SMA1MSFT[[#This Row],[Adj Close]]</f>
        <v>9.604239112435747E-3</v>
      </c>
      <c r="N1207" s="23">
        <f t="shared" si="94"/>
        <v>20.309999999999999</v>
      </c>
      <c r="O1207" s="26">
        <f>SMA1MSFT[[#This Row],[Adj Close]]-SMA1MSFT[[#This Row],[6-MA]]</f>
        <v>-0.17999999999999972</v>
      </c>
      <c r="P1207" s="14">
        <f>(SMA1MSFT[[#This Row],[Adj Close]]-N1207)^2</f>
        <v>3.2399999999999901E-2</v>
      </c>
      <c r="Q1207" s="14">
        <f>ABS(SMA1MSFT[[#This Row],[Erorr 3]])</f>
        <v>0.17999999999999972</v>
      </c>
      <c r="R1207" s="27">
        <f>SMA1MSFT[[#This Row],[Abs Erorr 3]]/SMA1MSFT[[#This Row],[Adj Close]]</f>
        <v>8.9418777943367968E-3</v>
      </c>
    </row>
    <row r="1208" spans="2:18">
      <c r="B1208" s="46">
        <v>45534.291666666664</v>
      </c>
      <c r="C1208" s="7">
        <v>22.04</v>
      </c>
      <c r="D1208" s="23">
        <f t="shared" si="91"/>
        <v>20.13</v>
      </c>
      <c r="E1208" s="24">
        <f>SMA1MSFT[[#This Row],[Adj Close]]-SMA1MSFT[[#This Row],[Naive Trend ]]</f>
        <v>1.9100000000000001</v>
      </c>
      <c r="F1208" s="5">
        <f t="shared" si="90"/>
        <v>3.6481000000000003</v>
      </c>
      <c r="G1208" s="5">
        <f>ABS(SMA1MSFT[[#This Row],[Erorr 1]])</f>
        <v>1.9100000000000001</v>
      </c>
      <c r="H1208" s="15">
        <f>SMA1MSFT[[#This Row],[Abs Erorr 1]]/SMA1MSFT[[#This Row],[Adj Close]]</f>
        <v>8.6660617059891115E-2</v>
      </c>
      <c r="I1208" s="23">
        <f t="shared" si="93"/>
        <v>19.936666666666667</v>
      </c>
      <c r="J1208" s="25">
        <f>(SMA1MSFT[[#This Row],[Adj Close]]-SMA1MSFT[[#This Row],[3-MA]])</f>
        <v>2.1033333333333317</v>
      </c>
      <c r="K1208" s="14">
        <f t="shared" si="92"/>
        <v>4.4240111111111045</v>
      </c>
      <c r="L1208" s="14">
        <f>ABS(SMA1MSFT[[#This Row],[Erorr 2]])</f>
        <v>2.1033333333333317</v>
      </c>
      <c r="M1208" s="15">
        <f>SMA1MSFT[[#This Row],[Abs Erorr 2]]/SMA1MSFT[[#This Row],[Adj Close]]</f>
        <v>9.5432546884452435E-2</v>
      </c>
      <c r="N1208" s="23">
        <f t="shared" si="94"/>
        <v>20.096666666666668</v>
      </c>
      <c r="O1208" s="26">
        <f>SMA1MSFT[[#This Row],[Adj Close]]-SMA1MSFT[[#This Row],[6-MA]]</f>
        <v>1.9433333333333316</v>
      </c>
      <c r="P1208" s="14">
        <f>(SMA1MSFT[[#This Row],[Adj Close]]-N1208)^2</f>
        <v>3.7765444444444376</v>
      </c>
      <c r="Q1208" s="14">
        <f>ABS(SMA1MSFT[[#This Row],[Erorr 3]])</f>
        <v>1.9433333333333316</v>
      </c>
      <c r="R1208" s="27">
        <f>SMA1MSFT[[#This Row],[Abs Erorr 3]]/SMA1MSFT[[#This Row],[Adj Close]]</f>
        <v>8.8173018753780932E-2</v>
      </c>
    </row>
    <row r="1209" spans="2:18">
      <c r="B1209" s="46">
        <v>45538.291666666664</v>
      </c>
      <c r="C1209" s="7">
        <v>20.100000000000001</v>
      </c>
      <c r="D1209" s="23">
        <f t="shared" si="91"/>
        <v>22.04</v>
      </c>
      <c r="E1209" s="24">
        <f>SMA1MSFT[[#This Row],[Adj Close]]-SMA1MSFT[[#This Row],[Naive Trend ]]</f>
        <v>-1.9399999999999977</v>
      </c>
      <c r="F1209" s="5">
        <f t="shared" si="90"/>
        <v>3.7635999999999914</v>
      </c>
      <c r="G1209" s="5">
        <f>ABS(SMA1MSFT[[#This Row],[Erorr 1]])</f>
        <v>1.9399999999999977</v>
      </c>
      <c r="H1209" s="15">
        <f>SMA1MSFT[[#This Row],[Abs Erorr 1]]/SMA1MSFT[[#This Row],[Adj Close]]</f>
        <v>9.651741293532326E-2</v>
      </c>
      <c r="I1209" s="23">
        <f t="shared" si="93"/>
        <v>20.59333333333333</v>
      </c>
      <c r="J1209" s="25">
        <f>(SMA1MSFT[[#This Row],[Adj Close]]-SMA1MSFT[[#This Row],[3-MA]])</f>
        <v>-0.49333333333332874</v>
      </c>
      <c r="K1209" s="14">
        <f t="shared" si="92"/>
        <v>0.24337777777777325</v>
      </c>
      <c r="L1209" s="14">
        <f>ABS(SMA1MSFT[[#This Row],[Erorr 2]])</f>
        <v>0.49333333333332874</v>
      </c>
      <c r="M1209" s="15">
        <f>SMA1MSFT[[#This Row],[Abs Erorr 2]]/SMA1MSFT[[#This Row],[Adj Close]]</f>
        <v>2.4543946932006403E-2</v>
      </c>
      <c r="N1209" s="23">
        <f t="shared" si="94"/>
        <v>20.419999999999998</v>
      </c>
      <c r="O1209" s="26">
        <f>SMA1MSFT[[#This Row],[Adj Close]]-SMA1MSFT[[#This Row],[6-MA]]</f>
        <v>-0.31999999999999673</v>
      </c>
      <c r="P1209" s="14">
        <f>(SMA1MSFT[[#This Row],[Adj Close]]-N1209)^2</f>
        <v>0.10239999999999791</v>
      </c>
      <c r="Q1209" s="14">
        <f>ABS(SMA1MSFT[[#This Row],[Erorr 3]])</f>
        <v>0.31999999999999673</v>
      </c>
      <c r="R1209" s="27">
        <f>SMA1MSFT[[#This Row],[Abs Erorr 3]]/SMA1MSFT[[#This Row],[Adj Close]]</f>
        <v>1.5920398009950085E-2</v>
      </c>
    </row>
    <row r="1210" spans="2:18">
      <c r="B1210" s="46">
        <v>45539.291666666664</v>
      </c>
      <c r="C1210" s="7">
        <v>19.43</v>
      </c>
      <c r="D1210" s="23">
        <f t="shared" si="91"/>
        <v>20.100000000000001</v>
      </c>
      <c r="E1210" s="24">
        <f>SMA1MSFT[[#This Row],[Adj Close]]-SMA1MSFT[[#This Row],[Naive Trend ]]</f>
        <v>-0.67000000000000171</v>
      </c>
      <c r="F1210" s="5">
        <f t="shared" si="90"/>
        <v>0.4489000000000023</v>
      </c>
      <c r="G1210" s="5">
        <f>ABS(SMA1MSFT[[#This Row],[Erorr 1]])</f>
        <v>0.67000000000000171</v>
      </c>
      <c r="H1210" s="15">
        <f>SMA1MSFT[[#This Row],[Abs Erorr 1]]/SMA1MSFT[[#This Row],[Adj Close]]</f>
        <v>3.4482758620689745E-2</v>
      </c>
      <c r="I1210" s="23">
        <f t="shared" si="93"/>
        <v>20.756666666666668</v>
      </c>
      <c r="J1210" s="25">
        <f>(SMA1MSFT[[#This Row],[Adj Close]]-SMA1MSFT[[#This Row],[3-MA]])</f>
        <v>-1.326666666666668</v>
      </c>
      <c r="K1210" s="14">
        <f t="shared" si="92"/>
        <v>1.7600444444444479</v>
      </c>
      <c r="L1210" s="14">
        <f>ABS(SMA1MSFT[[#This Row],[Erorr 2]])</f>
        <v>1.326666666666668</v>
      </c>
      <c r="M1210" s="15">
        <f>SMA1MSFT[[#This Row],[Abs Erorr 2]]/SMA1MSFT[[#This Row],[Adj Close]]</f>
        <v>6.8279293189226348E-2</v>
      </c>
      <c r="N1210" s="23">
        <f t="shared" si="94"/>
        <v>20.346666666666664</v>
      </c>
      <c r="O1210" s="26">
        <f>SMA1MSFT[[#This Row],[Adj Close]]-SMA1MSFT[[#This Row],[6-MA]]</f>
        <v>-0.9166666666666643</v>
      </c>
      <c r="P1210" s="14">
        <f>(SMA1MSFT[[#This Row],[Adj Close]]-N1210)^2</f>
        <v>0.84027777777777346</v>
      </c>
      <c r="Q1210" s="14">
        <f>ABS(SMA1MSFT[[#This Row],[Erorr 3]])</f>
        <v>0.9166666666666643</v>
      </c>
      <c r="R1210" s="27">
        <f>SMA1MSFT[[#This Row],[Abs Erorr 3]]/SMA1MSFT[[#This Row],[Adj Close]]</f>
        <v>4.7177903585520549E-2</v>
      </c>
    </row>
    <row r="1211" spans="2:18">
      <c r="B1211" s="46">
        <v>45540.291666666664</v>
      </c>
      <c r="C1211" s="7">
        <v>19.399999999999999</v>
      </c>
      <c r="D1211" s="23">
        <f t="shared" si="91"/>
        <v>19.43</v>
      </c>
      <c r="E1211" s="24">
        <f>SMA1MSFT[[#This Row],[Adj Close]]-SMA1MSFT[[#This Row],[Naive Trend ]]</f>
        <v>-3.0000000000001137E-2</v>
      </c>
      <c r="F1211" s="5">
        <f t="shared" si="90"/>
        <v>9.0000000000006817E-4</v>
      </c>
      <c r="G1211" s="5">
        <f>ABS(SMA1MSFT[[#This Row],[Erorr 1]])</f>
        <v>3.0000000000001137E-2</v>
      </c>
      <c r="H1211" s="15">
        <f>SMA1MSFT[[#This Row],[Abs Erorr 1]]/SMA1MSFT[[#This Row],[Adj Close]]</f>
        <v>1.5463917525773783E-3</v>
      </c>
      <c r="I1211" s="23">
        <f t="shared" si="93"/>
        <v>20.523333333333333</v>
      </c>
      <c r="J1211" s="25">
        <f>(SMA1MSFT[[#This Row],[Adj Close]]-SMA1MSFT[[#This Row],[3-MA]])</f>
        <v>-1.1233333333333348</v>
      </c>
      <c r="K1211" s="14">
        <f t="shared" si="92"/>
        <v>1.2618777777777812</v>
      </c>
      <c r="L1211" s="14">
        <f>ABS(SMA1MSFT[[#This Row],[Erorr 2]])</f>
        <v>1.1233333333333348</v>
      </c>
      <c r="M1211" s="15">
        <f>SMA1MSFT[[#This Row],[Abs Erorr 2]]/SMA1MSFT[[#This Row],[Adj Close]]</f>
        <v>5.7903780068728608E-2</v>
      </c>
      <c r="N1211" s="23">
        <f t="shared" si="94"/>
        <v>20.23</v>
      </c>
      <c r="O1211" s="26">
        <f>SMA1MSFT[[#This Row],[Adj Close]]-SMA1MSFT[[#This Row],[6-MA]]</f>
        <v>-0.83000000000000185</v>
      </c>
      <c r="P1211" s="14">
        <f>(SMA1MSFT[[#This Row],[Adj Close]]-N1211)^2</f>
        <v>0.68890000000000307</v>
      </c>
      <c r="Q1211" s="14">
        <f>ABS(SMA1MSFT[[#This Row],[Erorr 3]])</f>
        <v>0.83000000000000185</v>
      </c>
      <c r="R1211" s="27">
        <f>SMA1MSFT[[#This Row],[Abs Erorr 3]]/SMA1MSFT[[#This Row],[Adj Close]]</f>
        <v>4.2783505154639273E-2</v>
      </c>
    </row>
    <row r="1212" spans="2:18">
      <c r="B1212" s="46">
        <v>45541.291666666664</v>
      </c>
      <c r="C1212" s="7">
        <v>18.89</v>
      </c>
      <c r="D1212" s="23">
        <f t="shared" si="91"/>
        <v>19.399999999999999</v>
      </c>
      <c r="E1212" s="24">
        <f>SMA1MSFT[[#This Row],[Adj Close]]-SMA1MSFT[[#This Row],[Naive Trend ]]</f>
        <v>-0.50999999999999801</v>
      </c>
      <c r="F1212" s="5">
        <f t="shared" si="90"/>
        <v>0.26009999999999794</v>
      </c>
      <c r="G1212" s="5">
        <f>ABS(SMA1MSFT[[#This Row],[Erorr 1]])</f>
        <v>0.50999999999999801</v>
      </c>
      <c r="H1212" s="15">
        <f>SMA1MSFT[[#This Row],[Abs Erorr 1]]/SMA1MSFT[[#This Row],[Adj Close]]</f>
        <v>2.6998411858125886E-2</v>
      </c>
      <c r="I1212" s="23">
        <f t="shared" si="93"/>
        <v>19.643333333333334</v>
      </c>
      <c r="J1212" s="25">
        <f>(SMA1MSFT[[#This Row],[Adj Close]]-SMA1MSFT[[#This Row],[3-MA]])</f>
        <v>-0.75333333333333385</v>
      </c>
      <c r="K1212" s="14">
        <f t="shared" si="92"/>
        <v>0.56751111111111185</v>
      </c>
      <c r="L1212" s="14">
        <f>ABS(SMA1MSFT[[#This Row],[Erorr 2]])</f>
        <v>0.75333333333333385</v>
      </c>
      <c r="M1212" s="15">
        <f>SMA1MSFT[[#This Row],[Abs Erorr 2]]/SMA1MSFT[[#This Row],[Adj Close]]</f>
        <v>3.9880007058408357E-2</v>
      </c>
      <c r="N1212" s="23">
        <f t="shared" si="94"/>
        <v>20.118333333333336</v>
      </c>
      <c r="O1212" s="26">
        <f>SMA1MSFT[[#This Row],[Adj Close]]-SMA1MSFT[[#This Row],[6-MA]]</f>
        <v>-1.2283333333333353</v>
      </c>
      <c r="P1212" s="14">
        <f>(SMA1MSFT[[#This Row],[Adj Close]]-N1212)^2</f>
        <v>1.5088027777777826</v>
      </c>
      <c r="Q1212" s="14">
        <f>ABS(SMA1MSFT[[#This Row],[Erorr 3]])</f>
        <v>1.2283333333333353</v>
      </c>
      <c r="R1212" s="27">
        <f>SMA1MSFT[[#This Row],[Abs Erorr 3]]/SMA1MSFT[[#This Row],[Adj Close]]</f>
        <v>6.5025586730192445E-2</v>
      </c>
    </row>
    <row r="1213" spans="2:18">
      <c r="B1213" s="46">
        <v>45544.291666666664</v>
      </c>
      <c r="C1213" s="7">
        <v>19.07</v>
      </c>
      <c r="D1213" s="23">
        <f t="shared" si="91"/>
        <v>18.89</v>
      </c>
      <c r="E1213" s="24">
        <f>SMA1MSFT[[#This Row],[Adj Close]]-SMA1MSFT[[#This Row],[Naive Trend ]]</f>
        <v>0.17999999999999972</v>
      </c>
      <c r="F1213" s="5">
        <f t="shared" si="90"/>
        <v>3.2399999999999901E-2</v>
      </c>
      <c r="G1213" s="5">
        <f>ABS(SMA1MSFT[[#This Row],[Erorr 1]])</f>
        <v>0.17999999999999972</v>
      </c>
      <c r="H1213" s="15">
        <f>SMA1MSFT[[#This Row],[Abs Erorr 1]]/SMA1MSFT[[#This Row],[Adj Close]]</f>
        <v>9.4389092815941114E-3</v>
      </c>
      <c r="I1213" s="23">
        <f t="shared" si="93"/>
        <v>19.239999999999998</v>
      </c>
      <c r="J1213" s="25">
        <f>(SMA1MSFT[[#This Row],[Adj Close]]-SMA1MSFT[[#This Row],[3-MA]])</f>
        <v>-0.16999999999999815</v>
      </c>
      <c r="K1213" s="14">
        <f t="shared" si="92"/>
        <v>2.8899999999999371E-2</v>
      </c>
      <c r="L1213" s="14">
        <f>ABS(SMA1MSFT[[#This Row],[Erorr 2]])</f>
        <v>0.16999999999999815</v>
      </c>
      <c r="M1213" s="15">
        <f>SMA1MSFT[[#This Row],[Abs Erorr 2]]/SMA1MSFT[[#This Row],[Adj Close]]</f>
        <v>8.9145254326165792E-3</v>
      </c>
      <c r="N1213" s="23">
        <f t="shared" si="94"/>
        <v>19.998333333333331</v>
      </c>
      <c r="O1213" s="26">
        <f>SMA1MSFT[[#This Row],[Adj Close]]-SMA1MSFT[[#This Row],[6-MA]]</f>
        <v>-0.92833333333333101</v>
      </c>
      <c r="P1213" s="14">
        <f>(SMA1MSFT[[#This Row],[Adj Close]]-N1213)^2</f>
        <v>0.86180277777777348</v>
      </c>
      <c r="Q1213" s="14">
        <f>ABS(SMA1MSFT[[#This Row],[Erorr 3]])</f>
        <v>0.92833333333333101</v>
      </c>
      <c r="R1213" s="27">
        <f>SMA1MSFT[[#This Row],[Abs Erorr 3]]/SMA1MSFT[[#This Row],[Adj Close]]</f>
        <v>4.8680300646739956E-2</v>
      </c>
    </row>
    <row r="1214" spans="2:18">
      <c r="B1214" s="46">
        <v>45545.291666666664</v>
      </c>
      <c r="C1214" s="7">
        <v>18.98</v>
      </c>
      <c r="D1214" s="23">
        <f t="shared" si="91"/>
        <v>19.07</v>
      </c>
      <c r="E1214" s="24">
        <f>SMA1MSFT[[#This Row],[Adj Close]]-SMA1MSFT[[#This Row],[Naive Trend ]]</f>
        <v>-8.9999999999999858E-2</v>
      </c>
      <c r="F1214" s="5">
        <f t="shared" si="90"/>
        <v>8.0999999999999753E-3</v>
      </c>
      <c r="G1214" s="5">
        <f>ABS(SMA1MSFT[[#This Row],[Erorr 1]])</f>
        <v>8.9999999999999858E-2</v>
      </c>
      <c r="H1214" s="15">
        <f>SMA1MSFT[[#This Row],[Abs Erorr 1]]/SMA1MSFT[[#This Row],[Adj Close]]</f>
        <v>4.741833508956789E-3</v>
      </c>
      <c r="I1214" s="23">
        <f t="shared" si="93"/>
        <v>19.12</v>
      </c>
      <c r="J1214" s="25">
        <f>(SMA1MSFT[[#This Row],[Adj Close]]-SMA1MSFT[[#This Row],[3-MA]])</f>
        <v>-0.14000000000000057</v>
      </c>
      <c r="K1214" s="14">
        <f t="shared" si="92"/>
        <v>1.9600000000000159E-2</v>
      </c>
      <c r="L1214" s="14">
        <f>ABS(SMA1MSFT[[#This Row],[Erorr 2]])</f>
        <v>0.14000000000000057</v>
      </c>
      <c r="M1214" s="15">
        <f>SMA1MSFT[[#This Row],[Abs Erorr 2]]/SMA1MSFT[[#This Row],[Adj Close]]</f>
        <v>7.3761854583772688E-3</v>
      </c>
      <c r="N1214" s="23">
        <f t="shared" si="94"/>
        <v>19.821666666666669</v>
      </c>
      <c r="O1214" s="26">
        <f>SMA1MSFT[[#This Row],[Adj Close]]-SMA1MSFT[[#This Row],[6-MA]]</f>
        <v>-0.84166666666666856</v>
      </c>
      <c r="P1214" s="14">
        <f>(SMA1MSFT[[#This Row],[Adj Close]]-N1214)^2</f>
        <v>0.70840277777778093</v>
      </c>
      <c r="Q1214" s="14">
        <f>ABS(SMA1MSFT[[#This Row],[Erorr 3]])</f>
        <v>0.84166666666666856</v>
      </c>
      <c r="R1214" s="27">
        <f>SMA1MSFT[[#This Row],[Abs Erorr 3]]/SMA1MSFT[[#This Row],[Adj Close]]</f>
        <v>4.434492448191088E-2</v>
      </c>
    </row>
    <row r="1215" spans="2:18">
      <c r="B1215" s="46">
        <v>45546.291666666664</v>
      </c>
      <c r="C1215" s="7">
        <v>19.64</v>
      </c>
      <c r="D1215" s="23">
        <f t="shared" si="91"/>
        <v>18.98</v>
      </c>
      <c r="E1215" s="24">
        <f>SMA1MSFT[[#This Row],[Adj Close]]-SMA1MSFT[[#This Row],[Naive Trend ]]</f>
        <v>0.66000000000000014</v>
      </c>
      <c r="F1215" s="5">
        <f t="shared" si="90"/>
        <v>0.43560000000000021</v>
      </c>
      <c r="G1215" s="5">
        <f>ABS(SMA1MSFT[[#This Row],[Erorr 1]])</f>
        <v>0.66000000000000014</v>
      </c>
      <c r="H1215" s="15">
        <f>SMA1MSFT[[#This Row],[Abs Erorr 1]]/SMA1MSFT[[#This Row],[Adj Close]]</f>
        <v>3.3604887983706727E-2</v>
      </c>
      <c r="I1215" s="23">
        <f t="shared" si="93"/>
        <v>18.98</v>
      </c>
      <c r="J1215" s="25">
        <f>(SMA1MSFT[[#This Row],[Adj Close]]-SMA1MSFT[[#This Row],[3-MA]])</f>
        <v>0.66000000000000014</v>
      </c>
      <c r="K1215" s="14">
        <f t="shared" si="92"/>
        <v>0.43560000000000021</v>
      </c>
      <c r="L1215" s="14">
        <f>ABS(SMA1MSFT[[#This Row],[Erorr 2]])</f>
        <v>0.66000000000000014</v>
      </c>
      <c r="M1215" s="15">
        <f>SMA1MSFT[[#This Row],[Abs Erorr 2]]/SMA1MSFT[[#This Row],[Adj Close]]</f>
        <v>3.3604887983706727E-2</v>
      </c>
      <c r="N1215" s="23">
        <f t="shared" si="94"/>
        <v>19.311666666666664</v>
      </c>
      <c r="O1215" s="26">
        <f>SMA1MSFT[[#This Row],[Adj Close]]-SMA1MSFT[[#This Row],[6-MA]]</f>
        <v>0.3283333333333367</v>
      </c>
      <c r="P1215" s="14">
        <f>(SMA1MSFT[[#This Row],[Adj Close]]-N1215)^2</f>
        <v>0.10780277777777998</v>
      </c>
      <c r="Q1215" s="14">
        <f>ABS(SMA1MSFT[[#This Row],[Erorr 3]])</f>
        <v>0.3283333333333367</v>
      </c>
      <c r="R1215" s="27">
        <f>SMA1MSFT[[#This Row],[Abs Erorr 3]]/SMA1MSFT[[#This Row],[Adj Close]]</f>
        <v>1.6717583163611847E-2</v>
      </c>
    </row>
    <row r="1216" spans="2:18">
      <c r="B1216" s="46">
        <v>45547.291666666664</v>
      </c>
      <c r="C1216" s="7">
        <v>19.36</v>
      </c>
      <c r="D1216" s="23">
        <f t="shared" si="91"/>
        <v>19.64</v>
      </c>
      <c r="E1216" s="24">
        <f>SMA1MSFT[[#This Row],[Adj Close]]-SMA1MSFT[[#This Row],[Naive Trend ]]</f>
        <v>-0.28000000000000114</v>
      </c>
      <c r="F1216" s="5">
        <f t="shared" si="90"/>
        <v>7.8400000000000636E-2</v>
      </c>
      <c r="G1216" s="5">
        <f>ABS(SMA1MSFT[[#This Row],[Erorr 1]])</f>
        <v>0.28000000000000114</v>
      </c>
      <c r="H1216" s="15">
        <f>SMA1MSFT[[#This Row],[Abs Erorr 1]]/SMA1MSFT[[#This Row],[Adj Close]]</f>
        <v>1.4462809917355431E-2</v>
      </c>
      <c r="I1216" s="23">
        <f t="shared" si="93"/>
        <v>19.23</v>
      </c>
      <c r="J1216" s="25">
        <f>(SMA1MSFT[[#This Row],[Adj Close]]-SMA1MSFT[[#This Row],[3-MA]])</f>
        <v>0.12999999999999901</v>
      </c>
      <c r="K1216" s="14">
        <f t="shared" si="92"/>
        <v>1.6899999999999742E-2</v>
      </c>
      <c r="L1216" s="14">
        <f>ABS(SMA1MSFT[[#This Row],[Erorr 2]])</f>
        <v>0.12999999999999901</v>
      </c>
      <c r="M1216" s="15">
        <f>SMA1MSFT[[#This Row],[Abs Erorr 2]]/SMA1MSFT[[#This Row],[Adj Close]]</f>
        <v>6.7148760330578003E-3</v>
      </c>
      <c r="N1216" s="23">
        <f t="shared" si="94"/>
        <v>19.234999999999999</v>
      </c>
      <c r="O1216" s="26">
        <f>SMA1MSFT[[#This Row],[Adj Close]]-SMA1MSFT[[#This Row],[6-MA]]</f>
        <v>0.125</v>
      </c>
      <c r="P1216" s="14">
        <f>(SMA1MSFT[[#This Row],[Adj Close]]-N1216)^2</f>
        <v>1.5625E-2</v>
      </c>
      <c r="Q1216" s="14">
        <f>ABS(SMA1MSFT[[#This Row],[Erorr 3]])</f>
        <v>0.125</v>
      </c>
      <c r="R1216" s="27">
        <f>SMA1MSFT[[#This Row],[Abs Erorr 3]]/SMA1MSFT[[#This Row],[Adj Close]]</f>
        <v>6.4566115702479341E-3</v>
      </c>
    </row>
    <row r="1217" spans="2:18">
      <c r="B1217" s="46">
        <v>45548.291666666664</v>
      </c>
      <c r="C1217" s="7">
        <v>19.66</v>
      </c>
      <c r="D1217" s="23">
        <f t="shared" si="91"/>
        <v>19.36</v>
      </c>
      <c r="E1217" s="24">
        <f>SMA1MSFT[[#This Row],[Adj Close]]-SMA1MSFT[[#This Row],[Naive Trend ]]</f>
        <v>0.30000000000000071</v>
      </c>
      <c r="F1217" s="5">
        <f t="shared" si="90"/>
        <v>9.0000000000000427E-2</v>
      </c>
      <c r="G1217" s="5">
        <f>ABS(SMA1MSFT[[#This Row],[Erorr 1]])</f>
        <v>0.30000000000000071</v>
      </c>
      <c r="H1217" s="15">
        <f>SMA1MSFT[[#This Row],[Abs Erorr 1]]/SMA1MSFT[[#This Row],[Adj Close]]</f>
        <v>1.5259409969481216E-2</v>
      </c>
      <c r="I1217" s="23">
        <f t="shared" si="93"/>
        <v>19.326666666666668</v>
      </c>
      <c r="J1217" s="25">
        <f>(SMA1MSFT[[#This Row],[Adj Close]]-SMA1MSFT[[#This Row],[3-MA]])</f>
        <v>0.33333333333333215</v>
      </c>
      <c r="K1217" s="14">
        <f t="shared" si="92"/>
        <v>0.11111111111111033</v>
      </c>
      <c r="L1217" s="14">
        <f>ABS(SMA1MSFT[[#This Row],[Erorr 2]])</f>
        <v>0.33333333333333215</v>
      </c>
      <c r="M1217" s="15">
        <f>SMA1MSFT[[#This Row],[Abs Erorr 2]]/SMA1MSFT[[#This Row],[Adj Close]]</f>
        <v>1.6954899966090141E-2</v>
      </c>
      <c r="N1217" s="23">
        <f t="shared" si="94"/>
        <v>19.223333333333333</v>
      </c>
      <c r="O1217" s="26">
        <f>SMA1MSFT[[#This Row],[Adj Close]]-SMA1MSFT[[#This Row],[6-MA]]</f>
        <v>0.43666666666666742</v>
      </c>
      <c r="P1217" s="14">
        <f>(SMA1MSFT[[#This Row],[Adj Close]]-N1217)^2</f>
        <v>0.19067777777777845</v>
      </c>
      <c r="Q1217" s="14">
        <f>ABS(SMA1MSFT[[#This Row],[Erorr 3]])</f>
        <v>0.43666666666666742</v>
      </c>
      <c r="R1217" s="27">
        <f>SMA1MSFT[[#This Row],[Abs Erorr 3]]/SMA1MSFT[[#This Row],[Adj Close]]</f>
        <v>2.22109189555782E-2</v>
      </c>
    </row>
    <row r="1218" spans="2:18">
      <c r="B1218" s="46">
        <v>45551.291666666664</v>
      </c>
      <c r="C1218" s="7">
        <v>20.91</v>
      </c>
      <c r="D1218" s="23">
        <f t="shared" si="91"/>
        <v>19.66</v>
      </c>
      <c r="E1218" s="24">
        <f>SMA1MSFT[[#This Row],[Adj Close]]-SMA1MSFT[[#This Row],[Naive Trend ]]</f>
        <v>1.25</v>
      </c>
      <c r="F1218" s="5">
        <f t="shared" si="90"/>
        <v>1.5625</v>
      </c>
      <c r="G1218" s="5">
        <f>ABS(SMA1MSFT[[#This Row],[Erorr 1]])</f>
        <v>1.25</v>
      </c>
      <c r="H1218" s="15">
        <f>SMA1MSFT[[#This Row],[Abs Erorr 1]]/SMA1MSFT[[#This Row],[Adj Close]]</f>
        <v>5.9780009564801527E-2</v>
      </c>
      <c r="I1218" s="23">
        <f t="shared" si="93"/>
        <v>19.553333333333331</v>
      </c>
      <c r="J1218" s="25">
        <f>(SMA1MSFT[[#This Row],[Adj Close]]-SMA1MSFT[[#This Row],[3-MA]])</f>
        <v>1.3566666666666691</v>
      </c>
      <c r="K1218" s="14">
        <f t="shared" si="92"/>
        <v>1.8405444444444512</v>
      </c>
      <c r="L1218" s="14">
        <f>ABS(SMA1MSFT[[#This Row],[Erorr 2]])</f>
        <v>1.3566666666666691</v>
      </c>
      <c r="M1218" s="15">
        <f>SMA1MSFT[[#This Row],[Abs Erorr 2]]/SMA1MSFT[[#This Row],[Adj Close]]</f>
        <v>6.4881237047664714E-2</v>
      </c>
      <c r="N1218" s="23">
        <f t="shared" si="94"/>
        <v>19.266666666666666</v>
      </c>
      <c r="O1218" s="26">
        <f>SMA1MSFT[[#This Row],[Adj Close]]-SMA1MSFT[[#This Row],[6-MA]]</f>
        <v>1.6433333333333344</v>
      </c>
      <c r="P1218" s="14">
        <f>(SMA1MSFT[[#This Row],[Adj Close]]-N1218)^2</f>
        <v>2.7005444444444482</v>
      </c>
      <c r="Q1218" s="14">
        <f>ABS(SMA1MSFT[[#This Row],[Erorr 3]])</f>
        <v>1.6433333333333344</v>
      </c>
      <c r="R1218" s="27">
        <f>SMA1MSFT[[#This Row],[Abs Erorr 3]]/SMA1MSFT[[#This Row],[Adj Close]]</f>
        <v>7.8590785907859131E-2</v>
      </c>
    </row>
    <row r="1219" spans="2:18">
      <c r="B1219" s="46">
        <v>45552.291666666664</v>
      </c>
      <c r="C1219" s="7">
        <v>21.47</v>
      </c>
      <c r="D1219" s="23">
        <f t="shared" si="91"/>
        <v>20.91</v>
      </c>
      <c r="E1219" s="24">
        <f>SMA1MSFT[[#This Row],[Adj Close]]-SMA1MSFT[[#This Row],[Naive Trend ]]</f>
        <v>0.55999999999999872</v>
      </c>
      <c r="F1219" s="5">
        <f t="shared" si="90"/>
        <v>0.31359999999999855</v>
      </c>
      <c r="G1219" s="5">
        <f>ABS(SMA1MSFT[[#This Row],[Erorr 1]])</f>
        <v>0.55999999999999872</v>
      </c>
      <c r="H1219" s="15">
        <f>SMA1MSFT[[#This Row],[Abs Erorr 1]]/SMA1MSFT[[#This Row],[Adj Close]]</f>
        <v>2.6082906380996682E-2</v>
      </c>
      <c r="I1219" s="23">
        <f t="shared" si="93"/>
        <v>19.976666666666663</v>
      </c>
      <c r="J1219" s="25">
        <f>(SMA1MSFT[[#This Row],[Adj Close]]-SMA1MSFT[[#This Row],[3-MA]])</f>
        <v>1.4933333333333358</v>
      </c>
      <c r="K1219" s="14">
        <f t="shared" si="92"/>
        <v>2.2300444444444518</v>
      </c>
      <c r="L1219" s="14">
        <f>ABS(SMA1MSFT[[#This Row],[Erorr 2]])</f>
        <v>1.4933333333333358</v>
      </c>
      <c r="M1219" s="15">
        <f>SMA1MSFT[[#This Row],[Abs Erorr 2]]/SMA1MSFT[[#This Row],[Adj Close]]</f>
        <v>6.9554417015991424E-2</v>
      </c>
      <c r="N1219" s="23">
        <f t="shared" si="94"/>
        <v>19.603333333333332</v>
      </c>
      <c r="O1219" s="26">
        <f>SMA1MSFT[[#This Row],[Adj Close]]-SMA1MSFT[[#This Row],[6-MA]]</f>
        <v>1.8666666666666671</v>
      </c>
      <c r="P1219" s="14">
        <f>(SMA1MSFT[[#This Row],[Adj Close]]-N1219)^2</f>
        <v>3.484444444444446</v>
      </c>
      <c r="Q1219" s="14">
        <f>ABS(SMA1MSFT[[#This Row],[Erorr 3]])</f>
        <v>1.8666666666666671</v>
      </c>
      <c r="R1219" s="27">
        <f>SMA1MSFT[[#This Row],[Abs Erorr 3]]/SMA1MSFT[[#This Row],[Adj Close]]</f>
        <v>8.6943021269989165E-2</v>
      </c>
    </row>
    <row r="1220" spans="2:18">
      <c r="B1220" s="46">
        <v>45553.291666666664</v>
      </c>
      <c r="C1220" s="7">
        <v>20.77</v>
      </c>
      <c r="D1220" s="23">
        <f t="shared" si="91"/>
        <v>21.47</v>
      </c>
      <c r="E1220" s="24">
        <f>SMA1MSFT[[#This Row],[Adj Close]]-SMA1MSFT[[#This Row],[Naive Trend ]]</f>
        <v>-0.69999999999999929</v>
      </c>
      <c r="F1220" s="5">
        <f t="shared" ref="F1220:F1260" si="95">(C1220-D1220)^2</f>
        <v>0.48999999999999899</v>
      </c>
      <c r="G1220" s="5">
        <f>ABS(SMA1MSFT[[#This Row],[Erorr 1]])</f>
        <v>0.69999999999999929</v>
      </c>
      <c r="H1220" s="15">
        <f>SMA1MSFT[[#This Row],[Abs Erorr 1]]/SMA1MSFT[[#This Row],[Adj Close]]</f>
        <v>3.3702455464612389E-2</v>
      </c>
      <c r="I1220" s="23">
        <f t="shared" si="93"/>
        <v>20.68</v>
      </c>
      <c r="J1220" s="25">
        <f>(SMA1MSFT[[#This Row],[Adj Close]]-SMA1MSFT[[#This Row],[3-MA]])</f>
        <v>8.9999999999999858E-2</v>
      </c>
      <c r="K1220" s="14">
        <f t="shared" si="92"/>
        <v>8.0999999999999753E-3</v>
      </c>
      <c r="L1220" s="14">
        <f>ABS(SMA1MSFT[[#This Row],[Erorr 2]])</f>
        <v>8.9999999999999858E-2</v>
      </c>
      <c r="M1220" s="15">
        <f>SMA1MSFT[[#This Row],[Abs Erorr 2]]/SMA1MSFT[[#This Row],[Adj Close]]</f>
        <v>4.3331728454501619E-3</v>
      </c>
      <c r="N1220" s="23">
        <f t="shared" si="94"/>
        <v>20.003333333333334</v>
      </c>
      <c r="O1220" s="26">
        <f>SMA1MSFT[[#This Row],[Adj Close]]-SMA1MSFT[[#This Row],[6-MA]]</f>
        <v>0.76666666666666572</v>
      </c>
      <c r="P1220" s="14">
        <f>(SMA1MSFT[[#This Row],[Adj Close]]-N1220)^2</f>
        <v>0.58777777777777629</v>
      </c>
      <c r="Q1220" s="14">
        <f>ABS(SMA1MSFT[[#This Row],[Erorr 3]])</f>
        <v>0.76666666666666572</v>
      </c>
      <c r="R1220" s="27">
        <f>SMA1MSFT[[#This Row],[Abs Erorr 3]]/SMA1MSFT[[#This Row],[Adj Close]]</f>
        <v>3.6912213127908801E-2</v>
      </c>
    </row>
    <row r="1221" spans="2:18">
      <c r="B1221" s="46">
        <v>45554.291666666664</v>
      </c>
      <c r="C1221" s="7">
        <v>21.14</v>
      </c>
      <c r="D1221" s="23">
        <f t="shared" ref="D1221:D1260" si="96">C1220</f>
        <v>20.77</v>
      </c>
      <c r="E1221" s="24">
        <f>SMA1MSFT[[#This Row],[Adj Close]]-SMA1MSFT[[#This Row],[Naive Trend ]]</f>
        <v>0.37000000000000099</v>
      </c>
      <c r="F1221" s="5">
        <f t="shared" si="95"/>
        <v>0.13690000000000074</v>
      </c>
      <c r="G1221" s="5">
        <f>ABS(SMA1MSFT[[#This Row],[Erorr 1]])</f>
        <v>0.37000000000000099</v>
      </c>
      <c r="H1221" s="15">
        <f>SMA1MSFT[[#This Row],[Abs Erorr 1]]/SMA1MSFT[[#This Row],[Adj Close]]</f>
        <v>1.7502365184484437E-2</v>
      </c>
      <c r="I1221" s="23">
        <f t="shared" si="93"/>
        <v>21.049999999999997</v>
      </c>
      <c r="J1221" s="25">
        <f>(SMA1MSFT[[#This Row],[Adj Close]]-SMA1MSFT[[#This Row],[3-MA]])</f>
        <v>9.0000000000003411E-2</v>
      </c>
      <c r="K1221" s="14">
        <f t="shared" si="92"/>
        <v>8.1000000000006137E-3</v>
      </c>
      <c r="L1221" s="14">
        <f>ABS(SMA1MSFT[[#This Row],[Erorr 2]])</f>
        <v>9.0000000000003411E-2</v>
      </c>
      <c r="M1221" s="15">
        <f>SMA1MSFT[[#This Row],[Abs Erorr 2]]/SMA1MSFT[[#This Row],[Adj Close]]</f>
        <v>4.2573320719017692E-3</v>
      </c>
      <c r="N1221" s="23">
        <f t="shared" si="94"/>
        <v>20.301666666666666</v>
      </c>
      <c r="O1221" s="26">
        <f>SMA1MSFT[[#This Row],[Adj Close]]-SMA1MSFT[[#This Row],[6-MA]]</f>
        <v>0.83833333333333471</v>
      </c>
      <c r="P1221" s="14">
        <f>(SMA1MSFT[[#This Row],[Adj Close]]-N1221)^2</f>
        <v>0.70280277777778011</v>
      </c>
      <c r="Q1221" s="14">
        <f>ABS(SMA1MSFT[[#This Row],[Erorr 3]])</f>
        <v>0.83833333333333471</v>
      </c>
      <c r="R1221" s="27">
        <f>SMA1MSFT[[#This Row],[Abs Erorr 3]]/SMA1MSFT[[#This Row],[Adj Close]]</f>
        <v>3.9656259854935413E-2</v>
      </c>
    </row>
    <row r="1222" spans="2:18">
      <c r="B1222" s="46">
        <v>45555.291666666664</v>
      </c>
      <c r="C1222" s="7">
        <v>21.84</v>
      </c>
      <c r="D1222" s="23">
        <f t="shared" si="96"/>
        <v>21.14</v>
      </c>
      <c r="E1222" s="24">
        <f>SMA1MSFT[[#This Row],[Adj Close]]-SMA1MSFT[[#This Row],[Naive Trend ]]</f>
        <v>0.69999999999999929</v>
      </c>
      <c r="F1222" s="5">
        <f t="shared" si="95"/>
        <v>0.48999999999999899</v>
      </c>
      <c r="G1222" s="5">
        <f>ABS(SMA1MSFT[[#This Row],[Erorr 1]])</f>
        <v>0.69999999999999929</v>
      </c>
      <c r="H1222" s="15">
        <f>SMA1MSFT[[#This Row],[Abs Erorr 1]]/SMA1MSFT[[#This Row],[Adj Close]]</f>
        <v>3.2051282051282021E-2</v>
      </c>
      <c r="I1222" s="23">
        <f t="shared" si="93"/>
        <v>21.126666666666665</v>
      </c>
      <c r="J1222" s="25">
        <f>(SMA1MSFT[[#This Row],[Adj Close]]-SMA1MSFT[[#This Row],[3-MA]])</f>
        <v>0.71333333333333471</v>
      </c>
      <c r="K1222" s="14">
        <f t="shared" ref="K1222:K1260" si="97">(C1222-I1222)^2</f>
        <v>0.50884444444444643</v>
      </c>
      <c r="L1222" s="14">
        <f>ABS(SMA1MSFT[[#This Row],[Erorr 2]])</f>
        <v>0.71333333333333471</v>
      </c>
      <c r="M1222" s="15">
        <f>SMA1MSFT[[#This Row],[Abs Erorr 2]]/SMA1MSFT[[#This Row],[Adj Close]]</f>
        <v>3.2661782661782726E-2</v>
      </c>
      <c r="N1222" s="23">
        <f t="shared" si="94"/>
        <v>20.551666666666666</v>
      </c>
      <c r="O1222" s="26">
        <f>SMA1MSFT[[#This Row],[Adj Close]]-SMA1MSFT[[#This Row],[6-MA]]</f>
        <v>1.288333333333334</v>
      </c>
      <c r="P1222" s="14">
        <f>(SMA1MSFT[[#This Row],[Adj Close]]-N1222)^2</f>
        <v>1.6598027777777795</v>
      </c>
      <c r="Q1222" s="14">
        <f>ABS(SMA1MSFT[[#This Row],[Erorr 3]])</f>
        <v>1.288333333333334</v>
      </c>
      <c r="R1222" s="27">
        <f>SMA1MSFT[[#This Row],[Abs Erorr 3]]/SMA1MSFT[[#This Row],[Adj Close]]</f>
        <v>5.8989621489621523E-2</v>
      </c>
    </row>
    <row r="1223" spans="2:18">
      <c r="B1223" s="46">
        <v>45558.291666666664</v>
      </c>
      <c r="C1223" s="7">
        <v>22.56</v>
      </c>
      <c r="D1223" s="23">
        <f t="shared" si="96"/>
        <v>21.84</v>
      </c>
      <c r="E1223" s="24">
        <f>SMA1MSFT[[#This Row],[Adj Close]]-SMA1MSFT[[#This Row],[Naive Trend ]]</f>
        <v>0.71999999999999886</v>
      </c>
      <c r="F1223" s="5">
        <f t="shared" si="95"/>
        <v>0.51839999999999842</v>
      </c>
      <c r="G1223" s="5">
        <f>ABS(SMA1MSFT[[#This Row],[Erorr 1]])</f>
        <v>0.71999999999999886</v>
      </c>
      <c r="H1223" s="15">
        <f>SMA1MSFT[[#This Row],[Abs Erorr 1]]/SMA1MSFT[[#This Row],[Adj Close]]</f>
        <v>3.1914893617021226E-2</v>
      </c>
      <c r="I1223" s="23">
        <f t="shared" ref="I1223:I1260" si="98">AVERAGE(C1220:C1222)</f>
        <v>21.25</v>
      </c>
      <c r="J1223" s="25">
        <f>(SMA1MSFT[[#This Row],[Adj Close]]-SMA1MSFT[[#This Row],[3-MA]])</f>
        <v>1.3099999999999987</v>
      </c>
      <c r="K1223" s="14">
        <f t="shared" si="97"/>
        <v>1.7160999999999966</v>
      </c>
      <c r="L1223" s="14">
        <f>ABS(SMA1MSFT[[#This Row],[Erorr 2]])</f>
        <v>1.3099999999999987</v>
      </c>
      <c r="M1223" s="15">
        <f>SMA1MSFT[[#This Row],[Abs Erorr 2]]/SMA1MSFT[[#This Row],[Adj Close]]</f>
        <v>5.8067375886524768E-2</v>
      </c>
      <c r="N1223" s="23">
        <f t="shared" si="94"/>
        <v>20.965</v>
      </c>
      <c r="O1223" s="26">
        <f>SMA1MSFT[[#This Row],[Adj Close]]-SMA1MSFT[[#This Row],[6-MA]]</f>
        <v>1.5949999999999989</v>
      </c>
      <c r="P1223" s="14">
        <f>(SMA1MSFT[[#This Row],[Adj Close]]-N1223)^2</f>
        <v>2.5440249999999964</v>
      </c>
      <c r="Q1223" s="14">
        <f>ABS(SMA1MSFT[[#This Row],[Erorr 3]])</f>
        <v>1.5949999999999989</v>
      </c>
      <c r="R1223" s="27">
        <f>SMA1MSFT[[#This Row],[Abs Erorr 3]]/SMA1MSFT[[#This Row],[Adj Close]]</f>
        <v>7.0700354609929031E-2</v>
      </c>
    </row>
    <row r="1224" spans="2:18">
      <c r="B1224" s="46">
        <v>45559.291666666664</v>
      </c>
      <c r="C1224" s="7">
        <v>22.81</v>
      </c>
      <c r="D1224" s="23">
        <f t="shared" si="96"/>
        <v>22.56</v>
      </c>
      <c r="E1224" s="24">
        <f>SMA1MSFT[[#This Row],[Adj Close]]-SMA1MSFT[[#This Row],[Naive Trend ]]</f>
        <v>0.25</v>
      </c>
      <c r="F1224" s="5">
        <f t="shared" si="95"/>
        <v>6.25E-2</v>
      </c>
      <c r="G1224" s="5">
        <f>ABS(SMA1MSFT[[#This Row],[Erorr 1]])</f>
        <v>0.25</v>
      </c>
      <c r="H1224" s="15">
        <f>SMA1MSFT[[#This Row],[Abs Erorr 1]]/SMA1MSFT[[#This Row],[Adj Close]]</f>
        <v>1.0960105217010085E-2</v>
      </c>
      <c r="I1224" s="23">
        <f t="shared" si="98"/>
        <v>21.846666666666668</v>
      </c>
      <c r="J1224" s="25">
        <f>(SMA1MSFT[[#This Row],[Adj Close]]-SMA1MSFT[[#This Row],[3-MA]])</f>
        <v>0.96333333333333115</v>
      </c>
      <c r="K1224" s="14">
        <f t="shared" si="97"/>
        <v>0.9280111111111069</v>
      </c>
      <c r="L1224" s="14">
        <f>ABS(SMA1MSFT[[#This Row],[Erorr 2]])</f>
        <v>0.96333333333333115</v>
      </c>
      <c r="M1224" s="15">
        <f>SMA1MSFT[[#This Row],[Abs Erorr 2]]/SMA1MSFT[[#This Row],[Adj Close]]</f>
        <v>4.2232938769545425E-2</v>
      </c>
      <c r="N1224" s="23">
        <f t="shared" si="94"/>
        <v>21.448333333333334</v>
      </c>
      <c r="O1224" s="26">
        <f>SMA1MSFT[[#This Row],[Adj Close]]-SMA1MSFT[[#This Row],[6-MA]]</f>
        <v>1.3616666666666646</v>
      </c>
      <c r="P1224" s="14">
        <f>(SMA1MSFT[[#This Row],[Adj Close]]-N1224)^2</f>
        <v>1.8541361111111054</v>
      </c>
      <c r="Q1224" s="14">
        <f>ABS(SMA1MSFT[[#This Row],[Erorr 3]])</f>
        <v>1.3616666666666646</v>
      </c>
      <c r="R1224" s="27">
        <f>SMA1MSFT[[#This Row],[Abs Erorr 3]]/SMA1MSFT[[#This Row],[Adj Close]]</f>
        <v>5.9696039748648164E-2</v>
      </c>
    </row>
    <row r="1225" spans="2:18">
      <c r="B1225" s="46">
        <v>45560.291666666664</v>
      </c>
      <c r="C1225" s="7">
        <v>23.54</v>
      </c>
      <c r="D1225" s="23">
        <f t="shared" si="96"/>
        <v>22.81</v>
      </c>
      <c r="E1225" s="24">
        <f>SMA1MSFT[[#This Row],[Adj Close]]-SMA1MSFT[[#This Row],[Naive Trend ]]</f>
        <v>0.73000000000000043</v>
      </c>
      <c r="F1225" s="5">
        <f t="shared" si="95"/>
        <v>0.5329000000000006</v>
      </c>
      <c r="G1225" s="5">
        <f>ABS(SMA1MSFT[[#This Row],[Erorr 1]])</f>
        <v>0.73000000000000043</v>
      </c>
      <c r="H1225" s="15">
        <f>SMA1MSFT[[#This Row],[Abs Erorr 1]]/SMA1MSFT[[#This Row],[Adj Close]]</f>
        <v>3.1011045029736638E-2</v>
      </c>
      <c r="I1225" s="23">
        <f t="shared" si="98"/>
        <v>22.403333333333332</v>
      </c>
      <c r="J1225" s="25">
        <f>(SMA1MSFT[[#This Row],[Adj Close]]-SMA1MSFT[[#This Row],[3-MA]])</f>
        <v>1.1366666666666667</v>
      </c>
      <c r="K1225" s="14">
        <f t="shared" si="97"/>
        <v>1.2920111111111112</v>
      </c>
      <c r="L1225" s="14">
        <f>ABS(SMA1MSFT[[#This Row],[Erorr 2]])</f>
        <v>1.1366666666666667</v>
      </c>
      <c r="M1225" s="15">
        <f>SMA1MSFT[[#This Row],[Abs Erorr 2]]/SMA1MSFT[[#This Row],[Adj Close]]</f>
        <v>4.8286604361370722E-2</v>
      </c>
      <c r="N1225" s="23">
        <f t="shared" si="94"/>
        <v>21.765000000000001</v>
      </c>
      <c r="O1225" s="26">
        <f>SMA1MSFT[[#This Row],[Adj Close]]-SMA1MSFT[[#This Row],[6-MA]]</f>
        <v>1.7749999999999986</v>
      </c>
      <c r="P1225" s="14">
        <f>(SMA1MSFT[[#This Row],[Adj Close]]-N1225)^2</f>
        <v>3.1506249999999949</v>
      </c>
      <c r="Q1225" s="14">
        <f>ABS(SMA1MSFT[[#This Row],[Erorr 3]])</f>
        <v>1.7749999999999986</v>
      </c>
      <c r="R1225" s="27">
        <f>SMA1MSFT[[#This Row],[Abs Erorr 3]]/SMA1MSFT[[#This Row],[Adj Close]]</f>
        <v>7.5403568394222548E-2</v>
      </c>
    </row>
    <row r="1226" spans="2:18">
      <c r="B1226" s="46">
        <v>45561.291666666664</v>
      </c>
      <c r="C1226" s="7">
        <v>23.92</v>
      </c>
      <c r="D1226" s="23">
        <f t="shared" si="96"/>
        <v>23.54</v>
      </c>
      <c r="E1226" s="24">
        <f>SMA1MSFT[[#This Row],[Adj Close]]-SMA1MSFT[[#This Row],[Naive Trend ]]</f>
        <v>0.38000000000000256</v>
      </c>
      <c r="F1226" s="5">
        <f t="shared" si="95"/>
        <v>0.14440000000000194</v>
      </c>
      <c r="G1226" s="5">
        <f>ABS(SMA1MSFT[[#This Row],[Erorr 1]])</f>
        <v>0.38000000000000256</v>
      </c>
      <c r="H1226" s="15">
        <f>SMA1MSFT[[#This Row],[Abs Erorr 1]]/SMA1MSFT[[#This Row],[Adj Close]]</f>
        <v>1.5886287625418168E-2</v>
      </c>
      <c r="I1226" s="23">
        <f t="shared" si="98"/>
        <v>22.97</v>
      </c>
      <c r="J1226" s="25">
        <f>(SMA1MSFT[[#This Row],[Adj Close]]-SMA1MSFT[[#This Row],[3-MA]])</f>
        <v>0.95000000000000284</v>
      </c>
      <c r="K1226" s="14">
        <f t="shared" si="97"/>
        <v>0.90250000000000541</v>
      </c>
      <c r="L1226" s="14">
        <f>ABS(SMA1MSFT[[#This Row],[Erorr 2]])</f>
        <v>0.95000000000000284</v>
      </c>
      <c r="M1226" s="15">
        <f>SMA1MSFT[[#This Row],[Abs Erorr 2]]/SMA1MSFT[[#This Row],[Adj Close]]</f>
        <v>3.971571906354527E-2</v>
      </c>
      <c r="N1226" s="23">
        <f t="shared" ref="N1226:N1260" si="99">AVERAGE(C1220:C1225)</f>
        <v>22.11</v>
      </c>
      <c r="O1226" s="26">
        <f>SMA1MSFT[[#This Row],[Adj Close]]-SMA1MSFT[[#This Row],[6-MA]]</f>
        <v>1.8100000000000023</v>
      </c>
      <c r="P1226" s="14">
        <f>(SMA1MSFT[[#This Row],[Adj Close]]-N1226)^2</f>
        <v>3.2761000000000084</v>
      </c>
      <c r="Q1226" s="14">
        <f>ABS(SMA1MSFT[[#This Row],[Erorr 3]])</f>
        <v>1.8100000000000023</v>
      </c>
      <c r="R1226" s="27">
        <f>SMA1MSFT[[#This Row],[Abs Erorr 3]]/SMA1MSFT[[#This Row],[Adj Close]]</f>
        <v>7.5668896321070322E-2</v>
      </c>
    </row>
    <row r="1227" spans="2:18">
      <c r="B1227" s="46">
        <v>45562.291666666664</v>
      </c>
      <c r="C1227" s="7">
        <v>23.91</v>
      </c>
      <c r="D1227" s="23">
        <f t="shared" si="96"/>
        <v>23.92</v>
      </c>
      <c r="E1227" s="24">
        <f>SMA1MSFT[[#This Row],[Adj Close]]-SMA1MSFT[[#This Row],[Naive Trend ]]</f>
        <v>-1.0000000000001563E-2</v>
      </c>
      <c r="F1227" s="5">
        <f t="shared" si="95"/>
        <v>1.0000000000003127E-4</v>
      </c>
      <c r="G1227" s="5">
        <f>ABS(SMA1MSFT[[#This Row],[Erorr 1]])</f>
        <v>1.0000000000001563E-2</v>
      </c>
      <c r="H1227" s="15">
        <f>SMA1MSFT[[#This Row],[Abs Erorr 1]]/SMA1MSFT[[#This Row],[Adj Close]]</f>
        <v>4.182350480970959E-4</v>
      </c>
      <c r="I1227" s="23">
        <f t="shared" si="98"/>
        <v>23.423333333333332</v>
      </c>
      <c r="J1227" s="25">
        <f>(SMA1MSFT[[#This Row],[Adj Close]]-SMA1MSFT[[#This Row],[3-MA]])</f>
        <v>0.48666666666666814</v>
      </c>
      <c r="K1227" s="14">
        <f t="shared" si="97"/>
        <v>0.23684444444444588</v>
      </c>
      <c r="L1227" s="14">
        <f>ABS(SMA1MSFT[[#This Row],[Erorr 2]])</f>
        <v>0.48666666666666814</v>
      </c>
      <c r="M1227" s="15">
        <f>SMA1MSFT[[#This Row],[Abs Erorr 2]]/SMA1MSFT[[#This Row],[Adj Close]]</f>
        <v>2.0354105674055548E-2</v>
      </c>
      <c r="N1227" s="23">
        <f t="shared" si="99"/>
        <v>22.635000000000002</v>
      </c>
      <c r="O1227" s="26">
        <f>SMA1MSFT[[#This Row],[Adj Close]]-SMA1MSFT[[#This Row],[6-MA]]</f>
        <v>1.2749999999999986</v>
      </c>
      <c r="P1227" s="14">
        <f>(SMA1MSFT[[#This Row],[Adj Close]]-N1227)^2</f>
        <v>1.6256249999999963</v>
      </c>
      <c r="Q1227" s="14">
        <f>ABS(SMA1MSFT[[#This Row],[Erorr 3]])</f>
        <v>1.2749999999999986</v>
      </c>
      <c r="R1227" s="27">
        <f>SMA1MSFT[[#This Row],[Abs Erorr 3]]/SMA1MSFT[[#This Row],[Adj Close]]</f>
        <v>5.3324968632371336E-2</v>
      </c>
    </row>
    <row r="1228" spans="2:18">
      <c r="B1228" s="46">
        <v>45565.291666666664</v>
      </c>
      <c r="C1228" s="7">
        <v>23.46</v>
      </c>
      <c r="D1228" s="23">
        <f t="shared" si="96"/>
        <v>23.91</v>
      </c>
      <c r="E1228" s="24">
        <f>SMA1MSFT[[#This Row],[Adj Close]]-SMA1MSFT[[#This Row],[Naive Trend ]]</f>
        <v>-0.44999999999999929</v>
      </c>
      <c r="F1228" s="5">
        <f t="shared" si="95"/>
        <v>0.20249999999999935</v>
      </c>
      <c r="G1228" s="5">
        <f>ABS(SMA1MSFT[[#This Row],[Erorr 1]])</f>
        <v>0.44999999999999929</v>
      </c>
      <c r="H1228" s="15">
        <f>SMA1MSFT[[#This Row],[Abs Erorr 1]]/SMA1MSFT[[#This Row],[Adj Close]]</f>
        <v>1.918158567774933E-2</v>
      </c>
      <c r="I1228" s="23">
        <f t="shared" si="98"/>
        <v>23.790000000000003</v>
      </c>
      <c r="J1228" s="25">
        <f>(SMA1MSFT[[#This Row],[Adj Close]]-SMA1MSFT[[#This Row],[3-MA]])</f>
        <v>-0.33000000000000185</v>
      </c>
      <c r="K1228" s="14">
        <f t="shared" si="97"/>
        <v>0.10890000000000122</v>
      </c>
      <c r="L1228" s="14">
        <f>ABS(SMA1MSFT[[#This Row],[Erorr 2]])</f>
        <v>0.33000000000000185</v>
      </c>
      <c r="M1228" s="15">
        <f>SMA1MSFT[[#This Row],[Abs Erorr 2]]/SMA1MSFT[[#This Row],[Adj Close]]</f>
        <v>1.4066496163682943E-2</v>
      </c>
      <c r="N1228" s="23">
        <f t="shared" si="99"/>
        <v>23.096666666666668</v>
      </c>
      <c r="O1228" s="26">
        <f>SMA1MSFT[[#This Row],[Adj Close]]-SMA1MSFT[[#This Row],[6-MA]]</f>
        <v>0.36333333333333329</v>
      </c>
      <c r="P1228" s="14">
        <f>(SMA1MSFT[[#This Row],[Adj Close]]-N1228)^2</f>
        <v>0.13201111111111108</v>
      </c>
      <c r="Q1228" s="14">
        <f>ABS(SMA1MSFT[[#This Row],[Erorr 3]])</f>
        <v>0.36333333333333329</v>
      </c>
      <c r="R1228" s="27">
        <f>SMA1MSFT[[#This Row],[Abs Erorr 3]]/SMA1MSFT[[#This Row],[Adj Close]]</f>
        <v>1.5487354362034666E-2</v>
      </c>
    </row>
    <row r="1229" spans="2:18">
      <c r="B1229" s="46">
        <v>45566.291666666664</v>
      </c>
      <c r="C1229" s="7">
        <v>22.69</v>
      </c>
      <c r="D1229" s="23">
        <f t="shared" si="96"/>
        <v>23.46</v>
      </c>
      <c r="E1229" s="24">
        <f>SMA1MSFT[[#This Row],[Adj Close]]-SMA1MSFT[[#This Row],[Naive Trend ]]</f>
        <v>-0.76999999999999957</v>
      </c>
      <c r="F1229" s="5">
        <f t="shared" si="95"/>
        <v>0.59289999999999932</v>
      </c>
      <c r="G1229" s="5">
        <f>ABS(SMA1MSFT[[#This Row],[Erorr 1]])</f>
        <v>0.76999999999999957</v>
      </c>
      <c r="H1229" s="15">
        <f>SMA1MSFT[[#This Row],[Abs Erorr 1]]/SMA1MSFT[[#This Row],[Adj Close]]</f>
        <v>3.3935654473336248E-2</v>
      </c>
      <c r="I1229" s="23">
        <f t="shared" si="98"/>
        <v>23.763333333333332</v>
      </c>
      <c r="J1229" s="25">
        <f>(SMA1MSFT[[#This Row],[Adj Close]]-SMA1MSFT[[#This Row],[3-MA]])</f>
        <v>-1.0733333333333306</v>
      </c>
      <c r="K1229" s="14">
        <f t="shared" si="97"/>
        <v>1.1520444444444387</v>
      </c>
      <c r="L1229" s="14">
        <f>ABS(SMA1MSFT[[#This Row],[Erorr 2]])</f>
        <v>1.0733333333333306</v>
      </c>
      <c r="M1229" s="15">
        <f>SMA1MSFT[[#This Row],[Abs Erorr 2]]/SMA1MSFT[[#This Row],[Adj Close]]</f>
        <v>4.730424562949892E-2</v>
      </c>
      <c r="N1229" s="23">
        <f t="shared" si="99"/>
        <v>23.366666666666664</v>
      </c>
      <c r="O1229" s="26">
        <f>SMA1MSFT[[#This Row],[Adj Close]]-SMA1MSFT[[#This Row],[6-MA]]</f>
        <v>-0.67666666666666231</v>
      </c>
      <c r="P1229" s="14">
        <f>(SMA1MSFT[[#This Row],[Adj Close]]-N1229)^2</f>
        <v>0.45787777777777189</v>
      </c>
      <c r="Q1229" s="14">
        <f>ABS(SMA1MSFT[[#This Row],[Erorr 3]])</f>
        <v>0.67666666666666231</v>
      </c>
      <c r="R1229" s="27">
        <f>SMA1MSFT[[#This Row],[Abs Erorr 3]]/SMA1MSFT[[#This Row],[Adj Close]]</f>
        <v>2.9822241809901378E-2</v>
      </c>
    </row>
    <row r="1230" spans="2:18">
      <c r="B1230" s="46">
        <v>45567.291666666664</v>
      </c>
      <c r="C1230" s="7">
        <v>22.39</v>
      </c>
      <c r="D1230" s="23">
        <f t="shared" si="96"/>
        <v>22.69</v>
      </c>
      <c r="E1230" s="24">
        <f>SMA1MSFT[[#This Row],[Adj Close]]-SMA1MSFT[[#This Row],[Naive Trend ]]</f>
        <v>-0.30000000000000071</v>
      </c>
      <c r="F1230" s="5">
        <f t="shared" si="95"/>
        <v>9.0000000000000427E-2</v>
      </c>
      <c r="G1230" s="5">
        <f>ABS(SMA1MSFT[[#This Row],[Erorr 1]])</f>
        <v>0.30000000000000071</v>
      </c>
      <c r="H1230" s="15">
        <f>SMA1MSFT[[#This Row],[Abs Erorr 1]]/SMA1MSFT[[#This Row],[Adj Close]]</f>
        <v>1.3398838767306865E-2</v>
      </c>
      <c r="I1230" s="23">
        <f t="shared" si="98"/>
        <v>23.353333333333335</v>
      </c>
      <c r="J1230" s="25">
        <f>(SMA1MSFT[[#This Row],[Adj Close]]-SMA1MSFT[[#This Row],[3-MA]])</f>
        <v>-0.96333333333333471</v>
      </c>
      <c r="K1230" s="14">
        <f t="shared" si="97"/>
        <v>0.92801111111111378</v>
      </c>
      <c r="L1230" s="14">
        <f>ABS(SMA1MSFT[[#This Row],[Erorr 2]])</f>
        <v>0.96333333333333471</v>
      </c>
      <c r="M1230" s="15">
        <f>SMA1MSFT[[#This Row],[Abs Erorr 2]]/SMA1MSFT[[#This Row],[Adj Close]]</f>
        <v>4.3025160041685336E-2</v>
      </c>
      <c r="N1230" s="23">
        <f t="shared" si="99"/>
        <v>23.388333333333332</v>
      </c>
      <c r="O1230" s="26">
        <f>SMA1MSFT[[#This Row],[Adj Close]]-SMA1MSFT[[#This Row],[6-MA]]</f>
        <v>-0.9983333333333313</v>
      </c>
      <c r="P1230" s="14">
        <f>(SMA1MSFT[[#This Row],[Adj Close]]-N1230)^2</f>
        <v>0.99666944444444039</v>
      </c>
      <c r="Q1230" s="14">
        <f>ABS(SMA1MSFT[[#This Row],[Erorr 3]])</f>
        <v>0.9983333333333313</v>
      </c>
      <c r="R1230" s="27">
        <f>SMA1MSFT[[#This Row],[Abs Erorr 3]]/SMA1MSFT[[#This Row],[Adj Close]]</f>
        <v>4.4588357897870981E-2</v>
      </c>
    </row>
    <row r="1231" spans="2:18">
      <c r="B1231" s="46">
        <v>45568.291666666664</v>
      </c>
      <c r="C1231" s="7">
        <v>22.26</v>
      </c>
      <c r="D1231" s="23">
        <f t="shared" si="96"/>
        <v>22.39</v>
      </c>
      <c r="E1231" s="24">
        <f>SMA1MSFT[[#This Row],[Adj Close]]-SMA1MSFT[[#This Row],[Naive Trend ]]</f>
        <v>-0.12999999999999901</v>
      </c>
      <c r="F1231" s="5">
        <f t="shared" si="95"/>
        <v>1.6899999999999742E-2</v>
      </c>
      <c r="G1231" s="5">
        <f>ABS(SMA1MSFT[[#This Row],[Erorr 1]])</f>
        <v>0.12999999999999901</v>
      </c>
      <c r="H1231" s="15">
        <f>SMA1MSFT[[#This Row],[Abs Erorr 1]]/SMA1MSFT[[#This Row],[Adj Close]]</f>
        <v>5.8400718778076821E-3</v>
      </c>
      <c r="I1231" s="23">
        <f t="shared" si="98"/>
        <v>22.846666666666668</v>
      </c>
      <c r="J1231" s="25">
        <f>(SMA1MSFT[[#This Row],[Adj Close]]-SMA1MSFT[[#This Row],[3-MA]])</f>
        <v>-0.586666666666666</v>
      </c>
      <c r="K1231" s="14">
        <f t="shared" si="97"/>
        <v>0.34417777777777697</v>
      </c>
      <c r="L1231" s="14">
        <f>ABS(SMA1MSFT[[#This Row],[Erorr 2]])</f>
        <v>0.586666666666666</v>
      </c>
      <c r="M1231" s="15">
        <f>SMA1MSFT[[#This Row],[Abs Erorr 2]]/SMA1MSFT[[#This Row],[Adj Close]]</f>
        <v>2.6355196166516888E-2</v>
      </c>
      <c r="N1231" s="23">
        <f t="shared" si="99"/>
        <v>23.318333333333339</v>
      </c>
      <c r="O1231" s="26">
        <f>SMA1MSFT[[#This Row],[Adj Close]]-SMA1MSFT[[#This Row],[6-MA]]</f>
        <v>-1.0583333333333371</v>
      </c>
      <c r="P1231" s="14">
        <f>(SMA1MSFT[[#This Row],[Adj Close]]-N1231)^2</f>
        <v>1.1200694444444526</v>
      </c>
      <c r="Q1231" s="14">
        <f>ABS(SMA1MSFT[[#This Row],[Erorr 3]])</f>
        <v>1.0583333333333371</v>
      </c>
      <c r="R1231" s="27">
        <f>SMA1MSFT[[#This Row],[Abs Erorr 3]]/SMA1MSFT[[#This Row],[Adj Close]]</f>
        <v>4.7544174902665638E-2</v>
      </c>
    </row>
    <row r="1232" spans="2:18">
      <c r="B1232" s="46">
        <v>45569.291666666664</v>
      </c>
      <c r="C1232" s="7">
        <v>22.59</v>
      </c>
      <c r="D1232" s="23">
        <f t="shared" si="96"/>
        <v>22.26</v>
      </c>
      <c r="E1232" s="24">
        <f>SMA1MSFT[[#This Row],[Adj Close]]-SMA1MSFT[[#This Row],[Naive Trend ]]</f>
        <v>0.32999999999999829</v>
      </c>
      <c r="F1232" s="5">
        <f t="shared" si="95"/>
        <v>0.10889999999999887</v>
      </c>
      <c r="G1232" s="5">
        <f>ABS(SMA1MSFT[[#This Row],[Erorr 1]])</f>
        <v>0.32999999999999829</v>
      </c>
      <c r="H1232" s="15">
        <f>SMA1MSFT[[#This Row],[Abs Erorr 1]]/SMA1MSFT[[#This Row],[Adj Close]]</f>
        <v>1.4608233731739632E-2</v>
      </c>
      <c r="I1232" s="23">
        <f t="shared" si="98"/>
        <v>22.446666666666669</v>
      </c>
      <c r="J1232" s="25">
        <f>(SMA1MSFT[[#This Row],[Adj Close]]-SMA1MSFT[[#This Row],[3-MA]])</f>
        <v>0.14333333333333087</v>
      </c>
      <c r="K1232" s="14">
        <f t="shared" si="97"/>
        <v>2.0544444444443737E-2</v>
      </c>
      <c r="L1232" s="14">
        <f>ABS(SMA1MSFT[[#This Row],[Erorr 2]])</f>
        <v>0.14333333333333087</v>
      </c>
      <c r="M1232" s="15">
        <f>SMA1MSFT[[#This Row],[Abs Erorr 2]]/SMA1MSFT[[#This Row],[Adj Close]]</f>
        <v>6.3449904087353199E-3</v>
      </c>
      <c r="N1232" s="23">
        <f t="shared" si="99"/>
        <v>23.105</v>
      </c>
      <c r="O1232" s="26">
        <f>SMA1MSFT[[#This Row],[Adj Close]]-SMA1MSFT[[#This Row],[6-MA]]</f>
        <v>-0.51500000000000057</v>
      </c>
      <c r="P1232" s="14">
        <f>(SMA1MSFT[[#This Row],[Adj Close]]-N1232)^2</f>
        <v>0.2652250000000006</v>
      </c>
      <c r="Q1232" s="14">
        <f>ABS(SMA1MSFT[[#This Row],[Erorr 3]])</f>
        <v>0.51500000000000057</v>
      </c>
      <c r="R1232" s="27">
        <f>SMA1MSFT[[#This Row],[Abs Erorr 3]]/SMA1MSFT[[#This Row],[Adj Close]]</f>
        <v>2.2797698096502901E-2</v>
      </c>
    </row>
    <row r="1233" spans="2:18">
      <c r="B1233" s="46">
        <v>45572.291666666664</v>
      </c>
      <c r="C1233" s="7">
        <v>22.38</v>
      </c>
      <c r="D1233" s="23">
        <f t="shared" si="96"/>
        <v>22.59</v>
      </c>
      <c r="E1233" s="24">
        <f>SMA1MSFT[[#This Row],[Adj Close]]-SMA1MSFT[[#This Row],[Naive Trend ]]</f>
        <v>-0.21000000000000085</v>
      </c>
      <c r="F1233" s="5">
        <f t="shared" si="95"/>
        <v>4.4100000000000361E-2</v>
      </c>
      <c r="G1233" s="5">
        <f>ABS(SMA1MSFT[[#This Row],[Erorr 1]])</f>
        <v>0.21000000000000085</v>
      </c>
      <c r="H1233" s="15">
        <f>SMA1MSFT[[#This Row],[Abs Erorr 1]]/SMA1MSFT[[#This Row],[Adj Close]]</f>
        <v>9.3833780160858301E-3</v>
      </c>
      <c r="I1233" s="23">
        <f t="shared" si="98"/>
        <v>22.413333333333338</v>
      </c>
      <c r="J1233" s="25">
        <f>(SMA1MSFT[[#This Row],[Adj Close]]-SMA1MSFT[[#This Row],[3-MA]])</f>
        <v>-3.3333333333338544E-2</v>
      </c>
      <c r="K1233" s="14">
        <f t="shared" si="97"/>
        <v>1.1111111111114585E-3</v>
      </c>
      <c r="L1233" s="14">
        <f>ABS(SMA1MSFT[[#This Row],[Erorr 2]])</f>
        <v>3.3333333333338544E-2</v>
      </c>
      <c r="M1233" s="15">
        <f>SMA1MSFT[[#This Row],[Abs Erorr 2]]/SMA1MSFT[[#This Row],[Adj Close]]</f>
        <v>1.4894250819186125E-3</v>
      </c>
      <c r="N1233" s="23">
        <f t="shared" si="99"/>
        <v>22.883333333333336</v>
      </c>
      <c r="O1233" s="26">
        <f>SMA1MSFT[[#This Row],[Adj Close]]-SMA1MSFT[[#This Row],[6-MA]]</f>
        <v>-0.50333333333333741</v>
      </c>
      <c r="P1233" s="14">
        <f>(SMA1MSFT[[#This Row],[Adj Close]]-N1233)^2</f>
        <v>0.25334444444444854</v>
      </c>
      <c r="Q1233" s="14">
        <f>ABS(SMA1MSFT[[#This Row],[Erorr 3]])</f>
        <v>0.50333333333333741</v>
      </c>
      <c r="R1233" s="27">
        <f>SMA1MSFT[[#This Row],[Abs Erorr 3]]/SMA1MSFT[[#This Row],[Adj Close]]</f>
        <v>2.2490318736967715E-2</v>
      </c>
    </row>
    <row r="1234" spans="2:18">
      <c r="B1234" s="46">
        <v>45573.291666666664</v>
      </c>
      <c r="C1234" s="7">
        <v>23.32</v>
      </c>
      <c r="D1234" s="23">
        <f t="shared" si="96"/>
        <v>22.38</v>
      </c>
      <c r="E1234" s="24">
        <f>SMA1MSFT[[#This Row],[Adj Close]]-SMA1MSFT[[#This Row],[Naive Trend ]]</f>
        <v>0.94000000000000128</v>
      </c>
      <c r="F1234" s="5">
        <f t="shared" si="95"/>
        <v>0.88360000000000238</v>
      </c>
      <c r="G1234" s="5">
        <f>ABS(SMA1MSFT[[#This Row],[Erorr 1]])</f>
        <v>0.94000000000000128</v>
      </c>
      <c r="H1234" s="15">
        <f>SMA1MSFT[[#This Row],[Abs Erorr 1]]/SMA1MSFT[[#This Row],[Adj Close]]</f>
        <v>4.0308747855917725E-2</v>
      </c>
      <c r="I1234" s="23">
        <f t="shared" si="98"/>
        <v>22.41</v>
      </c>
      <c r="J1234" s="25">
        <f>(SMA1MSFT[[#This Row],[Adj Close]]-SMA1MSFT[[#This Row],[3-MA]])</f>
        <v>0.91000000000000014</v>
      </c>
      <c r="K1234" s="14">
        <f t="shared" si="97"/>
        <v>0.82810000000000028</v>
      </c>
      <c r="L1234" s="14">
        <f>ABS(SMA1MSFT[[#This Row],[Erorr 2]])</f>
        <v>0.91000000000000014</v>
      </c>
      <c r="M1234" s="15">
        <f>SMA1MSFT[[#This Row],[Abs Erorr 2]]/SMA1MSFT[[#This Row],[Adj Close]]</f>
        <v>3.9022298456260728E-2</v>
      </c>
      <c r="N1234" s="23">
        <f t="shared" si="99"/>
        <v>22.628333333333334</v>
      </c>
      <c r="O1234" s="26">
        <f>SMA1MSFT[[#This Row],[Adj Close]]-SMA1MSFT[[#This Row],[6-MA]]</f>
        <v>0.69166666666666643</v>
      </c>
      <c r="P1234" s="14">
        <f>(SMA1MSFT[[#This Row],[Adj Close]]-N1234)^2</f>
        <v>0.47840277777777745</v>
      </c>
      <c r="Q1234" s="14">
        <f>ABS(SMA1MSFT[[#This Row],[Erorr 3]])</f>
        <v>0.69166666666666643</v>
      </c>
      <c r="R1234" s="27">
        <f>SMA1MSFT[[#This Row],[Abs Erorr 3]]/SMA1MSFT[[#This Row],[Adj Close]]</f>
        <v>2.9659805603201819E-2</v>
      </c>
    </row>
    <row r="1235" spans="2:18">
      <c r="B1235" s="46">
        <v>45574.291666666664</v>
      </c>
      <c r="C1235" s="7">
        <v>23.46</v>
      </c>
      <c r="D1235" s="23">
        <f t="shared" si="96"/>
        <v>23.32</v>
      </c>
      <c r="E1235" s="24">
        <f>SMA1MSFT[[#This Row],[Adj Close]]-SMA1MSFT[[#This Row],[Naive Trend ]]</f>
        <v>0.14000000000000057</v>
      </c>
      <c r="F1235" s="5">
        <f t="shared" si="95"/>
        <v>1.9600000000000159E-2</v>
      </c>
      <c r="G1235" s="5">
        <f>ABS(SMA1MSFT[[#This Row],[Erorr 1]])</f>
        <v>0.14000000000000057</v>
      </c>
      <c r="H1235" s="15">
        <f>SMA1MSFT[[#This Row],[Abs Erorr 1]]/SMA1MSFT[[#This Row],[Adj Close]]</f>
        <v>5.9676044330776029E-3</v>
      </c>
      <c r="I1235" s="23">
        <f t="shared" si="98"/>
        <v>22.763333333333332</v>
      </c>
      <c r="J1235" s="25">
        <f>(SMA1MSFT[[#This Row],[Adj Close]]-SMA1MSFT[[#This Row],[3-MA]])</f>
        <v>0.69666666666666899</v>
      </c>
      <c r="K1235" s="14">
        <f t="shared" si="97"/>
        <v>0.48534444444444769</v>
      </c>
      <c r="L1235" s="14">
        <f>ABS(SMA1MSFT[[#This Row],[Erorr 2]])</f>
        <v>0.69666666666666899</v>
      </c>
      <c r="M1235" s="15">
        <f>SMA1MSFT[[#This Row],[Abs Erorr 2]]/SMA1MSFT[[#This Row],[Adj Close]]</f>
        <v>2.9695936345552811E-2</v>
      </c>
      <c r="N1235" s="23">
        <f t="shared" si="99"/>
        <v>22.605</v>
      </c>
      <c r="O1235" s="26">
        <f>SMA1MSFT[[#This Row],[Adj Close]]-SMA1MSFT[[#This Row],[6-MA]]</f>
        <v>0.85500000000000043</v>
      </c>
      <c r="P1235" s="14">
        <f>(SMA1MSFT[[#This Row],[Adj Close]]-N1235)^2</f>
        <v>0.7310250000000007</v>
      </c>
      <c r="Q1235" s="14">
        <f>ABS(SMA1MSFT[[#This Row],[Erorr 3]])</f>
        <v>0.85500000000000043</v>
      </c>
      <c r="R1235" s="27">
        <f>SMA1MSFT[[#This Row],[Abs Erorr 3]]/SMA1MSFT[[#This Row],[Adj Close]]</f>
        <v>3.6445012787723802E-2</v>
      </c>
    </row>
    <row r="1236" spans="2:18">
      <c r="B1236" s="46">
        <v>45575.291666666664</v>
      </c>
      <c r="C1236" s="7">
        <v>23.22</v>
      </c>
      <c r="D1236" s="23">
        <f t="shared" si="96"/>
        <v>23.46</v>
      </c>
      <c r="E1236" s="24">
        <f>SMA1MSFT[[#This Row],[Adj Close]]-SMA1MSFT[[#This Row],[Naive Trend ]]</f>
        <v>-0.24000000000000199</v>
      </c>
      <c r="F1236" s="5">
        <f t="shared" si="95"/>
        <v>5.7600000000000956E-2</v>
      </c>
      <c r="G1236" s="5">
        <f>ABS(SMA1MSFT[[#This Row],[Erorr 1]])</f>
        <v>0.24000000000000199</v>
      </c>
      <c r="H1236" s="15">
        <f>SMA1MSFT[[#This Row],[Abs Erorr 1]]/SMA1MSFT[[#This Row],[Adj Close]]</f>
        <v>1.0335917312661584E-2</v>
      </c>
      <c r="I1236" s="23">
        <f t="shared" si="98"/>
        <v>23.053333333333331</v>
      </c>
      <c r="J1236" s="25">
        <f>(SMA1MSFT[[#This Row],[Adj Close]]-SMA1MSFT[[#This Row],[3-MA]])</f>
        <v>0.16666666666666785</v>
      </c>
      <c r="K1236" s="14">
        <f t="shared" si="97"/>
        <v>2.7777777777778172E-2</v>
      </c>
      <c r="L1236" s="14">
        <f>ABS(SMA1MSFT[[#This Row],[Erorr 2]])</f>
        <v>0.16666666666666785</v>
      </c>
      <c r="M1236" s="15">
        <f>SMA1MSFT[[#This Row],[Abs Erorr 2]]/SMA1MSFT[[#This Row],[Adj Close]]</f>
        <v>7.1777203560149808E-3</v>
      </c>
      <c r="N1236" s="23">
        <f t="shared" si="99"/>
        <v>22.733333333333334</v>
      </c>
      <c r="O1236" s="26">
        <f>SMA1MSFT[[#This Row],[Adj Close]]-SMA1MSFT[[#This Row],[6-MA]]</f>
        <v>0.48666666666666458</v>
      </c>
      <c r="P1236" s="14">
        <f>(SMA1MSFT[[#This Row],[Adj Close]]-N1236)^2</f>
        <v>0.23684444444444241</v>
      </c>
      <c r="Q1236" s="14">
        <f>ABS(SMA1MSFT[[#This Row],[Erorr 3]])</f>
        <v>0.48666666666666458</v>
      </c>
      <c r="R1236" s="27">
        <f>SMA1MSFT[[#This Row],[Abs Erorr 3]]/SMA1MSFT[[#This Row],[Adj Close]]</f>
        <v>2.0958943439563504E-2</v>
      </c>
    </row>
    <row r="1237" spans="2:18">
      <c r="B1237" s="46">
        <v>45576.291666666664</v>
      </c>
      <c r="C1237" s="7">
        <v>23.56</v>
      </c>
      <c r="D1237" s="23">
        <f t="shared" si="96"/>
        <v>23.22</v>
      </c>
      <c r="E1237" s="24">
        <f>SMA1MSFT[[#This Row],[Adj Close]]-SMA1MSFT[[#This Row],[Naive Trend ]]</f>
        <v>0.33999999999999986</v>
      </c>
      <c r="F1237" s="5">
        <f t="shared" si="95"/>
        <v>0.1155999999999999</v>
      </c>
      <c r="G1237" s="5">
        <f>ABS(SMA1MSFT[[#This Row],[Erorr 1]])</f>
        <v>0.33999999999999986</v>
      </c>
      <c r="H1237" s="15">
        <f>SMA1MSFT[[#This Row],[Abs Erorr 1]]/SMA1MSFT[[#This Row],[Adj Close]]</f>
        <v>1.4431239388794561E-2</v>
      </c>
      <c r="I1237" s="23">
        <f t="shared" si="98"/>
        <v>23.333333333333332</v>
      </c>
      <c r="J1237" s="25">
        <f>(SMA1MSFT[[#This Row],[Adj Close]]-SMA1MSFT[[#This Row],[3-MA]])</f>
        <v>0.22666666666666657</v>
      </c>
      <c r="K1237" s="14">
        <f t="shared" si="97"/>
        <v>5.1377777777777738E-2</v>
      </c>
      <c r="L1237" s="14">
        <f>ABS(SMA1MSFT[[#This Row],[Erorr 2]])</f>
        <v>0.22666666666666657</v>
      </c>
      <c r="M1237" s="15">
        <f>SMA1MSFT[[#This Row],[Abs Erorr 2]]/SMA1MSFT[[#This Row],[Adj Close]]</f>
        <v>9.6208262591963752E-3</v>
      </c>
      <c r="N1237" s="23">
        <f t="shared" si="99"/>
        <v>22.87166666666667</v>
      </c>
      <c r="O1237" s="26">
        <f>SMA1MSFT[[#This Row],[Adj Close]]-SMA1MSFT[[#This Row],[6-MA]]</f>
        <v>0.68833333333332902</v>
      </c>
      <c r="P1237" s="14">
        <f>(SMA1MSFT[[#This Row],[Adj Close]]-N1237)^2</f>
        <v>0.47380277777777186</v>
      </c>
      <c r="Q1237" s="14">
        <f>ABS(SMA1MSFT[[#This Row],[Erorr 3]])</f>
        <v>0.68833333333332902</v>
      </c>
      <c r="R1237" s="27">
        <f>SMA1MSFT[[#This Row],[Abs Erorr 3]]/SMA1MSFT[[#This Row],[Adj Close]]</f>
        <v>2.9216185625353525E-2</v>
      </c>
    </row>
    <row r="1238" spans="2:18">
      <c r="B1238" s="46">
        <v>45579.291666666664</v>
      </c>
      <c r="C1238" s="7">
        <v>23.44</v>
      </c>
      <c r="D1238" s="23">
        <f t="shared" si="96"/>
        <v>23.56</v>
      </c>
      <c r="E1238" s="24">
        <f>SMA1MSFT[[#This Row],[Adj Close]]-SMA1MSFT[[#This Row],[Naive Trend ]]</f>
        <v>-0.11999999999999744</v>
      </c>
      <c r="F1238" s="5">
        <f t="shared" si="95"/>
        <v>1.4399999999999386E-2</v>
      </c>
      <c r="G1238" s="5">
        <f>ABS(SMA1MSFT[[#This Row],[Erorr 1]])</f>
        <v>0.11999999999999744</v>
      </c>
      <c r="H1238" s="15">
        <f>SMA1MSFT[[#This Row],[Abs Erorr 1]]/SMA1MSFT[[#This Row],[Adj Close]]</f>
        <v>5.1194539249145663E-3</v>
      </c>
      <c r="I1238" s="23">
        <f t="shared" si="98"/>
        <v>23.41333333333333</v>
      </c>
      <c r="J1238" s="25">
        <f>(SMA1MSFT[[#This Row],[Adj Close]]-SMA1MSFT[[#This Row],[3-MA]])</f>
        <v>2.6666666666670835E-2</v>
      </c>
      <c r="K1238" s="14">
        <f t="shared" si="97"/>
        <v>7.1111111111133341E-4</v>
      </c>
      <c r="L1238" s="14">
        <f>ABS(SMA1MSFT[[#This Row],[Erorr 2]])</f>
        <v>2.6666666666670835E-2</v>
      </c>
      <c r="M1238" s="15">
        <f>SMA1MSFT[[#This Row],[Abs Erorr 2]]/SMA1MSFT[[#This Row],[Adj Close]]</f>
        <v>1.1376564277589946E-3</v>
      </c>
      <c r="N1238" s="23">
        <f t="shared" si="99"/>
        <v>23.088333333333335</v>
      </c>
      <c r="O1238" s="26">
        <f>SMA1MSFT[[#This Row],[Adj Close]]-SMA1MSFT[[#This Row],[6-MA]]</f>
        <v>0.35166666666666657</v>
      </c>
      <c r="P1238" s="14">
        <f>(SMA1MSFT[[#This Row],[Adj Close]]-N1238)^2</f>
        <v>0.12366944444444437</v>
      </c>
      <c r="Q1238" s="14">
        <f>ABS(SMA1MSFT[[#This Row],[Erorr 3]])</f>
        <v>0.35166666666666657</v>
      </c>
      <c r="R1238" s="27">
        <f>SMA1MSFT[[#This Row],[Abs Erorr 3]]/SMA1MSFT[[#This Row],[Adj Close]]</f>
        <v>1.5002844141069392E-2</v>
      </c>
    </row>
    <row r="1239" spans="2:18">
      <c r="B1239" s="46">
        <v>45580.291666666664</v>
      </c>
      <c r="C1239" s="7">
        <v>22.66</v>
      </c>
      <c r="D1239" s="23">
        <f t="shared" si="96"/>
        <v>23.44</v>
      </c>
      <c r="E1239" s="24">
        <f>SMA1MSFT[[#This Row],[Adj Close]]-SMA1MSFT[[#This Row],[Naive Trend ]]</f>
        <v>-0.78000000000000114</v>
      </c>
      <c r="F1239" s="5">
        <f t="shared" si="95"/>
        <v>0.60840000000000183</v>
      </c>
      <c r="G1239" s="5">
        <f>ABS(SMA1MSFT[[#This Row],[Erorr 1]])</f>
        <v>0.78000000000000114</v>
      </c>
      <c r="H1239" s="15">
        <f>SMA1MSFT[[#This Row],[Abs Erorr 1]]/SMA1MSFT[[#This Row],[Adj Close]]</f>
        <v>3.4421888790820879E-2</v>
      </c>
      <c r="I1239" s="23">
        <f t="shared" si="98"/>
        <v>23.406666666666666</v>
      </c>
      <c r="J1239" s="25">
        <f>(SMA1MSFT[[#This Row],[Adj Close]]-SMA1MSFT[[#This Row],[3-MA]])</f>
        <v>-0.74666666666666615</v>
      </c>
      <c r="K1239" s="14">
        <f t="shared" si="97"/>
        <v>0.55751111111111029</v>
      </c>
      <c r="L1239" s="14">
        <f>ABS(SMA1MSFT[[#This Row],[Erorr 2]])</f>
        <v>0.74666666666666615</v>
      </c>
      <c r="M1239" s="15">
        <f>SMA1MSFT[[#This Row],[Abs Erorr 2]]/SMA1MSFT[[#This Row],[Adj Close]]</f>
        <v>3.2950867902324189E-2</v>
      </c>
      <c r="N1239" s="23">
        <f t="shared" si="99"/>
        <v>23.23</v>
      </c>
      <c r="O1239" s="26">
        <f>SMA1MSFT[[#This Row],[Adj Close]]-SMA1MSFT[[#This Row],[6-MA]]</f>
        <v>-0.57000000000000028</v>
      </c>
      <c r="P1239" s="14">
        <f>(SMA1MSFT[[#This Row],[Adj Close]]-N1239)^2</f>
        <v>0.3249000000000003</v>
      </c>
      <c r="Q1239" s="14">
        <f>ABS(SMA1MSFT[[#This Row],[Erorr 3]])</f>
        <v>0.57000000000000028</v>
      </c>
      <c r="R1239" s="27">
        <f>SMA1MSFT[[#This Row],[Abs Erorr 3]]/SMA1MSFT[[#This Row],[Adj Close]]</f>
        <v>2.5154457193292158E-2</v>
      </c>
    </row>
    <row r="1240" spans="2:18">
      <c r="B1240" s="46">
        <v>45581.291666666664</v>
      </c>
      <c r="C1240" s="7">
        <v>22.31</v>
      </c>
      <c r="D1240" s="23">
        <f t="shared" si="96"/>
        <v>22.66</v>
      </c>
      <c r="E1240" s="24">
        <f>SMA1MSFT[[#This Row],[Adj Close]]-SMA1MSFT[[#This Row],[Naive Trend ]]</f>
        <v>-0.35000000000000142</v>
      </c>
      <c r="F1240" s="5">
        <f t="shared" si="95"/>
        <v>0.122500000000001</v>
      </c>
      <c r="G1240" s="5">
        <f>ABS(SMA1MSFT[[#This Row],[Erorr 1]])</f>
        <v>0.35000000000000142</v>
      </c>
      <c r="H1240" s="15">
        <f>SMA1MSFT[[#This Row],[Abs Erorr 1]]/SMA1MSFT[[#This Row],[Adj Close]]</f>
        <v>1.5688032272523595E-2</v>
      </c>
      <c r="I1240" s="23">
        <f t="shared" si="98"/>
        <v>23.22</v>
      </c>
      <c r="J1240" s="25">
        <f>(SMA1MSFT[[#This Row],[Adj Close]]-SMA1MSFT[[#This Row],[3-MA]])</f>
        <v>-0.91000000000000014</v>
      </c>
      <c r="K1240" s="14">
        <f t="shared" si="97"/>
        <v>0.82810000000000028</v>
      </c>
      <c r="L1240" s="14">
        <f>ABS(SMA1MSFT[[#This Row],[Erorr 2]])</f>
        <v>0.91000000000000014</v>
      </c>
      <c r="M1240" s="15">
        <f>SMA1MSFT[[#This Row],[Abs Erorr 2]]/SMA1MSFT[[#This Row],[Adj Close]]</f>
        <v>4.078888390856119E-2</v>
      </c>
      <c r="N1240" s="23">
        <f t="shared" si="99"/>
        <v>23.276666666666667</v>
      </c>
      <c r="O1240" s="26">
        <f>SMA1MSFT[[#This Row],[Adj Close]]-SMA1MSFT[[#This Row],[6-MA]]</f>
        <v>-0.96666666666666856</v>
      </c>
      <c r="P1240" s="14">
        <f>(SMA1MSFT[[#This Row],[Adj Close]]-N1240)^2</f>
        <v>0.93444444444444807</v>
      </c>
      <c r="Q1240" s="14">
        <f>ABS(SMA1MSFT[[#This Row],[Erorr 3]])</f>
        <v>0.96666666666666856</v>
      </c>
      <c r="R1240" s="27">
        <f>SMA1MSFT[[#This Row],[Abs Erorr 3]]/SMA1MSFT[[#This Row],[Adj Close]]</f>
        <v>4.3328851038398411E-2</v>
      </c>
    </row>
    <row r="1241" spans="2:18">
      <c r="B1241" s="46">
        <v>45582.291666666664</v>
      </c>
      <c r="C1241" s="7">
        <v>22.44</v>
      </c>
      <c r="D1241" s="23">
        <f t="shared" si="96"/>
        <v>22.31</v>
      </c>
      <c r="E1241" s="24">
        <f>SMA1MSFT[[#This Row],[Adj Close]]-SMA1MSFT[[#This Row],[Naive Trend ]]</f>
        <v>0.13000000000000256</v>
      </c>
      <c r="F1241" s="5">
        <f t="shared" si="95"/>
        <v>1.6900000000000664E-2</v>
      </c>
      <c r="G1241" s="5">
        <f>ABS(SMA1MSFT[[#This Row],[Erorr 1]])</f>
        <v>0.13000000000000256</v>
      </c>
      <c r="H1241" s="15">
        <f>SMA1MSFT[[#This Row],[Abs Erorr 1]]/SMA1MSFT[[#This Row],[Adj Close]]</f>
        <v>5.7932263814617895E-3</v>
      </c>
      <c r="I1241" s="23">
        <f t="shared" si="98"/>
        <v>22.803333333333331</v>
      </c>
      <c r="J1241" s="25">
        <f>(SMA1MSFT[[#This Row],[Adj Close]]-SMA1MSFT[[#This Row],[3-MA]])</f>
        <v>-0.36333333333332973</v>
      </c>
      <c r="K1241" s="14">
        <f t="shared" si="97"/>
        <v>0.1320111111111085</v>
      </c>
      <c r="L1241" s="14">
        <f>ABS(SMA1MSFT[[#This Row],[Erorr 2]])</f>
        <v>0.36333333333332973</v>
      </c>
      <c r="M1241" s="15">
        <f>SMA1MSFT[[#This Row],[Abs Erorr 2]]/SMA1MSFT[[#This Row],[Adj Close]]</f>
        <v>1.6191325014854267E-2</v>
      </c>
      <c r="N1241" s="23">
        <f t="shared" si="99"/>
        <v>23.108333333333331</v>
      </c>
      <c r="O1241" s="26">
        <f>SMA1MSFT[[#This Row],[Adj Close]]-SMA1MSFT[[#This Row],[6-MA]]</f>
        <v>-0.66833333333332945</v>
      </c>
      <c r="P1241" s="14">
        <f>(SMA1MSFT[[#This Row],[Adj Close]]-N1241)^2</f>
        <v>0.44666944444443923</v>
      </c>
      <c r="Q1241" s="14">
        <f>ABS(SMA1MSFT[[#This Row],[Erorr 3]])</f>
        <v>0.66833333333332945</v>
      </c>
      <c r="R1241" s="27">
        <f>SMA1MSFT[[#This Row],[Abs Erorr 3]]/SMA1MSFT[[#This Row],[Adj Close]]</f>
        <v>2.9783125371360492E-2</v>
      </c>
    </row>
    <row r="1242" spans="2:18">
      <c r="B1242" s="46">
        <v>45583.291666666664</v>
      </c>
      <c r="C1242" s="7">
        <v>22.77</v>
      </c>
      <c r="D1242" s="23">
        <f t="shared" si="96"/>
        <v>22.44</v>
      </c>
      <c r="E1242" s="24">
        <f>SMA1MSFT[[#This Row],[Adj Close]]-SMA1MSFT[[#This Row],[Naive Trend ]]</f>
        <v>0.32999999999999829</v>
      </c>
      <c r="F1242" s="5">
        <f t="shared" si="95"/>
        <v>0.10889999999999887</v>
      </c>
      <c r="G1242" s="5">
        <f>ABS(SMA1MSFT[[#This Row],[Erorr 1]])</f>
        <v>0.32999999999999829</v>
      </c>
      <c r="H1242" s="15">
        <f>SMA1MSFT[[#This Row],[Abs Erorr 1]]/SMA1MSFT[[#This Row],[Adj Close]]</f>
        <v>1.4492753623188331E-2</v>
      </c>
      <c r="I1242" s="23">
        <f t="shared" si="98"/>
        <v>22.47</v>
      </c>
      <c r="J1242" s="25">
        <f>(SMA1MSFT[[#This Row],[Adj Close]]-SMA1MSFT[[#This Row],[3-MA]])</f>
        <v>0.30000000000000071</v>
      </c>
      <c r="K1242" s="14">
        <f t="shared" si="97"/>
        <v>9.0000000000000427E-2</v>
      </c>
      <c r="L1242" s="14">
        <f>ABS(SMA1MSFT[[#This Row],[Erorr 2]])</f>
        <v>0.30000000000000071</v>
      </c>
      <c r="M1242" s="15">
        <f>SMA1MSFT[[#This Row],[Abs Erorr 2]]/SMA1MSFT[[#This Row],[Adj Close]]</f>
        <v>1.3175230566534945E-2</v>
      </c>
      <c r="N1242" s="23">
        <f t="shared" si="99"/>
        <v>22.938333333333333</v>
      </c>
      <c r="O1242" s="26">
        <f>SMA1MSFT[[#This Row],[Adj Close]]-SMA1MSFT[[#This Row],[6-MA]]</f>
        <v>-0.168333333333333</v>
      </c>
      <c r="P1242" s="14">
        <f>(SMA1MSFT[[#This Row],[Adj Close]]-N1242)^2</f>
        <v>2.8336111111111E-2</v>
      </c>
      <c r="Q1242" s="14">
        <f>ABS(SMA1MSFT[[#This Row],[Erorr 3]])</f>
        <v>0.168333333333333</v>
      </c>
      <c r="R1242" s="27">
        <f>SMA1MSFT[[#This Row],[Abs Erorr 3]]/SMA1MSFT[[#This Row],[Adj Close]]</f>
        <v>7.3927682623334649E-3</v>
      </c>
    </row>
    <row r="1243" spans="2:18">
      <c r="B1243" s="46">
        <v>45586.291666666664</v>
      </c>
      <c r="C1243" s="7">
        <v>22.84</v>
      </c>
      <c r="D1243" s="23">
        <f t="shared" si="96"/>
        <v>22.77</v>
      </c>
      <c r="E1243" s="24">
        <f>SMA1MSFT[[#This Row],[Adj Close]]-SMA1MSFT[[#This Row],[Naive Trend ]]</f>
        <v>7.0000000000000284E-2</v>
      </c>
      <c r="F1243" s="5">
        <f t="shared" si="95"/>
        <v>4.9000000000000397E-3</v>
      </c>
      <c r="G1243" s="5">
        <f>ABS(SMA1MSFT[[#This Row],[Erorr 1]])</f>
        <v>7.0000000000000284E-2</v>
      </c>
      <c r="H1243" s="15">
        <f>SMA1MSFT[[#This Row],[Abs Erorr 1]]/SMA1MSFT[[#This Row],[Adj Close]]</f>
        <v>3.0647985989492245E-3</v>
      </c>
      <c r="I1243" s="23">
        <f t="shared" si="98"/>
        <v>22.506666666666664</v>
      </c>
      <c r="J1243" s="25">
        <f>(SMA1MSFT[[#This Row],[Adj Close]]-SMA1MSFT[[#This Row],[3-MA]])</f>
        <v>0.3333333333333357</v>
      </c>
      <c r="K1243" s="14">
        <f t="shared" si="97"/>
        <v>0.11111111111111269</v>
      </c>
      <c r="L1243" s="14">
        <f>ABS(SMA1MSFT[[#This Row],[Erorr 2]])</f>
        <v>0.3333333333333357</v>
      </c>
      <c r="M1243" s="15">
        <f>SMA1MSFT[[#This Row],[Abs Erorr 2]]/SMA1MSFT[[#This Row],[Adj Close]]</f>
        <v>1.4594279042615399E-2</v>
      </c>
      <c r="N1243" s="23">
        <f t="shared" si="99"/>
        <v>22.863333333333333</v>
      </c>
      <c r="O1243" s="26">
        <f>SMA1MSFT[[#This Row],[Adj Close]]-SMA1MSFT[[#This Row],[6-MA]]</f>
        <v>-2.3333333333333428E-2</v>
      </c>
      <c r="P1243" s="14">
        <f>(SMA1MSFT[[#This Row],[Adj Close]]-N1243)^2</f>
        <v>5.4444444444444885E-4</v>
      </c>
      <c r="Q1243" s="14">
        <f>ABS(SMA1MSFT[[#This Row],[Erorr 3]])</f>
        <v>2.3333333333333428E-2</v>
      </c>
      <c r="R1243" s="27">
        <f>SMA1MSFT[[#This Row],[Abs Erorr 3]]/SMA1MSFT[[#This Row],[Adj Close]]</f>
        <v>1.0215995329830748E-3</v>
      </c>
    </row>
    <row r="1244" spans="2:18">
      <c r="B1244" s="46">
        <v>45587.291666666664</v>
      </c>
      <c r="C1244" s="7">
        <v>22.4</v>
      </c>
      <c r="D1244" s="23">
        <f t="shared" si="96"/>
        <v>22.84</v>
      </c>
      <c r="E1244" s="24">
        <f>SMA1MSFT[[#This Row],[Adj Close]]-SMA1MSFT[[#This Row],[Naive Trend ]]</f>
        <v>-0.44000000000000128</v>
      </c>
      <c r="F1244" s="5">
        <f t="shared" si="95"/>
        <v>0.19360000000000113</v>
      </c>
      <c r="G1244" s="5">
        <f>ABS(SMA1MSFT[[#This Row],[Erorr 1]])</f>
        <v>0.44000000000000128</v>
      </c>
      <c r="H1244" s="15">
        <f>SMA1MSFT[[#This Row],[Abs Erorr 1]]/SMA1MSFT[[#This Row],[Adj Close]]</f>
        <v>1.9642857142857201E-2</v>
      </c>
      <c r="I1244" s="23">
        <f t="shared" si="98"/>
        <v>22.683333333333334</v>
      </c>
      <c r="J1244" s="25">
        <f>(SMA1MSFT[[#This Row],[Adj Close]]-SMA1MSFT[[#This Row],[3-MA]])</f>
        <v>-0.28333333333333499</v>
      </c>
      <c r="K1244" s="14">
        <f t="shared" si="97"/>
        <v>8.0277777777778711E-2</v>
      </c>
      <c r="L1244" s="14">
        <f>ABS(SMA1MSFT[[#This Row],[Erorr 2]])</f>
        <v>0.28333333333333499</v>
      </c>
      <c r="M1244" s="15">
        <f>SMA1MSFT[[#This Row],[Abs Erorr 2]]/SMA1MSFT[[#This Row],[Adj Close]]</f>
        <v>1.2648809523809599E-2</v>
      </c>
      <c r="N1244" s="23">
        <f t="shared" si="99"/>
        <v>22.743333333333329</v>
      </c>
      <c r="O1244" s="26">
        <f>SMA1MSFT[[#This Row],[Adj Close]]-SMA1MSFT[[#This Row],[6-MA]]</f>
        <v>-0.34333333333333016</v>
      </c>
      <c r="P1244" s="14">
        <f>(SMA1MSFT[[#This Row],[Adj Close]]-N1244)^2</f>
        <v>0.1178777777777756</v>
      </c>
      <c r="Q1244" s="14">
        <f>ABS(SMA1MSFT[[#This Row],[Erorr 3]])</f>
        <v>0.34333333333333016</v>
      </c>
      <c r="R1244" s="27">
        <f>SMA1MSFT[[#This Row],[Abs Erorr 3]]/SMA1MSFT[[#This Row],[Adj Close]]</f>
        <v>1.5327380952380811E-2</v>
      </c>
    </row>
    <row r="1245" spans="2:18">
      <c r="B1245" s="46">
        <v>45588.291666666664</v>
      </c>
      <c r="C1245" s="7">
        <v>21.98</v>
      </c>
      <c r="D1245" s="23">
        <f t="shared" si="96"/>
        <v>22.4</v>
      </c>
      <c r="E1245" s="24">
        <f>SMA1MSFT[[#This Row],[Adj Close]]-SMA1MSFT[[#This Row],[Naive Trend ]]</f>
        <v>-0.41999999999999815</v>
      </c>
      <c r="F1245" s="5">
        <f t="shared" si="95"/>
        <v>0.17639999999999845</v>
      </c>
      <c r="G1245" s="5">
        <f>ABS(SMA1MSFT[[#This Row],[Erorr 1]])</f>
        <v>0.41999999999999815</v>
      </c>
      <c r="H1245" s="15">
        <f>SMA1MSFT[[#This Row],[Abs Erorr 1]]/SMA1MSFT[[#This Row],[Adj Close]]</f>
        <v>1.9108280254776986E-2</v>
      </c>
      <c r="I1245" s="23">
        <f t="shared" si="98"/>
        <v>22.669999999999998</v>
      </c>
      <c r="J1245" s="25">
        <f>(SMA1MSFT[[#This Row],[Adj Close]]-SMA1MSFT[[#This Row],[3-MA]])</f>
        <v>-0.68999999999999773</v>
      </c>
      <c r="K1245" s="14">
        <f t="shared" si="97"/>
        <v>0.47609999999999686</v>
      </c>
      <c r="L1245" s="14">
        <f>ABS(SMA1MSFT[[#This Row],[Erorr 2]])</f>
        <v>0.68999999999999773</v>
      </c>
      <c r="M1245" s="15">
        <f>SMA1MSFT[[#This Row],[Abs Erorr 2]]/SMA1MSFT[[#This Row],[Adj Close]]</f>
        <v>3.1392174704276514E-2</v>
      </c>
      <c r="N1245" s="23">
        <f t="shared" si="99"/>
        <v>22.569999999999997</v>
      </c>
      <c r="O1245" s="26">
        <f>SMA1MSFT[[#This Row],[Adj Close]]-SMA1MSFT[[#This Row],[6-MA]]</f>
        <v>-0.58999999999999631</v>
      </c>
      <c r="P1245" s="14">
        <f>(SMA1MSFT[[#This Row],[Adj Close]]-N1245)^2</f>
        <v>0.34809999999999564</v>
      </c>
      <c r="Q1245" s="14">
        <f>ABS(SMA1MSFT[[#This Row],[Erorr 3]])</f>
        <v>0.58999999999999631</v>
      </c>
      <c r="R1245" s="27">
        <f>SMA1MSFT[[#This Row],[Abs Erorr 3]]/SMA1MSFT[[#This Row],[Adj Close]]</f>
        <v>2.6842584167424764E-2</v>
      </c>
    </row>
    <row r="1246" spans="2:18">
      <c r="B1246" s="46">
        <v>45589.291666666664</v>
      </c>
      <c r="C1246" s="7">
        <v>22.34</v>
      </c>
      <c r="D1246" s="23">
        <f t="shared" si="96"/>
        <v>21.98</v>
      </c>
      <c r="E1246" s="24">
        <f>SMA1MSFT[[#This Row],[Adj Close]]-SMA1MSFT[[#This Row],[Naive Trend ]]</f>
        <v>0.35999999999999943</v>
      </c>
      <c r="F1246" s="5">
        <f t="shared" si="95"/>
        <v>0.1295999999999996</v>
      </c>
      <c r="G1246" s="5">
        <f>ABS(SMA1MSFT[[#This Row],[Erorr 1]])</f>
        <v>0.35999999999999943</v>
      </c>
      <c r="H1246" s="15">
        <f>SMA1MSFT[[#This Row],[Abs Erorr 1]]/SMA1MSFT[[#This Row],[Adj Close]]</f>
        <v>1.6114592658907762E-2</v>
      </c>
      <c r="I1246" s="23">
        <f t="shared" si="98"/>
        <v>22.406666666666666</v>
      </c>
      <c r="J1246" s="25">
        <f>(SMA1MSFT[[#This Row],[Adj Close]]-SMA1MSFT[[#This Row],[3-MA]])</f>
        <v>-6.666666666666643E-2</v>
      </c>
      <c r="K1246" s="14">
        <f t="shared" si="97"/>
        <v>4.4444444444444132E-3</v>
      </c>
      <c r="L1246" s="14">
        <f>ABS(SMA1MSFT[[#This Row],[Erorr 2]])</f>
        <v>6.666666666666643E-2</v>
      </c>
      <c r="M1246" s="15">
        <f>SMA1MSFT[[#This Row],[Abs Erorr 2]]/SMA1MSFT[[#This Row],[Adj Close]]</f>
        <v>2.984183825723654E-3</v>
      </c>
      <c r="N1246" s="23">
        <f t="shared" si="99"/>
        <v>22.456666666666663</v>
      </c>
      <c r="O1246" s="26">
        <f>SMA1MSFT[[#This Row],[Adj Close]]-SMA1MSFT[[#This Row],[6-MA]]</f>
        <v>-0.11666666666666359</v>
      </c>
      <c r="P1246" s="14">
        <f>(SMA1MSFT[[#This Row],[Adj Close]]-N1246)^2</f>
        <v>1.3611111111110392E-2</v>
      </c>
      <c r="Q1246" s="14">
        <f>ABS(SMA1MSFT[[#This Row],[Erorr 3]])</f>
        <v>0.11666666666666359</v>
      </c>
      <c r="R1246" s="27">
        <f>SMA1MSFT[[#This Row],[Abs Erorr 3]]/SMA1MSFT[[#This Row],[Adj Close]]</f>
        <v>5.2223216950162748E-3</v>
      </c>
    </row>
    <row r="1247" spans="2:18">
      <c r="B1247" s="46">
        <v>45590.291666666664</v>
      </c>
      <c r="C1247" s="7">
        <v>22.68</v>
      </c>
      <c r="D1247" s="23">
        <f t="shared" si="96"/>
        <v>22.34</v>
      </c>
      <c r="E1247" s="24">
        <f>SMA1MSFT[[#This Row],[Adj Close]]-SMA1MSFT[[#This Row],[Naive Trend ]]</f>
        <v>0.33999999999999986</v>
      </c>
      <c r="F1247" s="5">
        <f t="shared" si="95"/>
        <v>0.1155999999999999</v>
      </c>
      <c r="G1247" s="5">
        <f>ABS(SMA1MSFT[[#This Row],[Erorr 1]])</f>
        <v>0.33999999999999986</v>
      </c>
      <c r="H1247" s="15">
        <f>SMA1MSFT[[#This Row],[Abs Erorr 1]]/SMA1MSFT[[#This Row],[Adj Close]]</f>
        <v>1.4991181657848318E-2</v>
      </c>
      <c r="I1247" s="23">
        <f t="shared" si="98"/>
        <v>22.24</v>
      </c>
      <c r="J1247" s="25">
        <f>(SMA1MSFT[[#This Row],[Adj Close]]-SMA1MSFT[[#This Row],[3-MA]])</f>
        <v>0.44000000000000128</v>
      </c>
      <c r="K1247" s="14">
        <f t="shared" si="97"/>
        <v>0.19360000000000113</v>
      </c>
      <c r="L1247" s="14">
        <f>ABS(SMA1MSFT[[#This Row],[Erorr 2]])</f>
        <v>0.44000000000000128</v>
      </c>
      <c r="M1247" s="15">
        <f>SMA1MSFT[[#This Row],[Abs Erorr 2]]/SMA1MSFT[[#This Row],[Adj Close]]</f>
        <v>1.9400352733686125E-2</v>
      </c>
      <c r="N1247" s="23">
        <f t="shared" si="99"/>
        <v>22.461666666666662</v>
      </c>
      <c r="O1247" s="26">
        <f>SMA1MSFT[[#This Row],[Adj Close]]-SMA1MSFT[[#This Row],[6-MA]]</f>
        <v>0.21833333333333727</v>
      </c>
      <c r="P1247" s="14">
        <f>(SMA1MSFT[[#This Row],[Adj Close]]-N1247)^2</f>
        <v>4.7669444444446159E-2</v>
      </c>
      <c r="Q1247" s="14">
        <f>ABS(SMA1MSFT[[#This Row],[Erorr 3]])</f>
        <v>0.21833333333333727</v>
      </c>
      <c r="R1247" s="27">
        <f>SMA1MSFT[[#This Row],[Abs Erorr 3]]/SMA1MSFT[[#This Row],[Adj Close]]</f>
        <v>9.6266901822459113E-3</v>
      </c>
    </row>
    <row r="1248" spans="2:18">
      <c r="B1248" s="46">
        <v>45593.291666666664</v>
      </c>
      <c r="C1248" s="7">
        <v>22.92</v>
      </c>
      <c r="D1248" s="23">
        <f t="shared" si="96"/>
        <v>22.68</v>
      </c>
      <c r="E1248" s="24">
        <f>SMA1MSFT[[#This Row],[Adj Close]]-SMA1MSFT[[#This Row],[Naive Trend ]]</f>
        <v>0.24000000000000199</v>
      </c>
      <c r="F1248" s="5">
        <f t="shared" si="95"/>
        <v>5.7600000000000956E-2</v>
      </c>
      <c r="G1248" s="5">
        <f>ABS(SMA1MSFT[[#This Row],[Erorr 1]])</f>
        <v>0.24000000000000199</v>
      </c>
      <c r="H1248" s="15">
        <f>SMA1MSFT[[#This Row],[Abs Erorr 1]]/SMA1MSFT[[#This Row],[Adj Close]]</f>
        <v>1.0471204188481761E-2</v>
      </c>
      <c r="I1248" s="23">
        <f t="shared" si="98"/>
        <v>22.333333333333332</v>
      </c>
      <c r="J1248" s="25">
        <f>(SMA1MSFT[[#This Row],[Adj Close]]-SMA1MSFT[[#This Row],[3-MA]])</f>
        <v>0.58666666666666956</v>
      </c>
      <c r="K1248" s="14">
        <f t="shared" si="97"/>
        <v>0.34417777777778119</v>
      </c>
      <c r="L1248" s="14">
        <f>ABS(SMA1MSFT[[#This Row],[Erorr 2]])</f>
        <v>0.58666666666666956</v>
      </c>
      <c r="M1248" s="15">
        <f>SMA1MSFT[[#This Row],[Abs Erorr 2]]/SMA1MSFT[[#This Row],[Adj Close]]</f>
        <v>2.5596276905177552E-2</v>
      </c>
      <c r="N1248" s="23">
        <f t="shared" si="99"/>
        <v>22.501666666666665</v>
      </c>
      <c r="O1248" s="26">
        <f>SMA1MSFT[[#This Row],[Adj Close]]-SMA1MSFT[[#This Row],[6-MA]]</f>
        <v>0.41833333333333655</v>
      </c>
      <c r="P1248" s="14">
        <f>(SMA1MSFT[[#This Row],[Adj Close]]-N1248)^2</f>
        <v>0.17500277777778048</v>
      </c>
      <c r="Q1248" s="14">
        <f>ABS(SMA1MSFT[[#This Row],[Erorr 3]])</f>
        <v>0.41833333333333655</v>
      </c>
      <c r="R1248" s="27">
        <f>SMA1MSFT[[#This Row],[Abs Erorr 3]]/SMA1MSFT[[#This Row],[Adj Close]]</f>
        <v>1.8251890634089725E-2</v>
      </c>
    </row>
    <row r="1249" spans="2:20">
      <c r="B1249" s="46">
        <v>45594.291666666664</v>
      </c>
      <c r="C1249" s="7">
        <v>22.9</v>
      </c>
      <c r="D1249" s="23">
        <f t="shared" si="96"/>
        <v>22.92</v>
      </c>
      <c r="E1249" s="24">
        <f>SMA1MSFT[[#This Row],[Adj Close]]-SMA1MSFT[[#This Row],[Naive Trend ]]</f>
        <v>-2.0000000000003126E-2</v>
      </c>
      <c r="F1249" s="5">
        <f t="shared" si="95"/>
        <v>4.0000000000012508E-4</v>
      </c>
      <c r="G1249" s="5">
        <f>ABS(SMA1MSFT[[#This Row],[Erorr 1]])</f>
        <v>2.0000000000003126E-2</v>
      </c>
      <c r="H1249" s="15">
        <f>SMA1MSFT[[#This Row],[Abs Erorr 1]]/SMA1MSFT[[#This Row],[Adj Close]]</f>
        <v>8.7336244541498379E-4</v>
      </c>
      <c r="I1249" s="23">
        <f t="shared" si="98"/>
        <v>22.646666666666665</v>
      </c>
      <c r="J1249" s="25">
        <f>(SMA1MSFT[[#This Row],[Adj Close]]-SMA1MSFT[[#This Row],[3-MA]])</f>
        <v>0.25333333333333385</v>
      </c>
      <c r="K1249" s="14">
        <f t="shared" si="97"/>
        <v>6.4177777777778042E-2</v>
      </c>
      <c r="L1249" s="14">
        <f>ABS(SMA1MSFT[[#This Row],[Erorr 2]])</f>
        <v>0.25333333333333385</v>
      </c>
      <c r="M1249" s="15">
        <f>SMA1MSFT[[#This Row],[Abs Erorr 2]]/SMA1MSFT[[#This Row],[Adj Close]]</f>
        <v>1.1062590975254754E-2</v>
      </c>
      <c r="N1249" s="23">
        <f t="shared" si="99"/>
        <v>22.526666666666671</v>
      </c>
      <c r="O1249" s="26">
        <f>SMA1MSFT[[#This Row],[Adj Close]]-SMA1MSFT[[#This Row],[6-MA]]</f>
        <v>0.37333333333332774</v>
      </c>
      <c r="P1249" s="14">
        <f>(SMA1MSFT[[#This Row],[Adj Close]]-N1249)^2</f>
        <v>0.1393777777777736</v>
      </c>
      <c r="Q1249" s="14">
        <f>ABS(SMA1MSFT[[#This Row],[Erorr 3]])</f>
        <v>0.37333333333332774</v>
      </c>
      <c r="R1249" s="27">
        <f>SMA1MSFT[[#This Row],[Abs Erorr 3]]/SMA1MSFT[[#This Row],[Adj Close]]</f>
        <v>1.6302765647743571E-2</v>
      </c>
    </row>
    <row r="1250" spans="2:20">
      <c r="B1250" s="46">
        <v>45595.291666666664</v>
      </c>
      <c r="C1250" s="7">
        <v>22.3</v>
      </c>
      <c r="D1250" s="23">
        <f t="shared" si="96"/>
        <v>22.9</v>
      </c>
      <c r="E1250" s="24">
        <f>SMA1MSFT[[#This Row],[Adj Close]]-SMA1MSFT[[#This Row],[Naive Trend ]]</f>
        <v>-0.59999999999999787</v>
      </c>
      <c r="F1250" s="5">
        <f t="shared" si="95"/>
        <v>0.35999999999999743</v>
      </c>
      <c r="G1250" s="5">
        <f>ABS(SMA1MSFT[[#This Row],[Erorr 1]])</f>
        <v>0.59999999999999787</v>
      </c>
      <c r="H1250" s="15">
        <f>SMA1MSFT[[#This Row],[Abs Erorr 1]]/SMA1MSFT[[#This Row],[Adj Close]]</f>
        <v>2.690582959641246E-2</v>
      </c>
      <c r="I1250" s="23">
        <f t="shared" si="98"/>
        <v>22.833333333333332</v>
      </c>
      <c r="J1250" s="25">
        <f>(SMA1MSFT[[#This Row],[Adj Close]]-SMA1MSFT[[#This Row],[3-MA]])</f>
        <v>-0.53333333333333144</v>
      </c>
      <c r="K1250" s="14">
        <f t="shared" si="97"/>
        <v>0.28444444444444245</v>
      </c>
      <c r="L1250" s="14">
        <f>ABS(SMA1MSFT[[#This Row],[Erorr 2]])</f>
        <v>0.53333333333333144</v>
      </c>
      <c r="M1250" s="15">
        <f>SMA1MSFT[[#This Row],[Abs Erorr 2]]/SMA1MSFT[[#This Row],[Adj Close]]</f>
        <v>2.3916292974588853E-2</v>
      </c>
      <c r="N1250" s="23">
        <f t="shared" si="99"/>
        <v>22.536666666666665</v>
      </c>
      <c r="O1250" s="26">
        <f>SMA1MSFT[[#This Row],[Adj Close]]-SMA1MSFT[[#This Row],[6-MA]]</f>
        <v>-0.23666666666666458</v>
      </c>
      <c r="P1250" s="14">
        <f>(SMA1MSFT[[#This Row],[Adj Close]]-N1250)^2</f>
        <v>5.6011111111110123E-2</v>
      </c>
      <c r="Q1250" s="14">
        <f>ABS(SMA1MSFT[[#This Row],[Erorr 3]])</f>
        <v>0.23666666666666458</v>
      </c>
      <c r="R1250" s="27">
        <f>SMA1MSFT[[#This Row],[Abs Erorr 3]]/SMA1MSFT[[#This Row],[Adj Close]]</f>
        <v>1.0612855007473748E-2</v>
      </c>
    </row>
    <row r="1251" spans="2:20">
      <c r="B1251" s="46">
        <v>45596.291666666664</v>
      </c>
      <c r="C1251" s="7">
        <v>21.52</v>
      </c>
      <c r="D1251" s="23">
        <f t="shared" si="96"/>
        <v>22.3</v>
      </c>
      <c r="E1251" s="24">
        <f>SMA1MSFT[[#This Row],[Adj Close]]-SMA1MSFT[[#This Row],[Naive Trend ]]</f>
        <v>-0.78000000000000114</v>
      </c>
      <c r="F1251" s="5">
        <f t="shared" si="95"/>
        <v>0.60840000000000183</v>
      </c>
      <c r="G1251" s="5">
        <f>ABS(SMA1MSFT[[#This Row],[Erorr 1]])</f>
        <v>0.78000000000000114</v>
      </c>
      <c r="H1251" s="15">
        <f>SMA1MSFT[[#This Row],[Abs Erorr 1]]/SMA1MSFT[[#This Row],[Adj Close]]</f>
        <v>3.6245353159851355E-2</v>
      </c>
      <c r="I1251" s="23">
        <f t="shared" si="98"/>
        <v>22.706666666666667</v>
      </c>
      <c r="J1251" s="25">
        <f>(SMA1MSFT[[#This Row],[Adj Close]]-SMA1MSFT[[#This Row],[3-MA]])</f>
        <v>-1.1866666666666674</v>
      </c>
      <c r="K1251" s="14">
        <f t="shared" si="97"/>
        <v>1.4081777777777795</v>
      </c>
      <c r="L1251" s="14">
        <f>ABS(SMA1MSFT[[#This Row],[Erorr 2]])</f>
        <v>1.1866666666666674</v>
      </c>
      <c r="M1251" s="15">
        <f>SMA1MSFT[[#This Row],[Abs Erorr 2]]/SMA1MSFT[[#This Row],[Adj Close]]</f>
        <v>5.5142503097893467E-2</v>
      </c>
      <c r="N1251" s="23">
        <f t="shared" si="99"/>
        <v>22.52</v>
      </c>
      <c r="O1251" s="26">
        <f>SMA1MSFT[[#This Row],[Adj Close]]-SMA1MSFT[[#This Row],[6-MA]]</f>
        <v>-1</v>
      </c>
      <c r="P1251" s="14">
        <f>(SMA1MSFT[[#This Row],[Adj Close]]-N1251)^2</f>
        <v>1</v>
      </c>
      <c r="Q1251" s="14">
        <f>ABS(SMA1MSFT[[#This Row],[Erorr 3]])</f>
        <v>1</v>
      </c>
      <c r="R1251" s="27">
        <f>SMA1MSFT[[#This Row],[Abs Erorr 3]]/SMA1MSFT[[#This Row],[Adj Close]]</f>
        <v>4.6468401486988851E-2</v>
      </c>
    </row>
    <row r="1252" spans="2:20">
      <c r="B1252" s="46">
        <v>45597.291666666664</v>
      </c>
      <c r="C1252" s="7">
        <v>23.2</v>
      </c>
      <c r="D1252" s="23">
        <f t="shared" si="96"/>
        <v>21.52</v>
      </c>
      <c r="E1252" s="24">
        <f>SMA1MSFT[[#This Row],[Adj Close]]-SMA1MSFT[[#This Row],[Naive Trend ]]</f>
        <v>1.6799999999999997</v>
      </c>
      <c r="F1252" s="5">
        <f t="shared" si="95"/>
        <v>2.8223999999999991</v>
      </c>
      <c r="G1252" s="5">
        <f>ABS(SMA1MSFT[[#This Row],[Erorr 1]])</f>
        <v>1.6799999999999997</v>
      </c>
      <c r="H1252" s="15">
        <f>SMA1MSFT[[#This Row],[Abs Erorr 1]]/SMA1MSFT[[#This Row],[Adj Close]]</f>
        <v>7.2413793103448268E-2</v>
      </c>
      <c r="I1252" s="23">
        <f t="shared" si="98"/>
        <v>22.24</v>
      </c>
      <c r="J1252" s="25">
        <f>(SMA1MSFT[[#This Row],[Adj Close]]-SMA1MSFT[[#This Row],[3-MA]])</f>
        <v>0.96000000000000085</v>
      </c>
      <c r="K1252" s="14">
        <f t="shared" si="97"/>
        <v>0.92160000000000164</v>
      </c>
      <c r="L1252" s="14">
        <f>ABS(SMA1MSFT[[#This Row],[Erorr 2]])</f>
        <v>0.96000000000000085</v>
      </c>
      <c r="M1252" s="15">
        <f>SMA1MSFT[[#This Row],[Abs Erorr 2]]/SMA1MSFT[[#This Row],[Adj Close]]</f>
        <v>4.1379310344827627E-2</v>
      </c>
      <c r="N1252" s="23">
        <f t="shared" si="99"/>
        <v>22.443333333333332</v>
      </c>
      <c r="O1252" s="26">
        <f>SMA1MSFT[[#This Row],[Adj Close]]-SMA1MSFT[[#This Row],[6-MA]]</f>
        <v>0.75666666666666771</v>
      </c>
      <c r="P1252" s="14">
        <f>(SMA1MSFT[[#This Row],[Adj Close]]-N1252)^2</f>
        <v>0.57254444444444608</v>
      </c>
      <c r="Q1252" s="14">
        <f>ABS(SMA1MSFT[[#This Row],[Erorr 3]])</f>
        <v>0.75666666666666771</v>
      </c>
      <c r="R1252" s="27">
        <f>SMA1MSFT[[#This Row],[Abs Erorr 3]]/SMA1MSFT[[#This Row],[Adj Close]]</f>
        <v>3.2614942528735681E-2</v>
      </c>
    </row>
    <row r="1253" spans="2:20">
      <c r="B1253" s="46">
        <v>45600.291666666664</v>
      </c>
      <c r="C1253" s="7">
        <v>22.52</v>
      </c>
      <c r="D1253" s="23">
        <f t="shared" si="96"/>
        <v>23.2</v>
      </c>
      <c r="E1253" s="24">
        <f>SMA1MSFT[[#This Row],[Adj Close]]-SMA1MSFT[[#This Row],[Naive Trend ]]</f>
        <v>-0.67999999999999972</v>
      </c>
      <c r="F1253" s="5">
        <f t="shared" si="95"/>
        <v>0.46239999999999959</v>
      </c>
      <c r="G1253" s="5">
        <f>ABS(SMA1MSFT[[#This Row],[Erorr 1]])</f>
        <v>0.67999999999999972</v>
      </c>
      <c r="H1253" s="15">
        <f>SMA1MSFT[[#This Row],[Abs Erorr 1]]/SMA1MSFT[[#This Row],[Adj Close]]</f>
        <v>3.0195381882770857E-2</v>
      </c>
      <c r="I1253" s="23">
        <f t="shared" si="98"/>
        <v>22.34</v>
      </c>
      <c r="J1253" s="25">
        <f>(SMA1MSFT[[#This Row],[Adj Close]]-SMA1MSFT[[#This Row],[3-MA]])</f>
        <v>0.17999999999999972</v>
      </c>
      <c r="K1253" s="14">
        <f t="shared" si="97"/>
        <v>3.2399999999999901E-2</v>
      </c>
      <c r="L1253" s="14">
        <f>ABS(SMA1MSFT[[#This Row],[Erorr 2]])</f>
        <v>0.17999999999999972</v>
      </c>
      <c r="M1253" s="15">
        <f>SMA1MSFT[[#This Row],[Abs Erorr 2]]/SMA1MSFT[[#This Row],[Adj Close]]</f>
        <v>7.9928952042628652E-3</v>
      </c>
      <c r="N1253" s="23">
        <f t="shared" si="99"/>
        <v>22.586666666666662</v>
      </c>
      <c r="O1253" s="26">
        <f>SMA1MSFT[[#This Row],[Adj Close]]-SMA1MSFT[[#This Row],[6-MA]]</f>
        <v>-6.6666666666662877E-2</v>
      </c>
      <c r="P1253" s="14">
        <f>(SMA1MSFT[[#This Row],[Adj Close]]-N1253)^2</f>
        <v>4.4444444444439388E-3</v>
      </c>
      <c r="Q1253" s="14">
        <f>ABS(SMA1MSFT[[#This Row],[Erorr 3]])</f>
        <v>6.6666666666662877E-2</v>
      </c>
      <c r="R1253" s="27">
        <f>SMA1MSFT[[#This Row],[Abs Erorr 3]]/SMA1MSFT[[#This Row],[Adj Close]]</f>
        <v>2.9603315571342308E-3</v>
      </c>
    </row>
    <row r="1254" spans="2:20">
      <c r="B1254" s="46">
        <v>45601.291666666664</v>
      </c>
      <c r="C1254" s="7">
        <v>23.32</v>
      </c>
      <c r="D1254" s="23">
        <f t="shared" si="96"/>
        <v>22.52</v>
      </c>
      <c r="E1254" s="24">
        <f>SMA1MSFT[[#This Row],[Adj Close]]-SMA1MSFT[[#This Row],[Naive Trend ]]</f>
        <v>0.80000000000000071</v>
      </c>
      <c r="F1254" s="5">
        <f t="shared" si="95"/>
        <v>0.64000000000000112</v>
      </c>
      <c r="G1254" s="5">
        <f>ABS(SMA1MSFT[[#This Row],[Erorr 1]])</f>
        <v>0.80000000000000071</v>
      </c>
      <c r="H1254" s="15">
        <f>SMA1MSFT[[#This Row],[Abs Erorr 1]]/SMA1MSFT[[#This Row],[Adj Close]]</f>
        <v>3.4305317324185278E-2</v>
      </c>
      <c r="I1254" s="23">
        <f t="shared" si="98"/>
        <v>22.41333333333333</v>
      </c>
      <c r="J1254" s="25">
        <f>(SMA1MSFT[[#This Row],[Adj Close]]-SMA1MSFT[[#This Row],[3-MA]])</f>
        <v>0.90666666666666984</v>
      </c>
      <c r="K1254" s="14">
        <f t="shared" si="97"/>
        <v>0.82204444444445024</v>
      </c>
      <c r="L1254" s="14">
        <f>ABS(SMA1MSFT[[#This Row],[Erorr 2]])</f>
        <v>0.90666666666666984</v>
      </c>
      <c r="M1254" s="15">
        <f>SMA1MSFT[[#This Row],[Abs Erorr 2]]/SMA1MSFT[[#This Row],[Adj Close]]</f>
        <v>3.8879359634076752E-2</v>
      </c>
      <c r="N1254" s="23">
        <f t="shared" si="99"/>
        <v>22.560000000000002</v>
      </c>
      <c r="O1254" s="26">
        <f>SMA1MSFT[[#This Row],[Adj Close]]-SMA1MSFT[[#This Row],[6-MA]]</f>
        <v>0.75999999999999801</v>
      </c>
      <c r="P1254" s="14">
        <f>(SMA1MSFT[[#This Row],[Adj Close]]-N1254)^2</f>
        <v>0.577599999999997</v>
      </c>
      <c r="Q1254" s="14">
        <f>ABS(SMA1MSFT[[#This Row],[Erorr 3]])</f>
        <v>0.75999999999999801</v>
      </c>
      <c r="R1254" s="27">
        <f>SMA1MSFT[[#This Row],[Abs Erorr 3]]/SMA1MSFT[[#This Row],[Adj Close]]</f>
        <v>3.2590051457975902E-2</v>
      </c>
    </row>
    <row r="1255" spans="2:20">
      <c r="B1255" s="46">
        <v>45602.291666666664</v>
      </c>
      <c r="C1255" s="7">
        <v>25.05</v>
      </c>
      <c r="D1255" s="23">
        <f t="shared" si="96"/>
        <v>23.32</v>
      </c>
      <c r="E1255" s="24">
        <f>SMA1MSFT[[#This Row],[Adj Close]]-SMA1MSFT[[#This Row],[Naive Trend ]]</f>
        <v>1.7300000000000004</v>
      </c>
      <c r="F1255" s="5">
        <f t="shared" si="95"/>
        <v>2.9929000000000014</v>
      </c>
      <c r="G1255" s="5">
        <f>ABS(SMA1MSFT[[#This Row],[Erorr 1]])</f>
        <v>1.7300000000000004</v>
      </c>
      <c r="H1255" s="15">
        <f>SMA1MSFT[[#This Row],[Abs Erorr 1]]/SMA1MSFT[[#This Row],[Adj Close]]</f>
        <v>6.9061876247505011E-2</v>
      </c>
      <c r="I1255" s="23">
        <f t="shared" si="98"/>
        <v>23.013333333333332</v>
      </c>
      <c r="J1255" s="25">
        <f>(SMA1MSFT[[#This Row],[Adj Close]]-SMA1MSFT[[#This Row],[3-MA]])</f>
        <v>2.0366666666666688</v>
      </c>
      <c r="K1255" s="14">
        <f t="shared" si="97"/>
        <v>4.1480111111111198</v>
      </c>
      <c r="L1255" s="14">
        <f>ABS(SMA1MSFT[[#This Row],[Erorr 2]])</f>
        <v>2.0366666666666688</v>
      </c>
      <c r="M1255" s="15">
        <f>SMA1MSFT[[#This Row],[Abs Erorr 2]]/SMA1MSFT[[#This Row],[Adj Close]]</f>
        <v>8.1304058549567612E-2</v>
      </c>
      <c r="N1255" s="23">
        <f t="shared" si="99"/>
        <v>22.626666666666665</v>
      </c>
      <c r="O1255" s="26">
        <f>SMA1MSFT[[#This Row],[Adj Close]]-SMA1MSFT[[#This Row],[6-MA]]</f>
        <v>2.4233333333333356</v>
      </c>
      <c r="P1255" s="14">
        <f>(SMA1MSFT[[#This Row],[Adj Close]]-N1255)^2</f>
        <v>5.872544444444455</v>
      </c>
      <c r="Q1255" s="14">
        <f>ABS(SMA1MSFT[[#This Row],[Erorr 3]])</f>
        <v>2.4233333333333356</v>
      </c>
      <c r="R1255" s="27">
        <f>SMA1MSFT[[#This Row],[Abs Erorr 3]]/SMA1MSFT[[#This Row],[Adj Close]]</f>
        <v>9.6739853626081257E-2</v>
      </c>
    </row>
    <row r="1256" spans="2:20">
      <c r="B1256" s="46">
        <v>45603.291666666664</v>
      </c>
      <c r="C1256" s="7">
        <v>26.23</v>
      </c>
      <c r="D1256" s="23">
        <f t="shared" si="96"/>
        <v>25.05</v>
      </c>
      <c r="E1256" s="24">
        <f>SMA1MSFT[[#This Row],[Adj Close]]-SMA1MSFT[[#This Row],[Naive Trend ]]</f>
        <v>1.1799999999999997</v>
      </c>
      <c r="F1256" s="5">
        <f t="shared" si="95"/>
        <v>1.3923999999999994</v>
      </c>
      <c r="G1256" s="5">
        <f>ABS(SMA1MSFT[[#This Row],[Erorr 1]])</f>
        <v>1.1799999999999997</v>
      </c>
      <c r="H1256" s="15">
        <f>SMA1MSFT[[#This Row],[Abs Erorr 1]]/SMA1MSFT[[#This Row],[Adj Close]]</f>
        <v>4.4986656500190611E-2</v>
      </c>
      <c r="I1256" s="23">
        <f t="shared" si="98"/>
        <v>23.63</v>
      </c>
      <c r="J1256" s="25">
        <f>(SMA1MSFT[[#This Row],[Adj Close]]-SMA1MSFT[[#This Row],[3-MA]])</f>
        <v>2.6000000000000014</v>
      </c>
      <c r="K1256" s="14">
        <f t="shared" si="97"/>
        <v>6.7600000000000078</v>
      </c>
      <c r="L1256" s="14">
        <f>ABS(SMA1MSFT[[#This Row],[Erorr 2]])</f>
        <v>2.6000000000000014</v>
      </c>
      <c r="M1256" s="15">
        <f>SMA1MSFT[[#This Row],[Abs Erorr 2]]/SMA1MSFT[[#This Row],[Adj Close]]</f>
        <v>9.9123141441098031E-2</v>
      </c>
      <c r="N1256" s="23">
        <f t="shared" si="99"/>
        <v>22.984999999999999</v>
      </c>
      <c r="O1256" s="26">
        <f>SMA1MSFT[[#This Row],[Adj Close]]-SMA1MSFT[[#This Row],[6-MA]]</f>
        <v>3.245000000000001</v>
      </c>
      <c r="P1256" s="14">
        <f>(SMA1MSFT[[#This Row],[Adj Close]]-N1256)^2</f>
        <v>10.530025000000007</v>
      </c>
      <c r="Q1256" s="14">
        <f>ABS(SMA1MSFT[[#This Row],[Erorr 3]])</f>
        <v>3.245000000000001</v>
      </c>
      <c r="R1256" s="27">
        <f>SMA1MSFT[[#This Row],[Abs Erorr 3]]/SMA1MSFT[[#This Row],[Adj Close]]</f>
        <v>0.12371330537552425</v>
      </c>
    </row>
    <row r="1257" spans="2:20">
      <c r="B1257" s="46">
        <v>45604.291666666664</v>
      </c>
      <c r="C1257" s="7">
        <v>26.2</v>
      </c>
      <c r="D1257" s="23">
        <f t="shared" si="96"/>
        <v>26.23</v>
      </c>
      <c r="E1257" s="24">
        <f>SMA1MSFT[[#This Row],[Adj Close]]-SMA1MSFT[[#This Row],[Naive Trend ]]</f>
        <v>-3.0000000000001137E-2</v>
      </c>
      <c r="F1257" s="5">
        <f t="shared" si="95"/>
        <v>9.0000000000006817E-4</v>
      </c>
      <c r="G1257" s="5">
        <f>ABS(SMA1MSFT[[#This Row],[Erorr 1]])</f>
        <v>3.0000000000001137E-2</v>
      </c>
      <c r="H1257" s="15">
        <f>SMA1MSFT[[#This Row],[Abs Erorr 1]]/SMA1MSFT[[#This Row],[Adj Close]]</f>
        <v>1.1450381679389747E-3</v>
      </c>
      <c r="I1257" s="23">
        <f t="shared" si="98"/>
        <v>24.866666666666671</v>
      </c>
      <c r="J1257" s="25">
        <f>(SMA1MSFT[[#This Row],[Adj Close]]-SMA1MSFT[[#This Row],[3-MA]])</f>
        <v>1.3333333333333286</v>
      </c>
      <c r="K1257" s="14">
        <f t="shared" si="97"/>
        <v>1.7777777777777652</v>
      </c>
      <c r="L1257" s="14">
        <f>ABS(SMA1MSFT[[#This Row],[Erorr 2]])</f>
        <v>1.3333333333333286</v>
      </c>
      <c r="M1257" s="15">
        <f>SMA1MSFT[[#This Row],[Abs Erorr 2]]/SMA1MSFT[[#This Row],[Adj Close]]</f>
        <v>5.0890585241730103E-2</v>
      </c>
      <c r="N1257" s="23">
        <f t="shared" si="99"/>
        <v>23.64</v>
      </c>
      <c r="O1257" s="26">
        <f>SMA1MSFT[[#This Row],[Adj Close]]-SMA1MSFT[[#This Row],[6-MA]]</f>
        <v>2.5599999999999987</v>
      </c>
      <c r="P1257" s="14">
        <f>(SMA1MSFT[[#This Row],[Adj Close]]-N1257)^2</f>
        <v>6.5535999999999932</v>
      </c>
      <c r="Q1257" s="14">
        <f>ABS(SMA1MSFT[[#This Row],[Erorr 3]])</f>
        <v>2.5599999999999987</v>
      </c>
      <c r="R1257" s="27">
        <f>SMA1MSFT[[#This Row],[Abs Erorr 3]]/SMA1MSFT[[#This Row],[Adj Close]]</f>
        <v>9.7709923664122095E-2</v>
      </c>
    </row>
    <row r="1258" spans="2:20">
      <c r="B1258" s="46">
        <v>45607.291666666664</v>
      </c>
      <c r="C1258" s="7">
        <v>25.05</v>
      </c>
      <c r="D1258" s="23">
        <f t="shared" si="96"/>
        <v>26.2</v>
      </c>
      <c r="E1258" s="24">
        <f>SMA1MSFT[[#This Row],[Adj Close]]-SMA1MSFT[[#This Row],[Naive Trend ]]</f>
        <v>-1.1499999999999986</v>
      </c>
      <c r="F1258" s="5">
        <f t="shared" si="95"/>
        <v>1.3224999999999967</v>
      </c>
      <c r="G1258" s="5">
        <f>ABS(SMA1MSFT[[#This Row],[Erorr 1]])</f>
        <v>1.1499999999999986</v>
      </c>
      <c r="H1258" s="15">
        <f>SMA1MSFT[[#This Row],[Abs Erorr 1]]/SMA1MSFT[[#This Row],[Adj Close]]</f>
        <v>4.5908183632734474E-2</v>
      </c>
      <c r="I1258" s="23">
        <f t="shared" si="98"/>
        <v>25.826666666666668</v>
      </c>
      <c r="J1258" s="25">
        <f>(SMA1MSFT[[#This Row],[Adj Close]]-SMA1MSFT[[#This Row],[3-MA]])</f>
        <v>-0.77666666666666728</v>
      </c>
      <c r="K1258" s="14">
        <f t="shared" si="97"/>
        <v>0.60321111111111203</v>
      </c>
      <c r="L1258" s="14">
        <f>ABS(SMA1MSFT[[#This Row],[Erorr 2]])</f>
        <v>0.77666666666666728</v>
      </c>
      <c r="M1258" s="15">
        <f>SMA1MSFT[[#This Row],[Abs Erorr 2]]/SMA1MSFT[[#This Row],[Adj Close]]</f>
        <v>3.1004657351962766E-2</v>
      </c>
      <c r="N1258" s="23">
        <f t="shared" si="99"/>
        <v>24.419999999999998</v>
      </c>
      <c r="O1258" s="26">
        <f>SMA1MSFT[[#This Row],[Adj Close]]-SMA1MSFT[[#This Row],[6-MA]]</f>
        <v>0.63000000000000256</v>
      </c>
      <c r="P1258" s="14">
        <f>(SMA1MSFT[[#This Row],[Adj Close]]-N1258)^2</f>
        <v>0.39690000000000325</v>
      </c>
      <c r="Q1258" s="14">
        <f>ABS(SMA1MSFT[[#This Row],[Erorr 3]])</f>
        <v>0.63000000000000256</v>
      </c>
      <c r="R1258" s="27">
        <f>SMA1MSFT[[#This Row],[Abs Erorr 3]]/SMA1MSFT[[#This Row],[Adj Close]]</f>
        <v>2.5149700598802498E-2</v>
      </c>
    </row>
    <row r="1259" spans="2:20">
      <c r="B1259" s="46">
        <v>45608.291666666664</v>
      </c>
      <c r="C1259" s="7">
        <v>24.16</v>
      </c>
      <c r="D1259" s="23">
        <f t="shared" si="96"/>
        <v>25.05</v>
      </c>
      <c r="E1259" s="24">
        <f>SMA1MSFT[[#This Row],[Adj Close]]-SMA1MSFT[[#This Row],[Naive Trend ]]</f>
        <v>-0.89000000000000057</v>
      </c>
      <c r="F1259" s="5">
        <f t="shared" si="95"/>
        <v>0.79210000000000103</v>
      </c>
      <c r="G1259" s="5">
        <f>ABS(SMA1MSFT[[#This Row],[Erorr 1]])</f>
        <v>0.89000000000000057</v>
      </c>
      <c r="H1259" s="15">
        <f>SMA1MSFT[[#This Row],[Abs Erorr 1]]/SMA1MSFT[[#This Row],[Adj Close]]</f>
        <v>3.6837748344370883E-2</v>
      </c>
      <c r="I1259" s="23">
        <f t="shared" si="98"/>
        <v>25.826666666666668</v>
      </c>
      <c r="J1259" s="25">
        <f>(SMA1MSFT[[#This Row],[Adj Close]]-SMA1MSFT[[#This Row],[3-MA]])</f>
        <v>-1.6666666666666679</v>
      </c>
      <c r="K1259" s="14">
        <f t="shared" si="97"/>
        <v>2.7777777777777817</v>
      </c>
      <c r="L1259" s="14">
        <f>ABS(SMA1MSFT[[#This Row],[Erorr 2]])</f>
        <v>1.6666666666666679</v>
      </c>
      <c r="M1259" s="15">
        <f>SMA1MSFT[[#This Row],[Abs Erorr 2]]/SMA1MSFT[[#This Row],[Adj Close]]</f>
        <v>6.89845474613687E-2</v>
      </c>
      <c r="N1259" s="23">
        <f t="shared" si="99"/>
        <v>24.728333333333335</v>
      </c>
      <c r="O1259" s="26">
        <f>SMA1MSFT[[#This Row],[Adj Close]]-SMA1MSFT[[#This Row],[6-MA]]</f>
        <v>-0.56833333333333513</v>
      </c>
      <c r="P1259" s="14">
        <f>(SMA1MSFT[[#This Row],[Adj Close]]-N1259)^2</f>
        <v>0.3230027777777798</v>
      </c>
      <c r="Q1259" s="14">
        <f>ABS(SMA1MSFT[[#This Row],[Erorr 3]])</f>
        <v>0.56833333333333513</v>
      </c>
      <c r="R1259" s="27">
        <f>SMA1MSFT[[#This Row],[Abs Erorr 3]]/SMA1MSFT[[#This Row],[Adj Close]]</f>
        <v>2.3523730684326786E-2</v>
      </c>
    </row>
    <row r="1260" spans="2:20">
      <c r="B1260" s="46">
        <v>45609.291666666664</v>
      </c>
      <c r="C1260" s="7">
        <v>24.92</v>
      </c>
      <c r="D1260" s="23">
        <f t="shared" si="96"/>
        <v>24.16</v>
      </c>
      <c r="E1260" s="24">
        <f>SMA1MSFT[[#This Row],[Adj Close]]-SMA1MSFT[[#This Row],[Naive Trend ]]</f>
        <v>0.76000000000000156</v>
      </c>
      <c r="F1260" s="5">
        <f t="shared" si="95"/>
        <v>0.57760000000000233</v>
      </c>
      <c r="G1260" s="5">
        <f>ABS(SMA1MSFT[[#This Row],[Erorr 1]])</f>
        <v>0.76000000000000156</v>
      </c>
      <c r="H1260" s="15">
        <f>SMA1MSFT[[#This Row],[Abs Erorr 1]]/SMA1MSFT[[#This Row],[Adj Close]]</f>
        <v>3.0497592295345165E-2</v>
      </c>
      <c r="I1260" s="23">
        <f t="shared" si="98"/>
        <v>25.136666666666667</v>
      </c>
      <c r="J1260" s="25">
        <f>(SMA1MSFT[[#This Row],[Adj Close]]-SMA1MSFT[[#This Row],[3-MA]])</f>
        <v>-0.21666666666666501</v>
      </c>
      <c r="K1260" s="14">
        <f t="shared" si="97"/>
        <v>4.6944444444443727E-2</v>
      </c>
      <c r="L1260" s="14">
        <f>ABS(SMA1MSFT[[#This Row],[Erorr 2]])</f>
        <v>0.21666666666666501</v>
      </c>
      <c r="M1260" s="15">
        <f>SMA1MSFT[[#This Row],[Abs Erorr 2]]/SMA1MSFT[[#This Row],[Adj Close]]</f>
        <v>8.6944890315676163E-3</v>
      </c>
      <c r="N1260" s="23">
        <f t="shared" si="99"/>
        <v>25.001666666666669</v>
      </c>
      <c r="O1260" s="26">
        <f>SMA1MSFT[[#This Row],[Adj Close]]-SMA1MSFT[[#This Row],[6-MA]]</f>
        <v>-8.1666666666666998E-2</v>
      </c>
      <c r="P1260" s="14">
        <f>(SMA1MSFT[[#This Row],[Adj Close]]-N1260)^2</f>
        <v>6.6694444444444986E-3</v>
      </c>
      <c r="Q1260" s="14">
        <f>ABS(SMA1MSFT[[#This Row],[Erorr 3]])</f>
        <v>8.1666666666666998E-2</v>
      </c>
      <c r="R1260" s="27">
        <f>SMA1MSFT[[#This Row],[Abs Erorr 3]]/SMA1MSFT[[#This Row],[Adj Close]]</f>
        <v>3.2771535580524477E-3</v>
      </c>
    </row>
    <row r="1261" spans="2:20">
      <c r="B1261" s="13">
        <v>45610.291666608799</v>
      </c>
      <c r="C1261" s="47"/>
      <c r="D1261" s="28"/>
      <c r="E1261" s="29"/>
      <c r="F1261" s="30"/>
      <c r="G1261" s="30"/>
      <c r="H1261" s="31"/>
      <c r="I1261" s="23">
        <f t="shared" ref="I1261:I1263" si="100">AVERAGE(C1258:C1260)</f>
        <v>24.709999999999997</v>
      </c>
      <c r="J1261" s="25">
        <f>(SMA1MSFT[[#This Row],[Adj Close]]-SMA1MSFT[[#This Row],[3-MA]])</f>
        <v>-24.709999999999997</v>
      </c>
      <c r="K1261" s="14">
        <f t="shared" ref="K1261:K1263" si="101">(C1261-I1261)^2</f>
        <v>610.58409999999992</v>
      </c>
      <c r="L1261" s="14">
        <f>ABS(SMA1MSFT[[#This Row],[Erorr 2]])</f>
        <v>24.709999999999997</v>
      </c>
      <c r="M1261" s="31"/>
      <c r="N1261" s="23">
        <f t="shared" ref="N1261:N1266" si="102">AVERAGE(C1255:C1260)</f>
        <v>25.268333333333334</v>
      </c>
      <c r="O1261" s="26">
        <f>SMA1MSFT[[#This Row],[Adj Close]]-SMA1MSFT[[#This Row],[6-MA]]</f>
        <v>-25.268333333333334</v>
      </c>
      <c r="P1261" s="14">
        <f>(SMA1MSFT[[#This Row],[Adj Close]]-N1261)^2</f>
        <v>638.48866944444455</v>
      </c>
      <c r="Q1261" s="14">
        <f>ABS(SMA1MSFT[[#This Row],[Erorr 3]])</f>
        <v>25.268333333333334</v>
      </c>
      <c r="R1261" s="32"/>
      <c r="T1261" s="3"/>
    </row>
    <row r="1262" spans="2:20">
      <c r="B1262" s="13">
        <v>45611.291666608799</v>
      </c>
      <c r="C1262" s="47"/>
      <c r="D1262" s="28"/>
      <c r="E1262" s="29"/>
      <c r="F1262" s="30"/>
      <c r="G1262" s="30"/>
      <c r="H1262" s="31"/>
      <c r="I1262" s="23">
        <f t="shared" si="100"/>
        <v>24.54</v>
      </c>
      <c r="J1262" s="25">
        <f>(SMA1MSFT[[#This Row],[Adj Close]]-SMA1MSFT[[#This Row],[3-MA]])</f>
        <v>-24.54</v>
      </c>
      <c r="K1262" s="14">
        <f t="shared" si="101"/>
        <v>602.21159999999998</v>
      </c>
      <c r="L1262" s="14">
        <f>ABS(SMA1MSFT[[#This Row],[Erorr 2]])</f>
        <v>24.54</v>
      </c>
      <c r="M1262" s="31"/>
      <c r="N1262" s="23">
        <f t="shared" si="102"/>
        <v>25.312000000000001</v>
      </c>
      <c r="O1262" s="26">
        <f>SMA1MSFT[[#This Row],[Adj Close]]-SMA1MSFT[[#This Row],[6-MA]]</f>
        <v>-25.312000000000001</v>
      </c>
      <c r="P1262" s="14">
        <f>(SMA1MSFT[[#This Row],[Adj Close]]-N1262)^2</f>
        <v>640.69734400000004</v>
      </c>
      <c r="Q1262" s="14">
        <f>ABS(SMA1MSFT[[#This Row],[Erorr 3]])</f>
        <v>25.312000000000001</v>
      </c>
      <c r="R1262" s="32"/>
      <c r="T1262" s="3"/>
    </row>
    <row r="1263" spans="2:20">
      <c r="B1263" s="13">
        <v>45612.291666608799</v>
      </c>
      <c r="C1263" s="47"/>
      <c r="D1263" s="28"/>
      <c r="E1263" s="29"/>
      <c r="F1263" s="30"/>
      <c r="G1263" s="30"/>
      <c r="H1263" s="31"/>
      <c r="I1263" s="23">
        <f t="shared" si="100"/>
        <v>24.92</v>
      </c>
      <c r="J1263" s="25">
        <f>(SMA1MSFT[[#This Row],[Adj Close]]-SMA1MSFT[[#This Row],[3-MA]])</f>
        <v>-24.92</v>
      </c>
      <c r="K1263" s="14">
        <f t="shared" si="101"/>
        <v>621.0064000000001</v>
      </c>
      <c r="L1263" s="14">
        <f>ABS(SMA1MSFT[[#This Row],[Erorr 2]])</f>
        <v>24.92</v>
      </c>
      <c r="M1263" s="31"/>
      <c r="N1263" s="23">
        <f t="shared" si="102"/>
        <v>25.0825</v>
      </c>
      <c r="O1263" s="26">
        <f>SMA1MSFT[[#This Row],[Adj Close]]-SMA1MSFT[[#This Row],[6-MA]]</f>
        <v>-25.0825</v>
      </c>
      <c r="P1263" s="14">
        <f>(SMA1MSFT[[#This Row],[Adj Close]]-N1263)^2</f>
        <v>629.13180624999995</v>
      </c>
      <c r="Q1263" s="14">
        <f>ABS(SMA1MSFT[[#This Row],[Erorr 3]])</f>
        <v>25.0825</v>
      </c>
      <c r="R1263" s="32"/>
      <c r="T1263" s="3"/>
    </row>
    <row r="1264" spans="2:20">
      <c r="B1264" s="13">
        <v>45613.291666608799</v>
      </c>
      <c r="C1264" s="47"/>
      <c r="D1264" s="28"/>
      <c r="E1264" s="29"/>
      <c r="F1264" s="30"/>
      <c r="G1264" s="30"/>
      <c r="H1264" s="31"/>
      <c r="I1264" s="28"/>
      <c r="J1264" s="33"/>
      <c r="K1264" s="34"/>
      <c r="L1264" s="34"/>
      <c r="M1264" s="31"/>
      <c r="N1264" s="23">
        <f t="shared" si="102"/>
        <v>24.709999999999997</v>
      </c>
      <c r="O1264" s="26">
        <f>SMA1MSFT[[#This Row],[Adj Close]]-SMA1MSFT[[#This Row],[6-MA]]</f>
        <v>-24.709999999999997</v>
      </c>
      <c r="P1264" s="14">
        <f>(SMA1MSFT[[#This Row],[Adj Close]]-N1264)^2</f>
        <v>610.58409999999992</v>
      </c>
      <c r="Q1264" s="14">
        <f>ABS(SMA1MSFT[[#This Row],[Erorr 3]])</f>
        <v>24.709999999999997</v>
      </c>
      <c r="R1264" s="32"/>
      <c r="T1264" s="3"/>
    </row>
    <row r="1265" spans="2:20">
      <c r="B1265" s="13">
        <v>45614.291666608799</v>
      </c>
      <c r="C1265" s="47"/>
      <c r="D1265" s="28"/>
      <c r="E1265" s="29"/>
      <c r="F1265" s="30"/>
      <c r="G1265" s="30"/>
      <c r="H1265" s="31"/>
      <c r="I1265" s="28"/>
      <c r="J1265" s="33"/>
      <c r="K1265" s="34"/>
      <c r="L1265" s="34"/>
      <c r="M1265" s="31"/>
      <c r="N1265" s="23">
        <f t="shared" si="102"/>
        <v>24.54</v>
      </c>
      <c r="O1265" s="26">
        <f>SMA1MSFT[[#This Row],[Adj Close]]-SMA1MSFT[[#This Row],[6-MA]]</f>
        <v>-24.54</v>
      </c>
      <c r="P1265" s="14">
        <f>(SMA1MSFT[[#This Row],[Adj Close]]-N1265)^2</f>
        <v>602.21159999999998</v>
      </c>
      <c r="Q1265" s="14">
        <f>ABS(SMA1MSFT[[#This Row],[Erorr 3]])</f>
        <v>24.54</v>
      </c>
      <c r="R1265" s="32"/>
      <c r="T1265" s="3"/>
    </row>
    <row r="1266" spans="2:20">
      <c r="B1266" s="35">
        <v>45615.291666608799</v>
      </c>
      <c r="C1266" s="48"/>
      <c r="D1266" s="36"/>
      <c r="E1266" s="37"/>
      <c r="F1266" s="38"/>
      <c r="G1266" s="38"/>
      <c r="H1266" s="39"/>
      <c r="I1266" s="36"/>
      <c r="J1266" s="40"/>
      <c r="K1266" s="41"/>
      <c r="L1266" s="41"/>
      <c r="M1266" s="39"/>
      <c r="N1266" s="42">
        <f t="shared" si="102"/>
        <v>24.92</v>
      </c>
      <c r="O1266" s="43">
        <f>SMA1MSFT[[#This Row],[Adj Close]]-SMA1MSFT[[#This Row],[6-MA]]</f>
        <v>-24.92</v>
      </c>
      <c r="P1266" s="44">
        <f>(SMA1MSFT[[#This Row],[Adj Close]]-N1266)^2</f>
        <v>621.0064000000001</v>
      </c>
      <c r="Q1266" s="44">
        <f>ABS(SMA1MSFT[[#This Row],[Erorr 3]])</f>
        <v>24.92</v>
      </c>
      <c r="R1266" s="45"/>
      <c r="T1266" s="3"/>
    </row>
    <row r="1267" spans="2:20">
      <c r="B1267" s="4"/>
      <c r="K1267" s="3"/>
      <c r="T1267" s="3"/>
    </row>
  </sheetData>
  <mergeCells count="5">
    <mergeCell ref="T11:V11"/>
    <mergeCell ref="T7:V7"/>
    <mergeCell ref="T8:V8"/>
    <mergeCell ref="T9:V9"/>
    <mergeCell ref="T10:V1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028A-FA9A-4910-8C44-D9FB699E9593}">
  <dimension ref="B2:Q1260"/>
  <sheetViews>
    <sheetView tabSelected="1" topLeftCell="G16" zoomScale="51" zoomScaleNormal="51" workbookViewId="0">
      <selection activeCell="Z45" sqref="Z45"/>
    </sheetView>
  </sheetViews>
  <sheetFormatPr defaultRowHeight="15.5"/>
  <cols>
    <col min="2" max="2" width="17.33203125" customWidth="1"/>
    <col min="3" max="3" width="13.08203125" bestFit="1" customWidth="1"/>
    <col min="4" max="4" width="12.1640625" bestFit="1" customWidth="1"/>
    <col min="5" max="5" width="12.58203125" bestFit="1" customWidth="1"/>
    <col min="6" max="6" width="11.9140625" bestFit="1" customWidth="1"/>
    <col min="7" max="7" width="12.1640625" bestFit="1" customWidth="1"/>
    <col min="8" max="8" width="14.58203125" bestFit="1" customWidth="1"/>
  </cols>
  <sheetData>
    <row r="2" spans="2:17">
      <c r="B2" s="16" t="s">
        <v>0</v>
      </c>
      <c r="C2" s="16" t="s">
        <v>1</v>
      </c>
      <c r="D2" s="16" t="s">
        <v>38</v>
      </c>
      <c r="E2" s="16" t="s">
        <v>39</v>
      </c>
      <c r="F2" s="16" t="s">
        <v>40</v>
      </c>
      <c r="G2" s="16" t="s">
        <v>22</v>
      </c>
      <c r="H2" s="16" t="s">
        <v>23</v>
      </c>
      <c r="J2" s="62" t="s">
        <v>32</v>
      </c>
      <c r="K2" s="62"/>
      <c r="L2" s="62"/>
      <c r="N2" s="64" t="s">
        <v>17</v>
      </c>
      <c r="O2" s="64"/>
      <c r="P2" s="64"/>
      <c r="Q2" s="64"/>
    </row>
    <row r="3" spans="2:17">
      <c r="B3" s="6">
        <v>43783.291666666664</v>
      </c>
      <c r="C3" s="7">
        <v>50.993699999999997</v>
      </c>
      <c r="D3" s="51">
        <f>C3</f>
        <v>50.993699999999997</v>
      </c>
      <c r="E3" s="12">
        <f>C3-D3</f>
        <v>0</v>
      </c>
      <c r="F3" s="12">
        <f>ABS(E3)</f>
        <v>0</v>
      </c>
      <c r="G3" s="12">
        <f>E3^2</f>
        <v>0</v>
      </c>
      <c r="H3" s="52">
        <f>F3/C3</f>
        <v>0</v>
      </c>
      <c r="J3" s="63" t="s">
        <v>33</v>
      </c>
      <c r="K3" s="63"/>
      <c r="L3" s="11">
        <v>0.96</v>
      </c>
      <c r="N3" s="61" t="s">
        <v>28</v>
      </c>
      <c r="O3" s="61"/>
      <c r="P3" s="61"/>
      <c r="Q3" s="10">
        <f>AVERAGE(ESINTC[Error])</f>
        <v>-2.1613840132522551E-2</v>
      </c>
    </row>
    <row r="4" spans="2:17">
      <c r="B4" s="6">
        <v>43784.291666666664</v>
      </c>
      <c r="C4" s="7">
        <v>51.125999999999998</v>
      </c>
      <c r="D4" s="53">
        <f t="shared" ref="D4:D67" si="0">alpha*C3+(1-alpha)*D3</f>
        <v>50.993699999999997</v>
      </c>
      <c r="E4" s="5">
        <f t="shared" ref="E4:E67" si="1">C4-D4</f>
        <v>0.13230000000000075</v>
      </c>
      <c r="F4" s="5">
        <f t="shared" ref="F4:F67" si="2">ABS(E4)</f>
        <v>0.13230000000000075</v>
      </c>
      <c r="G4" s="5">
        <f t="shared" ref="G4:G67" si="3">E4^2</f>
        <v>1.7503290000000199E-2</v>
      </c>
      <c r="H4" s="52">
        <f t="shared" ref="H4:H67" si="4">F4/C4</f>
        <v>2.5877244454876338E-3</v>
      </c>
      <c r="N4" s="61" t="s">
        <v>29</v>
      </c>
      <c r="O4" s="61"/>
      <c r="P4" s="61"/>
      <c r="Q4" s="10">
        <f>AVERAGE(ESINTC[Abs Error])</f>
        <v>0.72040558624492745</v>
      </c>
    </row>
    <row r="5" spans="2:17">
      <c r="B5" s="6">
        <v>43787.291666666664</v>
      </c>
      <c r="C5" s="7">
        <v>51.381900000000002</v>
      </c>
      <c r="D5" s="53">
        <f t="shared" si="0"/>
        <v>51.120708</v>
      </c>
      <c r="E5" s="5">
        <f t="shared" si="1"/>
        <v>0.2611920000000012</v>
      </c>
      <c r="F5" s="5">
        <f t="shared" si="2"/>
        <v>0.2611920000000012</v>
      </c>
      <c r="G5" s="5">
        <f t="shared" si="3"/>
        <v>6.8221260864000627E-2</v>
      </c>
      <c r="H5" s="52">
        <f t="shared" si="4"/>
        <v>5.0833464702551134E-3</v>
      </c>
      <c r="J5" s="64" t="s">
        <v>34</v>
      </c>
      <c r="K5" s="64"/>
      <c r="L5" s="64"/>
      <c r="N5" s="61" t="s">
        <v>30</v>
      </c>
      <c r="O5" s="61"/>
      <c r="P5" s="61"/>
      <c r="Q5" s="10">
        <f>SQRT(AVERAGE(ESINTC[Sq Error]))</f>
        <v>1.0977027067714167</v>
      </c>
    </row>
    <row r="6" spans="2:17">
      <c r="B6" s="6">
        <v>43788.291666666664</v>
      </c>
      <c r="C6" s="7">
        <v>51.470100000000002</v>
      </c>
      <c r="D6" s="53">
        <f t="shared" si="0"/>
        <v>51.371452320000003</v>
      </c>
      <c r="E6" s="5">
        <f t="shared" si="1"/>
        <v>9.8647679999999127E-2</v>
      </c>
      <c r="F6" s="5">
        <f t="shared" si="2"/>
        <v>9.8647679999999127E-2</v>
      </c>
      <c r="G6" s="5">
        <f t="shared" si="3"/>
        <v>9.7313647693822274E-3</v>
      </c>
      <c r="H6" s="52">
        <f t="shared" si="4"/>
        <v>1.9166016774787521E-3</v>
      </c>
      <c r="J6" s="68" t="s">
        <v>35</v>
      </c>
      <c r="K6" s="68"/>
      <c r="L6" s="9">
        <v>20.67</v>
      </c>
      <c r="N6" s="61" t="s">
        <v>31</v>
      </c>
      <c r="O6" s="61"/>
      <c r="P6" s="61"/>
      <c r="Q6" s="10">
        <f>AVERAGE(ESINTC[Abs Pct Error])</f>
        <v>1.8314159614022701E-2</v>
      </c>
    </row>
    <row r="7" spans="2:17">
      <c r="B7" s="6">
        <v>43789.291666666664</v>
      </c>
      <c r="C7" s="7">
        <v>51.073099999999997</v>
      </c>
      <c r="D7" s="53">
        <f t="shared" si="0"/>
        <v>51.466154092800004</v>
      </c>
      <c r="E7" s="5">
        <f t="shared" si="1"/>
        <v>-0.39305409280000703</v>
      </c>
      <c r="F7" s="5">
        <f t="shared" si="2"/>
        <v>0.39305409280000703</v>
      </c>
      <c r="G7" s="5">
        <f t="shared" si="3"/>
        <v>0.15449151986683654</v>
      </c>
      <c r="H7" s="52">
        <f t="shared" si="4"/>
        <v>7.6959121886082315E-3</v>
      </c>
    </row>
    <row r="8" spans="2:17">
      <c r="B8" s="6">
        <v>43790.291666666664</v>
      </c>
      <c r="C8" s="7">
        <v>51.355400000000003</v>
      </c>
      <c r="D8" s="53">
        <f t="shared" si="0"/>
        <v>51.088822163712003</v>
      </c>
      <c r="E8" s="5">
        <f t="shared" si="1"/>
        <v>0.26657783628800047</v>
      </c>
      <c r="F8" s="5">
        <f t="shared" si="2"/>
        <v>0.26657783628800047</v>
      </c>
      <c r="G8" s="5">
        <f t="shared" si="3"/>
        <v>7.1063742799991975E-2</v>
      </c>
      <c r="H8" s="52">
        <f t="shared" si="4"/>
        <v>5.1908433443805411E-3</v>
      </c>
      <c r="J8" s="69" t="s">
        <v>36</v>
      </c>
      <c r="K8" s="70"/>
      <c r="L8" s="70"/>
      <c r="M8" s="71"/>
    </row>
    <row r="9" spans="2:17">
      <c r="B9" s="6">
        <v>43791.291666666664</v>
      </c>
      <c r="C9" s="7">
        <v>50.817300000000003</v>
      </c>
      <c r="D9" s="53">
        <f t="shared" si="0"/>
        <v>51.344736886548482</v>
      </c>
      <c r="E9" s="5">
        <f t="shared" si="1"/>
        <v>-0.52743688654847887</v>
      </c>
      <c r="F9" s="5">
        <f t="shared" si="2"/>
        <v>0.52743688654847887</v>
      </c>
      <c r="G9" s="5">
        <f t="shared" si="3"/>
        <v>0.27818966929195299</v>
      </c>
      <c r="H9" s="52">
        <f t="shared" si="4"/>
        <v>1.0379081268553796E-2</v>
      </c>
      <c r="J9" s="72" t="s">
        <v>24</v>
      </c>
      <c r="K9" s="73"/>
      <c r="L9" s="74"/>
      <c r="M9" s="8">
        <v>0.14000000000000001</v>
      </c>
    </row>
    <row r="10" spans="2:17">
      <c r="B10" s="6">
        <v>43794.291666666664</v>
      </c>
      <c r="C10" s="7">
        <v>51.875799999999998</v>
      </c>
      <c r="D10" s="53">
        <f t="shared" si="0"/>
        <v>50.838397475461939</v>
      </c>
      <c r="E10" s="5">
        <f t="shared" si="1"/>
        <v>1.0374025245380594</v>
      </c>
      <c r="F10" s="5">
        <f t="shared" si="2"/>
        <v>1.0374025245380594</v>
      </c>
      <c r="G10" s="5">
        <f t="shared" si="3"/>
        <v>1.076203997917939</v>
      </c>
      <c r="H10" s="52">
        <f t="shared" si="4"/>
        <v>1.9997812554949694E-2</v>
      </c>
      <c r="J10" s="65" t="s">
        <v>37</v>
      </c>
      <c r="K10" s="66"/>
      <c r="L10" s="67"/>
      <c r="M10" s="1">
        <v>0.96</v>
      </c>
    </row>
    <row r="11" spans="2:17">
      <c r="B11" s="6">
        <v>43795.291666666664</v>
      </c>
      <c r="C11" s="7">
        <v>51.955199999999998</v>
      </c>
      <c r="D11" s="53">
        <f t="shared" si="0"/>
        <v>51.834303899018479</v>
      </c>
      <c r="E11" s="5">
        <f t="shared" si="1"/>
        <v>0.12089610098151837</v>
      </c>
      <c r="F11" s="5">
        <f t="shared" si="2"/>
        <v>0.12089610098151837</v>
      </c>
      <c r="G11" s="5">
        <f t="shared" si="3"/>
        <v>1.4615867232533488E-2</v>
      </c>
      <c r="H11" s="52">
        <f t="shared" si="4"/>
        <v>2.3269297583594787E-3</v>
      </c>
      <c r="J11" s="72" t="s">
        <v>25</v>
      </c>
      <c r="K11" s="73"/>
      <c r="L11" s="74"/>
      <c r="M11" s="8">
        <v>1.54</v>
      </c>
    </row>
    <row r="12" spans="2:17">
      <c r="B12" s="6">
        <v>43796.291666666664</v>
      </c>
      <c r="C12" s="7">
        <v>51.611199999999997</v>
      </c>
      <c r="D12" s="53">
        <f t="shared" si="0"/>
        <v>51.950364155960735</v>
      </c>
      <c r="E12" s="5">
        <f t="shared" si="1"/>
        <v>-0.3391641559607379</v>
      </c>
      <c r="F12" s="5">
        <f t="shared" si="2"/>
        <v>0.3391641559607379</v>
      </c>
      <c r="G12" s="5">
        <f t="shared" si="3"/>
        <v>0.11503232468855974</v>
      </c>
      <c r="H12" s="52">
        <f t="shared" si="4"/>
        <v>6.5715223819779022E-3</v>
      </c>
      <c r="J12" s="65" t="s">
        <v>37</v>
      </c>
      <c r="K12" s="66"/>
      <c r="L12" s="67"/>
      <c r="M12" s="1">
        <v>0.96</v>
      </c>
    </row>
    <row r="13" spans="2:17">
      <c r="B13" s="6">
        <v>43798.291666666664</v>
      </c>
      <c r="C13" s="7">
        <v>51.205399999999997</v>
      </c>
      <c r="D13" s="53">
        <f t="shared" si="0"/>
        <v>51.624766566238428</v>
      </c>
      <c r="E13" s="5">
        <f t="shared" si="1"/>
        <v>-0.41936656623843049</v>
      </c>
      <c r="F13" s="5">
        <f t="shared" si="2"/>
        <v>0.41936656623843049</v>
      </c>
      <c r="G13" s="5">
        <f t="shared" si="3"/>
        <v>0.1758683168786119</v>
      </c>
      <c r="H13" s="52">
        <f t="shared" si="4"/>
        <v>8.1898894694393664E-3</v>
      </c>
      <c r="J13" s="72" t="s">
        <v>26</v>
      </c>
      <c r="K13" s="73"/>
      <c r="L13" s="74"/>
      <c r="M13" s="8">
        <v>6.64</v>
      </c>
    </row>
    <row r="14" spans="2:17">
      <c r="B14" s="6">
        <v>43801.291666666664</v>
      </c>
      <c r="C14" s="7">
        <v>50.861400000000003</v>
      </c>
      <c r="D14" s="53">
        <f t="shared" si="0"/>
        <v>51.222174662649536</v>
      </c>
      <c r="E14" s="5">
        <f t="shared" si="1"/>
        <v>-0.36077466264953273</v>
      </c>
      <c r="F14" s="5">
        <f t="shared" si="2"/>
        <v>0.36077466264953273</v>
      </c>
      <c r="G14" s="5">
        <f t="shared" si="3"/>
        <v>0.13015835720988414</v>
      </c>
      <c r="H14" s="52">
        <f t="shared" si="4"/>
        <v>7.0932900519752248E-3</v>
      </c>
      <c r="J14" s="65" t="s">
        <v>37</v>
      </c>
      <c r="K14" s="66"/>
      <c r="L14" s="67"/>
      <c r="M14" s="1">
        <v>0.96</v>
      </c>
    </row>
    <row r="15" spans="2:17">
      <c r="B15" s="6">
        <v>43802.291666666664</v>
      </c>
      <c r="C15" s="7">
        <v>49.4589</v>
      </c>
      <c r="D15" s="53">
        <f t="shared" si="0"/>
        <v>50.875830986505989</v>
      </c>
      <c r="E15" s="5">
        <f t="shared" si="1"/>
        <v>-1.4169309865059887</v>
      </c>
      <c r="F15" s="5">
        <f t="shared" si="2"/>
        <v>1.4169309865059887</v>
      </c>
      <c r="G15" s="5">
        <f t="shared" si="3"/>
        <v>2.0076934205208343</v>
      </c>
      <c r="H15" s="52">
        <f t="shared" si="4"/>
        <v>2.8648655479721317E-2</v>
      </c>
      <c r="J15" s="72" t="s">
        <v>27</v>
      </c>
      <c r="K15" s="73"/>
      <c r="L15" s="74"/>
      <c r="M15" s="8">
        <v>0.02</v>
      </c>
    </row>
    <row r="16" spans="2:17">
      <c r="B16" s="6">
        <v>43803.291666666664</v>
      </c>
      <c r="C16" s="7">
        <v>49.4148</v>
      </c>
      <c r="D16" s="53">
        <f t="shared" si="0"/>
        <v>49.515577239460235</v>
      </c>
      <c r="E16" s="5">
        <f t="shared" si="1"/>
        <v>-0.10077723946023553</v>
      </c>
      <c r="F16" s="5">
        <f t="shared" si="2"/>
        <v>0.10077723946023553</v>
      </c>
      <c r="G16" s="5">
        <f t="shared" si="3"/>
        <v>1.0156051993225654E-2</v>
      </c>
      <c r="H16" s="52">
        <f t="shared" si="4"/>
        <v>2.0394140917343699E-3</v>
      </c>
      <c r="J16" s="65" t="s">
        <v>37</v>
      </c>
      <c r="K16" s="66"/>
      <c r="L16" s="67"/>
      <c r="M16" s="1">
        <v>0.97</v>
      </c>
    </row>
    <row r="17" spans="2:8">
      <c r="B17" s="6">
        <v>43804.291666666664</v>
      </c>
      <c r="C17" s="7">
        <v>49.467700000000001</v>
      </c>
      <c r="D17" s="53">
        <f t="shared" si="0"/>
        <v>49.418831089578404</v>
      </c>
      <c r="E17" s="5">
        <f t="shared" si="1"/>
        <v>4.8868910421596468E-2</v>
      </c>
      <c r="F17" s="5">
        <f t="shared" si="2"/>
        <v>4.8868910421596468E-2</v>
      </c>
      <c r="G17" s="5">
        <f t="shared" si="3"/>
        <v>2.3881704057940197E-3</v>
      </c>
      <c r="H17" s="52">
        <f t="shared" si="4"/>
        <v>9.8789534224547472E-4</v>
      </c>
    </row>
    <row r="18" spans="2:8">
      <c r="B18" s="6">
        <v>43805.291666666664</v>
      </c>
      <c r="C18" s="7">
        <v>50.111600000000003</v>
      </c>
      <c r="D18" s="53">
        <f t="shared" si="0"/>
        <v>49.465745243583136</v>
      </c>
      <c r="E18" s="5">
        <f t="shared" si="1"/>
        <v>0.64585475641686685</v>
      </c>
      <c r="F18" s="5">
        <f t="shared" si="2"/>
        <v>0.64585475641686685</v>
      </c>
      <c r="G18" s="5">
        <f t="shared" si="3"/>
        <v>0.41712836638629042</v>
      </c>
      <c r="H18" s="52">
        <f t="shared" si="4"/>
        <v>1.2888328379394527E-2</v>
      </c>
    </row>
    <row r="19" spans="2:8">
      <c r="B19" s="6">
        <v>43808.291666666664</v>
      </c>
      <c r="C19" s="7">
        <v>49.864600000000003</v>
      </c>
      <c r="D19" s="53">
        <f t="shared" si="0"/>
        <v>50.085765809743329</v>
      </c>
      <c r="E19" s="5">
        <f t="shared" si="1"/>
        <v>-0.22116580974332578</v>
      </c>
      <c r="F19" s="5">
        <f t="shared" si="2"/>
        <v>0.22116580974332578</v>
      </c>
      <c r="G19" s="5">
        <f t="shared" si="3"/>
        <v>4.8914315399420975E-2</v>
      </c>
      <c r="H19" s="52">
        <f t="shared" si="4"/>
        <v>4.4353270605464751E-3</v>
      </c>
    </row>
    <row r="20" spans="2:8">
      <c r="B20" s="6">
        <v>43809.291666666664</v>
      </c>
      <c r="C20" s="7">
        <v>49.9176</v>
      </c>
      <c r="D20" s="53">
        <f t="shared" si="0"/>
        <v>49.873446632389737</v>
      </c>
      <c r="E20" s="5">
        <f t="shared" si="1"/>
        <v>4.4153367610263672E-2</v>
      </c>
      <c r="F20" s="5">
        <f t="shared" si="2"/>
        <v>4.4153367610263672E-2</v>
      </c>
      <c r="G20" s="5">
        <f t="shared" si="3"/>
        <v>1.9495198713270811E-3</v>
      </c>
      <c r="H20" s="52">
        <f t="shared" si="4"/>
        <v>8.8452504948682777E-4</v>
      </c>
    </row>
    <row r="21" spans="2:8">
      <c r="B21" s="6">
        <v>43810.291666666664</v>
      </c>
      <c r="C21" s="7">
        <v>50.341000000000001</v>
      </c>
      <c r="D21" s="53">
        <f t="shared" si="0"/>
        <v>49.915833865295589</v>
      </c>
      <c r="E21" s="5">
        <f t="shared" si="1"/>
        <v>0.425166134704412</v>
      </c>
      <c r="F21" s="5">
        <f t="shared" si="2"/>
        <v>0.425166134704412</v>
      </c>
      <c r="G21" s="5">
        <f t="shared" si="3"/>
        <v>0.18076624209949022</v>
      </c>
      <c r="H21" s="52">
        <f t="shared" si="4"/>
        <v>8.4457228641547054E-3</v>
      </c>
    </row>
    <row r="22" spans="2:8">
      <c r="B22" s="6">
        <v>43811.291666666664</v>
      </c>
      <c r="C22" s="7">
        <v>50.764400000000002</v>
      </c>
      <c r="D22" s="53">
        <f t="shared" si="0"/>
        <v>50.323993354611822</v>
      </c>
      <c r="E22" s="5">
        <f t="shared" si="1"/>
        <v>0.44040664538817964</v>
      </c>
      <c r="F22" s="5">
        <f t="shared" si="2"/>
        <v>0.44040664538817964</v>
      </c>
      <c r="G22" s="5">
        <f t="shared" si="3"/>
        <v>0.1939580133020698</v>
      </c>
      <c r="H22" s="52">
        <f t="shared" si="4"/>
        <v>8.6755018356994198E-3</v>
      </c>
    </row>
    <row r="23" spans="2:8">
      <c r="B23" s="6">
        <v>43812.291666666664</v>
      </c>
      <c r="C23" s="7">
        <v>50.976100000000002</v>
      </c>
      <c r="D23" s="53">
        <f t="shared" si="0"/>
        <v>50.746783734184476</v>
      </c>
      <c r="E23" s="5">
        <f t="shared" si="1"/>
        <v>0.22931626581552678</v>
      </c>
      <c r="F23" s="5">
        <f t="shared" si="2"/>
        <v>0.22931626581552678</v>
      </c>
      <c r="G23" s="5">
        <f t="shared" si="3"/>
        <v>5.2585949767577335E-2</v>
      </c>
      <c r="H23" s="52">
        <f t="shared" si="4"/>
        <v>4.4985054920938785E-3</v>
      </c>
    </row>
    <row r="24" spans="2:8">
      <c r="B24" s="6">
        <v>43815.291666666664</v>
      </c>
      <c r="C24" s="7">
        <v>50.896700000000003</v>
      </c>
      <c r="D24" s="53">
        <f t="shared" si="0"/>
        <v>50.966927349367381</v>
      </c>
      <c r="E24" s="5">
        <f t="shared" si="1"/>
        <v>-7.0227349367378622E-2</v>
      </c>
      <c r="F24" s="5">
        <f t="shared" si="2"/>
        <v>7.0227349367378622E-2</v>
      </c>
      <c r="G24" s="5">
        <f t="shared" si="3"/>
        <v>4.9318805991678547E-3</v>
      </c>
      <c r="H24" s="52">
        <f t="shared" si="4"/>
        <v>1.3798016250047374E-3</v>
      </c>
    </row>
    <row r="25" spans="2:8">
      <c r="B25" s="6">
        <v>43816.291666666664</v>
      </c>
      <c r="C25" s="7">
        <v>50.543900000000001</v>
      </c>
      <c r="D25" s="53">
        <f t="shared" si="0"/>
        <v>50.8995090939747</v>
      </c>
      <c r="E25" s="5">
        <f t="shared" si="1"/>
        <v>-0.35560909397469942</v>
      </c>
      <c r="F25" s="5">
        <f t="shared" si="2"/>
        <v>0.35560909397469942</v>
      </c>
      <c r="G25" s="5">
        <f t="shared" si="3"/>
        <v>0.1264578277175066</v>
      </c>
      <c r="H25" s="52">
        <f t="shared" si="4"/>
        <v>7.0356480994679758E-3</v>
      </c>
    </row>
    <row r="26" spans="2:8">
      <c r="B26" s="6">
        <v>43817.291666666664</v>
      </c>
      <c r="C26" s="7">
        <v>50.429200000000002</v>
      </c>
      <c r="D26" s="53">
        <f t="shared" si="0"/>
        <v>50.558124363758985</v>
      </c>
      <c r="E26" s="5">
        <f t="shared" si="1"/>
        <v>-0.12892436375898342</v>
      </c>
      <c r="F26" s="5">
        <f t="shared" si="2"/>
        <v>0.12892436375898342</v>
      </c>
      <c r="G26" s="5">
        <f t="shared" si="3"/>
        <v>1.6621491570658675E-2</v>
      </c>
      <c r="H26" s="52">
        <f t="shared" si="4"/>
        <v>2.5565419193440192E-3</v>
      </c>
    </row>
    <row r="27" spans="2:8">
      <c r="B27" s="6">
        <v>43818.291666666664</v>
      </c>
      <c r="C27" s="7">
        <v>51.125999999999998</v>
      </c>
      <c r="D27" s="53">
        <f t="shared" si="0"/>
        <v>50.434356974550354</v>
      </c>
      <c r="E27" s="5">
        <f t="shared" si="1"/>
        <v>0.69164302544964329</v>
      </c>
      <c r="F27" s="5">
        <f t="shared" si="2"/>
        <v>0.69164302544964329</v>
      </c>
      <c r="G27" s="5">
        <f t="shared" si="3"/>
        <v>0.47837007465313591</v>
      </c>
      <c r="H27" s="52">
        <f t="shared" si="4"/>
        <v>1.352820532507224E-2</v>
      </c>
    </row>
    <row r="28" spans="2:8">
      <c r="B28" s="6">
        <v>43819.291666666664</v>
      </c>
      <c r="C28" s="7">
        <v>51.999299999999998</v>
      </c>
      <c r="D28" s="53">
        <f t="shared" si="0"/>
        <v>51.098334278982016</v>
      </c>
      <c r="E28" s="5">
        <f t="shared" si="1"/>
        <v>0.90096572101798245</v>
      </c>
      <c r="F28" s="5">
        <f t="shared" si="2"/>
        <v>0.90096572101798245</v>
      </c>
      <c r="G28" s="5">
        <f t="shared" si="3"/>
        <v>0.81173923044945295</v>
      </c>
      <c r="H28" s="52">
        <f t="shared" si="4"/>
        <v>1.7326497107037642E-2</v>
      </c>
    </row>
    <row r="29" spans="2:8">
      <c r="B29" s="6">
        <v>43822.291666666664</v>
      </c>
      <c r="C29" s="7">
        <v>52.246299999999998</v>
      </c>
      <c r="D29" s="53">
        <f t="shared" si="0"/>
        <v>51.963261371159277</v>
      </c>
      <c r="E29" s="5">
        <f t="shared" si="1"/>
        <v>0.28303862884072117</v>
      </c>
      <c r="F29" s="5">
        <f t="shared" si="2"/>
        <v>0.28303862884072117</v>
      </c>
      <c r="G29" s="5">
        <f t="shared" si="3"/>
        <v>8.0110865416035515E-2</v>
      </c>
      <c r="H29" s="52">
        <f t="shared" si="4"/>
        <v>5.4173908743915108E-3</v>
      </c>
    </row>
    <row r="30" spans="2:8">
      <c r="B30" s="6">
        <v>43823.291666666664</v>
      </c>
      <c r="C30" s="7">
        <v>52.405099999999997</v>
      </c>
      <c r="D30" s="53">
        <f t="shared" si="0"/>
        <v>52.23497845484637</v>
      </c>
      <c r="E30" s="5">
        <f t="shared" si="1"/>
        <v>0.1701215451536271</v>
      </c>
      <c r="F30" s="5">
        <f t="shared" si="2"/>
        <v>0.1701215451536271</v>
      </c>
      <c r="G30" s="5">
        <f t="shared" si="3"/>
        <v>2.8941340125457581E-2</v>
      </c>
      <c r="H30" s="52">
        <f t="shared" si="4"/>
        <v>3.2462784185819148E-3</v>
      </c>
    </row>
    <row r="31" spans="2:8">
      <c r="B31" s="6">
        <v>43825.291666666664</v>
      </c>
      <c r="C31" s="7">
        <v>52.7667</v>
      </c>
      <c r="D31" s="53">
        <f t="shared" si="0"/>
        <v>52.398295138193852</v>
      </c>
      <c r="E31" s="5">
        <f t="shared" si="1"/>
        <v>0.36840486180614818</v>
      </c>
      <c r="F31" s="5">
        <f t="shared" si="2"/>
        <v>0.36840486180614818</v>
      </c>
      <c r="G31" s="5">
        <f t="shared" si="3"/>
        <v>0.13572214220240714</v>
      </c>
      <c r="H31" s="52">
        <f t="shared" si="4"/>
        <v>6.9817680811221508E-3</v>
      </c>
    </row>
    <row r="32" spans="2:8">
      <c r="B32" s="6">
        <v>43826.291666666664</v>
      </c>
      <c r="C32" s="7">
        <v>52.996099999999998</v>
      </c>
      <c r="D32" s="53">
        <f t="shared" si="0"/>
        <v>52.751963805527751</v>
      </c>
      <c r="E32" s="5">
        <f t="shared" si="1"/>
        <v>0.24413619447224733</v>
      </c>
      <c r="F32" s="5">
        <f t="shared" si="2"/>
        <v>0.24413619447224733</v>
      </c>
      <c r="G32" s="5">
        <f t="shared" si="3"/>
        <v>5.9602481451390965E-2</v>
      </c>
      <c r="H32" s="52">
        <f t="shared" si="4"/>
        <v>4.6066822742097504E-3</v>
      </c>
    </row>
    <row r="33" spans="2:8">
      <c r="B33" s="6">
        <v>43829.291666666664</v>
      </c>
      <c r="C33" s="7">
        <v>52.590299999999999</v>
      </c>
      <c r="D33" s="53">
        <f t="shared" si="0"/>
        <v>52.986334552221109</v>
      </c>
      <c r="E33" s="5">
        <f t="shared" si="1"/>
        <v>-0.39603455222110995</v>
      </c>
      <c r="F33" s="5">
        <f t="shared" si="2"/>
        <v>0.39603455222110995</v>
      </c>
      <c r="G33" s="5">
        <f t="shared" si="3"/>
        <v>0.15684336655297507</v>
      </c>
      <c r="H33" s="52">
        <f t="shared" si="4"/>
        <v>7.5305627125365317E-3</v>
      </c>
    </row>
    <row r="34" spans="2:8">
      <c r="B34" s="6">
        <v>43830.291666666664</v>
      </c>
      <c r="C34" s="7">
        <v>52.793199999999999</v>
      </c>
      <c r="D34" s="53">
        <f t="shared" si="0"/>
        <v>52.606141382088843</v>
      </c>
      <c r="E34" s="5">
        <f t="shared" si="1"/>
        <v>0.18705861791115552</v>
      </c>
      <c r="F34" s="5">
        <f t="shared" si="2"/>
        <v>0.18705861791115552</v>
      </c>
      <c r="G34" s="5">
        <f t="shared" si="3"/>
        <v>3.4990926534831671E-2</v>
      </c>
      <c r="H34" s="52">
        <f t="shared" si="4"/>
        <v>3.5432331798632309E-3</v>
      </c>
    </row>
    <row r="35" spans="2:8">
      <c r="B35" s="6">
        <v>43832.291666666664</v>
      </c>
      <c r="C35" s="7">
        <v>53.666499999999999</v>
      </c>
      <c r="D35" s="53">
        <f t="shared" si="0"/>
        <v>52.785717655283555</v>
      </c>
      <c r="E35" s="5">
        <f t="shared" si="1"/>
        <v>0.88078234471644379</v>
      </c>
      <c r="F35" s="5">
        <f t="shared" si="2"/>
        <v>0.88078234471644379</v>
      </c>
      <c r="G35" s="5">
        <f t="shared" si="3"/>
        <v>0.77577753876419642</v>
      </c>
      <c r="H35" s="52">
        <f t="shared" si="4"/>
        <v>1.64121443492019E-2</v>
      </c>
    </row>
    <row r="36" spans="2:8">
      <c r="B36" s="6">
        <v>43833.291666666664</v>
      </c>
      <c r="C36" s="7">
        <v>53.0137</v>
      </c>
      <c r="D36" s="53">
        <f t="shared" si="0"/>
        <v>53.631268706211337</v>
      </c>
      <c r="E36" s="5">
        <f t="shared" si="1"/>
        <v>-0.61756870621133686</v>
      </c>
      <c r="F36" s="5">
        <f t="shared" si="2"/>
        <v>0.61756870621133686</v>
      </c>
      <c r="G36" s="5">
        <f t="shared" si="3"/>
        <v>0.38139110689154448</v>
      </c>
      <c r="H36" s="52">
        <f t="shared" si="4"/>
        <v>1.1649228524161431E-2</v>
      </c>
    </row>
    <row r="37" spans="2:8">
      <c r="B37" s="6">
        <v>43836.291666666664</v>
      </c>
      <c r="C37" s="7">
        <v>52.863799999999998</v>
      </c>
      <c r="D37" s="53">
        <f t="shared" si="0"/>
        <v>53.038402748248458</v>
      </c>
      <c r="E37" s="5">
        <f t="shared" si="1"/>
        <v>-0.17460274824846067</v>
      </c>
      <c r="F37" s="5">
        <f t="shared" si="2"/>
        <v>0.17460274824846067</v>
      </c>
      <c r="G37" s="5">
        <f t="shared" si="3"/>
        <v>3.0486119695915335E-2</v>
      </c>
      <c r="H37" s="52">
        <f t="shared" si="4"/>
        <v>3.3028792528811907E-3</v>
      </c>
    </row>
    <row r="38" spans="2:8">
      <c r="B38" s="6">
        <v>43837.291666666664</v>
      </c>
      <c r="C38" s="7">
        <v>51.981699999999996</v>
      </c>
      <c r="D38" s="53">
        <f t="shared" si="0"/>
        <v>52.870784109929936</v>
      </c>
      <c r="E38" s="5">
        <f t="shared" si="1"/>
        <v>-0.88908410992993936</v>
      </c>
      <c r="F38" s="5">
        <f t="shared" si="2"/>
        <v>0.88908410992993936</v>
      </c>
      <c r="G38" s="5">
        <f t="shared" si="3"/>
        <v>0.79047055452991255</v>
      </c>
      <c r="H38" s="52">
        <f t="shared" si="4"/>
        <v>1.710379056340865E-2</v>
      </c>
    </row>
    <row r="39" spans="2:8">
      <c r="B39" s="6">
        <v>43838.291666666664</v>
      </c>
      <c r="C39" s="7">
        <v>52.017000000000003</v>
      </c>
      <c r="D39" s="53">
        <f t="shared" si="0"/>
        <v>52.017263364397195</v>
      </c>
      <c r="E39" s="5">
        <f t="shared" si="1"/>
        <v>-2.6336439719187865E-4</v>
      </c>
      <c r="F39" s="5">
        <f t="shared" si="2"/>
        <v>2.6336439719187865E-4</v>
      </c>
      <c r="G39" s="5">
        <f t="shared" si="3"/>
        <v>6.9360805708241625E-8</v>
      </c>
      <c r="H39" s="52">
        <f t="shared" si="4"/>
        <v>5.0630447198392569E-6</v>
      </c>
    </row>
    <row r="40" spans="2:8">
      <c r="B40" s="6">
        <v>43839.291666666664</v>
      </c>
      <c r="C40" s="7">
        <v>52.308</v>
      </c>
      <c r="D40" s="53">
        <f t="shared" si="0"/>
        <v>52.017010534575888</v>
      </c>
      <c r="E40" s="5">
        <f t="shared" si="1"/>
        <v>0.29098946542411142</v>
      </c>
      <c r="F40" s="5">
        <f t="shared" si="2"/>
        <v>0.29098946542411142</v>
      </c>
      <c r="G40" s="5">
        <f t="shared" si="3"/>
        <v>8.467486898781014E-2</v>
      </c>
      <c r="H40" s="52">
        <f t="shared" si="4"/>
        <v>5.5630011742775756E-3</v>
      </c>
    </row>
    <row r="41" spans="2:8">
      <c r="B41" s="6">
        <v>43840.291666666664</v>
      </c>
      <c r="C41" s="7">
        <v>51.990499999999997</v>
      </c>
      <c r="D41" s="53">
        <f t="shared" si="0"/>
        <v>52.296360421383035</v>
      </c>
      <c r="E41" s="5">
        <f t="shared" si="1"/>
        <v>-0.30586042138303782</v>
      </c>
      <c r="F41" s="5">
        <f t="shared" si="2"/>
        <v>0.30586042138303782</v>
      </c>
      <c r="G41" s="5">
        <f t="shared" si="3"/>
        <v>9.3550597368609462E-2</v>
      </c>
      <c r="H41" s="52">
        <f t="shared" si="4"/>
        <v>5.8830059603781045E-3</v>
      </c>
    </row>
    <row r="42" spans="2:8">
      <c r="B42" s="6">
        <v>43843.291666666664</v>
      </c>
      <c r="C42" s="7">
        <v>52.563899999999997</v>
      </c>
      <c r="D42" s="53">
        <f t="shared" si="0"/>
        <v>52.002734416855318</v>
      </c>
      <c r="E42" s="5">
        <f t="shared" si="1"/>
        <v>0.56116558314467824</v>
      </c>
      <c r="F42" s="5">
        <f t="shared" si="2"/>
        <v>0.56116558314467824</v>
      </c>
      <c r="G42" s="5">
        <f t="shared" si="3"/>
        <v>0.31490681170610679</v>
      </c>
      <c r="H42" s="52">
        <f t="shared" si="4"/>
        <v>1.0675874186365134E-2</v>
      </c>
    </row>
    <row r="43" spans="2:8">
      <c r="B43" s="6">
        <v>43844.291666666664</v>
      </c>
      <c r="C43" s="7">
        <v>52.422699999999999</v>
      </c>
      <c r="D43" s="53">
        <f t="shared" si="0"/>
        <v>52.541453376674212</v>
      </c>
      <c r="E43" s="5">
        <f t="shared" si="1"/>
        <v>-0.11875337667421348</v>
      </c>
      <c r="F43" s="5">
        <f t="shared" si="2"/>
        <v>0.11875337667421348</v>
      </c>
      <c r="G43" s="5">
        <f t="shared" si="3"/>
        <v>1.4102364471527632E-2</v>
      </c>
      <c r="H43" s="52">
        <f t="shared" si="4"/>
        <v>2.2653044706627758E-3</v>
      </c>
    </row>
    <row r="44" spans="2:8">
      <c r="B44" s="6">
        <v>43845.291666666664</v>
      </c>
      <c r="C44" s="7">
        <v>51.990499999999997</v>
      </c>
      <c r="D44" s="53">
        <f t="shared" si="0"/>
        <v>52.427450135066969</v>
      </c>
      <c r="E44" s="5">
        <f t="shared" si="1"/>
        <v>-0.43695013506697222</v>
      </c>
      <c r="F44" s="5">
        <f t="shared" si="2"/>
        <v>0.43695013506697222</v>
      </c>
      <c r="G44" s="5">
        <f t="shared" si="3"/>
        <v>0.19092542053504527</v>
      </c>
      <c r="H44" s="52">
        <f t="shared" si="4"/>
        <v>8.4044226361926176E-3</v>
      </c>
    </row>
    <row r="45" spans="2:8">
      <c r="B45" s="6">
        <v>43846.291666666664</v>
      </c>
      <c r="C45" s="7">
        <v>52.625599999999999</v>
      </c>
      <c r="D45" s="53">
        <f t="shared" si="0"/>
        <v>52.007978005402677</v>
      </c>
      <c r="E45" s="5">
        <f t="shared" si="1"/>
        <v>0.61762199459732159</v>
      </c>
      <c r="F45" s="5">
        <f t="shared" si="2"/>
        <v>0.61762199459732159</v>
      </c>
      <c r="G45" s="5">
        <f t="shared" si="3"/>
        <v>0.38145692821037391</v>
      </c>
      <c r="H45" s="52">
        <f t="shared" si="4"/>
        <v>1.1736151124116811E-2</v>
      </c>
    </row>
    <row r="46" spans="2:8">
      <c r="B46" s="6">
        <v>43847.291666666664</v>
      </c>
      <c r="C46" s="7">
        <v>52.572699999999998</v>
      </c>
      <c r="D46" s="53">
        <f t="shared" si="0"/>
        <v>52.600895120216109</v>
      </c>
      <c r="E46" s="5">
        <f t="shared" si="1"/>
        <v>-2.8195120216111036E-2</v>
      </c>
      <c r="F46" s="5">
        <f t="shared" si="2"/>
        <v>2.8195120216111036E-2</v>
      </c>
      <c r="G46" s="5">
        <f t="shared" si="3"/>
        <v>7.9496480400095327E-4</v>
      </c>
      <c r="H46" s="52">
        <f t="shared" si="4"/>
        <v>5.3630725102783456E-4</v>
      </c>
    </row>
    <row r="47" spans="2:8">
      <c r="B47" s="6">
        <v>43851.291666666664</v>
      </c>
      <c r="C47" s="7">
        <v>53.410699999999999</v>
      </c>
      <c r="D47" s="53">
        <f t="shared" si="0"/>
        <v>52.573827804808644</v>
      </c>
      <c r="E47" s="5">
        <f t="shared" si="1"/>
        <v>0.83687219519135425</v>
      </c>
      <c r="F47" s="5">
        <f t="shared" si="2"/>
        <v>0.83687219519135425</v>
      </c>
      <c r="G47" s="5">
        <f t="shared" si="3"/>
        <v>0.7003550710843961</v>
      </c>
      <c r="H47" s="52">
        <f t="shared" si="4"/>
        <v>1.5668624361623314E-2</v>
      </c>
    </row>
    <row r="48" spans="2:8">
      <c r="B48" s="6">
        <v>43852.291666666664</v>
      </c>
      <c r="C48" s="7">
        <v>55.333599999999997</v>
      </c>
      <c r="D48" s="53">
        <f t="shared" si="0"/>
        <v>53.377225112192342</v>
      </c>
      <c r="E48" s="5">
        <f t="shared" si="1"/>
        <v>1.9563748878076552</v>
      </c>
      <c r="F48" s="5">
        <f t="shared" si="2"/>
        <v>1.9563748878076552</v>
      </c>
      <c r="G48" s="5">
        <f t="shared" si="3"/>
        <v>3.8274027016444157</v>
      </c>
      <c r="H48" s="52">
        <f t="shared" si="4"/>
        <v>3.535600228085025E-2</v>
      </c>
    </row>
    <row r="49" spans="2:8">
      <c r="B49" s="6">
        <v>43853.291666666664</v>
      </c>
      <c r="C49" s="7">
        <v>55.854100000000003</v>
      </c>
      <c r="D49" s="53">
        <f t="shared" si="0"/>
        <v>55.255345004487694</v>
      </c>
      <c r="E49" s="5">
        <f t="shared" si="1"/>
        <v>0.5987549955123086</v>
      </c>
      <c r="F49" s="5">
        <f t="shared" si="2"/>
        <v>0.5987549955123086</v>
      </c>
      <c r="G49" s="5">
        <f t="shared" si="3"/>
        <v>0.3585075446509447</v>
      </c>
      <c r="H49" s="52">
        <f t="shared" si="4"/>
        <v>1.0719982875246553E-2</v>
      </c>
    </row>
    <row r="50" spans="2:8">
      <c r="B50" s="6">
        <v>43854.291666666664</v>
      </c>
      <c r="C50" s="7">
        <v>60.396799999999999</v>
      </c>
      <c r="D50" s="53">
        <f t="shared" si="0"/>
        <v>55.830149800179512</v>
      </c>
      <c r="E50" s="5">
        <f t="shared" si="1"/>
        <v>4.5666501998204865</v>
      </c>
      <c r="F50" s="5">
        <f t="shared" si="2"/>
        <v>4.5666501998204865</v>
      </c>
      <c r="G50" s="5">
        <f t="shared" si="3"/>
        <v>20.85429404752049</v>
      </c>
      <c r="H50" s="52">
        <f t="shared" si="4"/>
        <v>7.5610797257809795E-2</v>
      </c>
    </row>
    <row r="51" spans="2:8">
      <c r="B51" s="6">
        <v>43857.291666666664</v>
      </c>
      <c r="C51" s="7">
        <v>57.944600000000001</v>
      </c>
      <c r="D51" s="53">
        <f t="shared" si="0"/>
        <v>60.214133992007184</v>
      </c>
      <c r="E51" s="5">
        <f t="shared" si="1"/>
        <v>-2.2695339920071831</v>
      </c>
      <c r="F51" s="5">
        <f t="shared" si="2"/>
        <v>2.2695339920071831</v>
      </c>
      <c r="G51" s="5">
        <f t="shared" si="3"/>
        <v>5.1507845408760602</v>
      </c>
      <c r="H51" s="52">
        <f t="shared" si="4"/>
        <v>3.91673079459895E-2</v>
      </c>
    </row>
    <row r="52" spans="2:8">
      <c r="B52" s="6">
        <v>43858.291666666664</v>
      </c>
      <c r="C52" s="7">
        <v>59.373600000000003</v>
      </c>
      <c r="D52" s="53">
        <f t="shared" si="0"/>
        <v>58.035381359680287</v>
      </c>
      <c r="E52" s="5">
        <f t="shared" si="1"/>
        <v>1.3382186403197167</v>
      </c>
      <c r="F52" s="5">
        <f t="shared" si="2"/>
        <v>1.3382186403197167</v>
      </c>
      <c r="G52" s="5">
        <f t="shared" si="3"/>
        <v>1.7908291292991514</v>
      </c>
      <c r="H52" s="52">
        <f t="shared" si="4"/>
        <v>2.2538950650115821E-2</v>
      </c>
    </row>
    <row r="53" spans="2:8">
      <c r="B53" s="6">
        <v>43859.291666666664</v>
      </c>
      <c r="C53" s="7">
        <v>58.5092</v>
      </c>
      <c r="D53" s="53">
        <f t="shared" si="0"/>
        <v>59.320071254387216</v>
      </c>
      <c r="E53" s="5">
        <f t="shared" si="1"/>
        <v>-0.81087125438721586</v>
      </c>
      <c r="F53" s="5">
        <f t="shared" si="2"/>
        <v>0.81087125438721586</v>
      </c>
      <c r="G53" s="5">
        <f t="shared" si="3"/>
        <v>0.65751219119149695</v>
      </c>
      <c r="H53" s="52">
        <f t="shared" si="4"/>
        <v>1.3858867569326121E-2</v>
      </c>
    </row>
    <row r="54" spans="2:8">
      <c r="B54" s="6">
        <v>43860.291666666664</v>
      </c>
      <c r="C54" s="7">
        <v>58.632599999999996</v>
      </c>
      <c r="D54" s="53">
        <f t="shared" si="0"/>
        <v>58.541634850175484</v>
      </c>
      <c r="E54" s="5">
        <f t="shared" si="1"/>
        <v>9.0965149824512537E-2</v>
      </c>
      <c r="F54" s="5">
        <f t="shared" si="2"/>
        <v>9.0965149824512537E-2</v>
      </c>
      <c r="G54" s="5">
        <f t="shared" si="3"/>
        <v>8.2746584825960125E-3</v>
      </c>
      <c r="H54" s="52">
        <f t="shared" si="4"/>
        <v>1.5514432214248138E-3</v>
      </c>
    </row>
    <row r="55" spans="2:8">
      <c r="B55" s="6">
        <v>43861.291666666664</v>
      </c>
      <c r="C55" s="7">
        <v>56.392099999999999</v>
      </c>
      <c r="D55" s="53">
        <f t="shared" si="0"/>
        <v>58.628961394007021</v>
      </c>
      <c r="E55" s="5">
        <f t="shared" si="1"/>
        <v>-2.2368613940070219</v>
      </c>
      <c r="F55" s="5">
        <f t="shared" si="2"/>
        <v>2.2368613940070219</v>
      </c>
      <c r="G55" s="5">
        <f t="shared" si="3"/>
        <v>5.0035488959990371</v>
      </c>
      <c r="H55" s="52">
        <f t="shared" si="4"/>
        <v>3.9666219098189674E-2</v>
      </c>
    </row>
    <row r="56" spans="2:8">
      <c r="B56" s="6">
        <v>43864.291666666664</v>
      </c>
      <c r="C56" s="7">
        <v>56.824399999999997</v>
      </c>
      <c r="D56" s="53">
        <f t="shared" si="0"/>
        <v>56.481574455760281</v>
      </c>
      <c r="E56" s="5">
        <f t="shared" si="1"/>
        <v>0.3428255442397159</v>
      </c>
      <c r="F56" s="5">
        <f t="shared" si="2"/>
        <v>0.3428255442397159</v>
      </c>
      <c r="G56" s="5">
        <f t="shared" si="3"/>
        <v>0.11752935378325741</v>
      </c>
      <c r="H56" s="52">
        <f t="shared" si="4"/>
        <v>6.0330693195126727E-3</v>
      </c>
    </row>
    <row r="57" spans="2:8">
      <c r="B57" s="6">
        <v>43865.291666666664</v>
      </c>
      <c r="C57" s="7">
        <v>57.741700000000002</v>
      </c>
      <c r="D57" s="53">
        <f t="shared" si="0"/>
        <v>56.810686978230407</v>
      </c>
      <c r="E57" s="5">
        <f t="shared" si="1"/>
        <v>0.93101302176959422</v>
      </c>
      <c r="F57" s="5">
        <f t="shared" si="2"/>
        <v>0.93101302176959422</v>
      </c>
      <c r="G57" s="5">
        <f t="shared" si="3"/>
        <v>0.86678524670455093</v>
      </c>
      <c r="H57" s="52">
        <f t="shared" si="4"/>
        <v>1.6123754959926608E-2</v>
      </c>
    </row>
    <row r="58" spans="2:8">
      <c r="B58" s="6">
        <v>43866.291666666664</v>
      </c>
      <c r="C58" s="7">
        <v>59.400100000000002</v>
      </c>
      <c r="D58" s="53">
        <f t="shared" si="0"/>
        <v>57.70445947912922</v>
      </c>
      <c r="E58" s="5">
        <f t="shared" si="1"/>
        <v>1.6956405208707821</v>
      </c>
      <c r="F58" s="5">
        <f t="shared" si="2"/>
        <v>1.6956405208707821</v>
      </c>
      <c r="G58" s="5">
        <f t="shared" si="3"/>
        <v>2.8751967760189374</v>
      </c>
      <c r="H58" s="52">
        <f t="shared" si="4"/>
        <v>2.8546088657608017E-2</v>
      </c>
    </row>
    <row r="59" spans="2:8">
      <c r="B59" s="6">
        <v>43867.291666666664</v>
      </c>
      <c r="C59" s="7">
        <v>59.470999999999997</v>
      </c>
      <c r="D59" s="53">
        <f t="shared" si="0"/>
        <v>59.33227437916517</v>
      </c>
      <c r="E59" s="5">
        <f t="shared" si="1"/>
        <v>0.1387256208348262</v>
      </c>
      <c r="F59" s="5">
        <f t="shared" si="2"/>
        <v>0.1387256208348262</v>
      </c>
      <c r="G59" s="5">
        <f t="shared" si="3"/>
        <v>1.9244797876007965E-2</v>
      </c>
      <c r="H59" s="52">
        <f t="shared" si="4"/>
        <v>2.3326599659468684E-3</v>
      </c>
    </row>
    <row r="60" spans="2:8">
      <c r="B60" s="6">
        <v>43868.291666666664</v>
      </c>
      <c r="C60" s="7">
        <v>58.522500000000001</v>
      </c>
      <c r="D60" s="53">
        <f t="shared" si="0"/>
        <v>59.465450975166604</v>
      </c>
      <c r="E60" s="5">
        <f t="shared" si="1"/>
        <v>-0.9429509751666032</v>
      </c>
      <c r="F60" s="5">
        <f t="shared" si="2"/>
        <v>0.9429509751666032</v>
      </c>
      <c r="G60" s="5">
        <f t="shared" si="3"/>
        <v>0.8891565415676479</v>
      </c>
      <c r="H60" s="52">
        <f t="shared" si="4"/>
        <v>1.6112622925654289E-2</v>
      </c>
    </row>
    <row r="61" spans="2:8">
      <c r="B61" s="6">
        <v>43871.291666666664</v>
      </c>
      <c r="C61" s="7">
        <v>58.850499999999997</v>
      </c>
      <c r="D61" s="53">
        <f t="shared" si="0"/>
        <v>58.560218039006664</v>
      </c>
      <c r="E61" s="5">
        <f t="shared" si="1"/>
        <v>0.29028196099333314</v>
      </c>
      <c r="F61" s="5">
        <f t="shared" si="2"/>
        <v>0.29028196099333314</v>
      </c>
      <c r="G61" s="5">
        <f t="shared" si="3"/>
        <v>8.4263616878134981E-2</v>
      </c>
      <c r="H61" s="52">
        <f t="shared" si="4"/>
        <v>4.9325317710696287E-3</v>
      </c>
    </row>
    <row r="62" spans="2:8">
      <c r="B62" s="6">
        <v>43872.291666666664</v>
      </c>
      <c r="C62" s="7">
        <v>59.754600000000003</v>
      </c>
      <c r="D62" s="53">
        <f t="shared" si="0"/>
        <v>58.838888721560267</v>
      </c>
      <c r="E62" s="5">
        <f t="shared" si="1"/>
        <v>0.91571127843973699</v>
      </c>
      <c r="F62" s="5">
        <f t="shared" si="2"/>
        <v>0.91571127843973699</v>
      </c>
      <c r="G62" s="5">
        <f t="shared" si="3"/>
        <v>0.83852714546173757</v>
      </c>
      <c r="H62" s="52">
        <f t="shared" si="4"/>
        <v>1.5324531976445946E-2</v>
      </c>
    </row>
    <row r="63" spans="2:8">
      <c r="B63" s="6">
        <v>43873.291666666664</v>
      </c>
      <c r="C63" s="7">
        <v>59.798999999999999</v>
      </c>
      <c r="D63" s="53">
        <f t="shared" si="0"/>
        <v>59.717971548862408</v>
      </c>
      <c r="E63" s="5">
        <f t="shared" si="1"/>
        <v>8.1028451137591162E-2</v>
      </c>
      <c r="F63" s="5">
        <f t="shared" si="2"/>
        <v>8.1028451137591162E-2</v>
      </c>
      <c r="G63" s="5">
        <f t="shared" si="3"/>
        <v>6.5656098937569981E-3</v>
      </c>
      <c r="H63" s="52">
        <f t="shared" si="4"/>
        <v>1.3550134807871564E-3</v>
      </c>
    </row>
    <row r="64" spans="2:8">
      <c r="B64" s="6">
        <v>43874.291666666664</v>
      </c>
      <c r="C64" s="7">
        <v>59.781199999999998</v>
      </c>
      <c r="D64" s="53">
        <f t="shared" si="0"/>
        <v>59.795758861954496</v>
      </c>
      <c r="E64" s="5">
        <f t="shared" si="1"/>
        <v>-1.455886195449807E-2</v>
      </c>
      <c r="F64" s="5">
        <f t="shared" si="2"/>
        <v>1.455886195449807E-2</v>
      </c>
      <c r="G64" s="5">
        <f t="shared" si="3"/>
        <v>2.1196046141013137E-4</v>
      </c>
      <c r="H64" s="52">
        <f t="shared" si="4"/>
        <v>2.4353579310047423E-4</v>
      </c>
    </row>
    <row r="65" spans="2:8">
      <c r="B65" s="6">
        <v>43875.291666666664</v>
      </c>
      <c r="C65" s="7">
        <v>59.630499999999998</v>
      </c>
      <c r="D65" s="53">
        <f t="shared" si="0"/>
        <v>59.781782354478175</v>
      </c>
      <c r="E65" s="5">
        <f t="shared" si="1"/>
        <v>-0.15128235447817673</v>
      </c>
      <c r="F65" s="5">
        <f t="shared" si="2"/>
        <v>0.15128235447817673</v>
      </c>
      <c r="G65" s="5">
        <f t="shared" si="3"/>
        <v>2.2886350776460718E-2</v>
      </c>
      <c r="H65" s="52">
        <f t="shared" si="4"/>
        <v>2.5369962431671163E-3</v>
      </c>
    </row>
    <row r="66" spans="2:8">
      <c r="B66" s="6">
        <v>43879.291666666664</v>
      </c>
      <c r="C66" s="7">
        <v>58.628900000000002</v>
      </c>
      <c r="D66" s="53">
        <f t="shared" si="0"/>
        <v>59.636551294179121</v>
      </c>
      <c r="E66" s="5">
        <f t="shared" si="1"/>
        <v>-1.0076512941791194</v>
      </c>
      <c r="F66" s="5">
        <f t="shared" si="2"/>
        <v>1.0076512941791194</v>
      </c>
      <c r="G66" s="5">
        <f t="shared" si="3"/>
        <v>1.0153611306608541</v>
      </c>
      <c r="H66" s="52">
        <f t="shared" si="4"/>
        <v>1.7186938424209208E-2</v>
      </c>
    </row>
    <row r="67" spans="2:8">
      <c r="B67" s="6">
        <v>43880.291666666664</v>
      </c>
      <c r="C67" s="7">
        <v>59.488700000000001</v>
      </c>
      <c r="D67" s="53">
        <f t="shared" si="0"/>
        <v>58.669206051767162</v>
      </c>
      <c r="E67" s="5">
        <f t="shared" si="1"/>
        <v>0.81949394823283939</v>
      </c>
      <c r="F67" s="5">
        <f t="shared" si="2"/>
        <v>0.81949394823283939</v>
      </c>
      <c r="G67" s="5">
        <f t="shared" si="3"/>
        <v>0.67157033119024767</v>
      </c>
      <c r="H67" s="52">
        <f t="shared" si="4"/>
        <v>1.3775623744220993E-2</v>
      </c>
    </row>
    <row r="68" spans="2:8">
      <c r="B68" s="6">
        <v>43881.291666666664</v>
      </c>
      <c r="C68" s="7">
        <v>58.017200000000003</v>
      </c>
      <c r="D68" s="53">
        <f t="shared" ref="D68:D131" si="5">alpha*C67+(1-alpha)*D67</f>
        <v>59.45592024207069</v>
      </c>
      <c r="E68" s="5">
        <f t="shared" ref="E68:E131" si="6">C68-D68</f>
        <v>-1.438720242070687</v>
      </c>
      <c r="F68" s="5">
        <f t="shared" ref="F68:F131" si="7">ABS(E68)</f>
        <v>1.438720242070687</v>
      </c>
      <c r="G68" s="5">
        <f t="shared" ref="G68:G131" si="8">E68^2</f>
        <v>2.0699159349439364</v>
      </c>
      <c r="H68" s="52">
        <f t="shared" ref="H68:H131" si="9">F68/C68</f>
        <v>2.4798167475691468E-2</v>
      </c>
    </row>
    <row r="69" spans="2:8">
      <c r="B69" s="6">
        <v>43882.291666666664</v>
      </c>
      <c r="C69" s="7">
        <v>57.033299999999997</v>
      </c>
      <c r="D69" s="53">
        <f t="shared" si="5"/>
        <v>58.074748809682831</v>
      </c>
      <c r="E69" s="5">
        <f t="shared" si="6"/>
        <v>-1.0414488096828336</v>
      </c>
      <c r="F69" s="5">
        <f t="shared" si="7"/>
        <v>1.0414488096828336</v>
      </c>
      <c r="G69" s="5">
        <f t="shared" si="8"/>
        <v>1.084615623189791</v>
      </c>
      <c r="H69" s="52">
        <f t="shared" si="9"/>
        <v>1.8260363852044922E-2</v>
      </c>
    </row>
    <row r="70" spans="2:8">
      <c r="B70" s="6">
        <v>43885.291666666664</v>
      </c>
      <c r="C70" s="7">
        <v>54.746299999999998</v>
      </c>
      <c r="D70" s="53">
        <f t="shared" si="5"/>
        <v>57.074957952387315</v>
      </c>
      <c r="E70" s="5">
        <f t="shared" si="6"/>
        <v>-2.3286579523873172</v>
      </c>
      <c r="F70" s="5">
        <f t="shared" si="7"/>
        <v>2.3286579523873172</v>
      </c>
      <c r="G70" s="5">
        <f t="shared" si="8"/>
        <v>5.4226478592166929</v>
      </c>
      <c r="H70" s="52">
        <f t="shared" si="9"/>
        <v>4.2535439881550299E-2</v>
      </c>
    </row>
    <row r="71" spans="2:8">
      <c r="B71" s="6">
        <v>43886.291666666664</v>
      </c>
      <c r="C71" s="7">
        <v>52.946800000000003</v>
      </c>
      <c r="D71" s="53">
        <f t="shared" si="5"/>
        <v>54.83944631809549</v>
      </c>
      <c r="E71" s="5">
        <f t="shared" si="6"/>
        <v>-1.8926463180954869</v>
      </c>
      <c r="F71" s="5">
        <f t="shared" si="7"/>
        <v>1.8926463180954869</v>
      </c>
      <c r="G71" s="5">
        <f t="shared" si="8"/>
        <v>3.5821100854004029</v>
      </c>
      <c r="H71" s="52">
        <f t="shared" si="9"/>
        <v>3.574618896884206E-2</v>
      </c>
    </row>
    <row r="72" spans="2:8">
      <c r="B72" s="6">
        <v>43887.291666666664</v>
      </c>
      <c r="C72" s="7">
        <v>52.875900000000001</v>
      </c>
      <c r="D72" s="53">
        <f t="shared" si="5"/>
        <v>53.022505852723818</v>
      </c>
      <c r="E72" s="5">
        <f t="shared" si="6"/>
        <v>-0.1466058527238161</v>
      </c>
      <c r="F72" s="5">
        <f t="shared" si="7"/>
        <v>0.1466058527238161</v>
      </c>
      <c r="G72" s="5">
        <f t="shared" si="8"/>
        <v>2.1493276052877257E-2</v>
      </c>
      <c r="H72" s="52">
        <f t="shared" si="9"/>
        <v>2.7726403280855E-3</v>
      </c>
    </row>
    <row r="73" spans="2:8">
      <c r="B73" s="6">
        <v>43888.291666666664</v>
      </c>
      <c r="C73" s="7">
        <v>49.489699999999999</v>
      </c>
      <c r="D73" s="53">
        <f t="shared" si="5"/>
        <v>52.88176423410895</v>
      </c>
      <c r="E73" s="5">
        <f t="shared" si="6"/>
        <v>-3.3920642341089504</v>
      </c>
      <c r="F73" s="5">
        <f t="shared" si="7"/>
        <v>3.3920642341089504</v>
      </c>
      <c r="G73" s="5">
        <f t="shared" si="8"/>
        <v>11.506099768321141</v>
      </c>
      <c r="H73" s="52">
        <f t="shared" si="9"/>
        <v>6.8540812211610708E-2</v>
      </c>
    </row>
    <row r="74" spans="2:8">
      <c r="B74" s="6">
        <v>43889.291666666664</v>
      </c>
      <c r="C74" s="7">
        <v>49.2149</v>
      </c>
      <c r="D74" s="53">
        <f t="shared" si="5"/>
        <v>49.625382569364362</v>
      </c>
      <c r="E74" s="5">
        <f t="shared" si="6"/>
        <v>-0.41048256936436189</v>
      </c>
      <c r="F74" s="5">
        <f t="shared" si="7"/>
        <v>0.41048256936436189</v>
      </c>
      <c r="G74" s="5">
        <f t="shared" si="8"/>
        <v>0.16849593975196817</v>
      </c>
      <c r="H74" s="52">
        <f t="shared" si="9"/>
        <v>8.3406157355671133E-3</v>
      </c>
    </row>
    <row r="75" spans="2:8">
      <c r="B75" s="6">
        <v>43892.291666666664</v>
      </c>
      <c r="C75" s="7">
        <v>51.572800000000001</v>
      </c>
      <c r="D75" s="53">
        <f t="shared" si="5"/>
        <v>49.231319302774573</v>
      </c>
      <c r="E75" s="5">
        <f t="shared" si="6"/>
        <v>2.3414806972254283</v>
      </c>
      <c r="F75" s="5">
        <f t="shared" si="7"/>
        <v>2.3414806972254283</v>
      </c>
      <c r="G75" s="5">
        <f t="shared" si="8"/>
        <v>5.4825318554792775</v>
      </c>
      <c r="H75" s="52">
        <f t="shared" si="9"/>
        <v>4.5401465447395296E-2</v>
      </c>
    </row>
    <row r="76" spans="2:8">
      <c r="B76" s="6">
        <v>43893.291666666664</v>
      </c>
      <c r="C76" s="7">
        <v>49.613799999999998</v>
      </c>
      <c r="D76" s="53">
        <f t="shared" si="5"/>
        <v>51.479140772110981</v>
      </c>
      <c r="E76" s="5">
        <f t="shared" si="6"/>
        <v>-1.8653407721109829</v>
      </c>
      <c r="F76" s="5">
        <f t="shared" si="7"/>
        <v>1.8653407721109829</v>
      </c>
      <c r="G76" s="5">
        <f t="shared" si="8"/>
        <v>3.479496196099598</v>
      </c>
      <c r="H76" s="52">
        <f t="shared" si="9"/>
        <v>3.7597216341239394E-2</v>
      </c>
    </row>
    <row r="77" spans="2:8">
      <c r="B77" s="6">
        <v>43894.291666666664</v>
      </c>
      <c r="C77" s="7">
        <v>52.016100000000002</v>
      </c>
      <c r="D77" s="53">
        <f t="shared" si="5"/>
        <v>49.68841363088444</v>
      </c>
      <c r="E77" s="5">
        <f t="shared" si="6"/>
        <v>2.3276863691155611</v>
      </c>
      <c r="F77" s="5">
        <f t="shared" si="7"/>
        <v>2.3276863691155611</v>
      </c>
      <c r="G77" s="5">
        <f t="shared" si="8"/>
        <v>5.4181238329663843</v>
      </c>
      <c r="H77" s="52">
        <f t="shared" si="9"/>
        <v>4.4749344320615371E-2</v>
      </c>
    </row>
    <row r="78" spans="2:8">
      <c r="B78" s="6">
        <v>43895.291666666664</v>
      </c>
      <c r="C78" s="7">
        <v>50.491399999999999</v>
      </c>
      <c r="D78" s="53">
        <f t="shared" si="5"/>
        <v>51.922992545235381</v>
      </c>
      <c r="E78" s="5">
        <f t="shared" si="6"/>
        <v>-1.4315925452353824</v>
      </c>
      <c r="F78" s="5">
        <f t="shared" si="7"/>
        <v>1.4315925452353824</v>
      </c>
      <c r="G78" s="5">
        <f t="shared" si="8"/>
        <v>2.0494572155735202</v>
      </c>
      <c r="H78" s="52">
        <f t="shared" si="9"/>
        <v>2.8353195697393665E-2</v>
      </c>
    </row>
    <row r="79" spans="2:8">
      <c r="B79" s="6">
        <v>43896.291666666664</v>
      </c>
      <c r="C79" s="7">
        <v>49.436500000000002</v>
      </c>
      <c r="D79" s="53">
        <f t="shared" si="5"/>
        <v>50.54866370180941</v>
      </c>
      <c r="E79" s="5">
        <f t="shared" si="6"/>
        <v>-1.1121637018094077</v>
      </c>
      <c r="F79" s="5">
        <f t="shared" si="7"/>
        <v>1.1121637018094077</v>
      </c>
      <c r="G79" s="5">
        <f t="shared" si="8"/>
        <v>1.2369080996224051</v>
      </c>
      <c r="H79" s="52">
        <f t="shared" si="9"/>
        <v>2.249681312005113E-2</v>
      </c>
    </row>
    <row r="80" spans="2:8">
      <c r="B80" s="6">
        <v>43899.291666666664</v>
      </c>
      <c r="C80" s="7">
        <v>45.075299999999999</v>
      </c>
      <c r="D80" s="53">
        <f t="shared" si="5"/>
        <v>49.48098654807238</v>
      </c>
      <c r="E80" s="5">
        <f t="shared" si="6"/>
        <v>-4.4056865480723815</v>
      </c>
      <c r="F80" s="5">
        <f t="shared" si="7"/>
        <v>4.4056865480723815</v>
      </c>
      <c r="G80" s="5">
        <f t="shared" si="8"/>
        <v>19.410073959865937</v>
      </c>
      <c r="H80" s="52">
        <f t="shared" si="9"/>
        <v>9.7740592920565847E-2</v>
      </c>
    </row>
    <row r="81" spans="2:8">
      <c r="B81" s="6">
        <v>43900.291666666664</v>
      </c>
      <c r="C81" s="7">
        <v>47.849800000000002</v>
      </c>
      <c r="D81" s="53">
        <f t="shared" si="5"/>
        <v>45.25152746192289</v>
      </c>
      <c r="E81" s="5">
        <f t="shared" si="6"/>
        <v>2.5982725380771114</v>
      </c>
      <c r="F81" s="5">
        <f t="shared" si="7"/>
        <v>2.5982725380771114</v>
      </c>
      <c r="G81" s="5">
        <f t="shared" si="8"/>
        <v>6.751020182125675</v>
      </c>
      <c r="H81" s="52">
        <f t="shared" si="9"/>
        <v>5.430059348371595E-2</v>
      </c>
    </row>
    <row r="82" spans="2:8">
      <c r="B82" s="6">
        <v>43901.291666666664</v>
      </c>
      <c r="C82" s="7">
        <v>45.793300000000002</v>
      </c>
      <c r="D82" s="53">
        <f t="shared" si="5"/>
        <v>47.745869098476916</v>
      </c>
      <c r="E82" s="5">
        <f t="shared" si="6"/>
        <v>-1.9525690984769142</v>
      </c>
      <c r="F82" s="5">
        <f t="shared" si="7"/>
        <v>1.9525690984769142</v>
      </c>
      <c r="G82" s="5">
        <f t="shared" si="8"/>
        <v>3.8125260843269495</v>
      </c>
      <c r="H82" s="52">
        <f t="shared" si="9"/>
        <v>4.2638750613668681E-2</v>
      </c>
    </row>
    <row r="83" spans="2:8">
      <c r="B83" s="6">
        <v>43902.291666666664</v>
      </c>
      <c r="C83" s="7">
        <v>40.368299999999998</v>
      </c>
      <c r="D83" s="53">
        <f t="shared" si="5"/>
        <v>45.871402763939081</v>
      </c>
      <c r="E83" s="5">
        <f t="shared" si="6"/>
        <v>-5.5031027639390828</v>
      </c>
      <c r="F83" s="5">
        <f t="shared" si="7"/>
        <v>5.5031027639390828</v>
      </c>
      <c r="G83" s="5">
        <f t="shared" si="8"/>
        <v>30.284140030473974</v>
      </c>
      <c r="H83" s="52">
        <f t="shared" si="9"/>
        <v>0.13632238077746853</v>
      </c>
    </row>
    <row r="84" spans="2:8">
      <c r="B84" s="6">
        <v>43903.291666666664</v>
      </c>
      <c r="C84" s="7">
        <v>48.248699999999999</v>
      </c>
      <c r="D84" s="53">
        <f t="shared" si="5"/>
        <v>40.588424110557561</v>
      </c>
      <c r="E84" s="5">
        <f t="shared" si="6"/>
        <v>7.6602758894424383</v>
      </c>
      <c r="F84" s="5">
        <f t="shared" si="7"/>
        <v>7.6602758894424383</v>
      </c>
      <c r="G84" s="5">
        <f t="shared" si="8"/>
        <v>58.679826702373141</v>
      </c>
      <c r="H84" s="52">
        <f t="shared" si="9"/>
        <v>0.15876647224572762</v>
      </c>
    </row>
    <row r="85" spans="2:8">
      <c r="B85" s="6">
        <v>43906.291666666664</v>
      </c>
      <c r="C85" s="7">
        <v>39.543900000000001</v>
      </c>
      <c r="D85" s="53">
        <f t="shared" si="5"/>
        <v>47.942288964422303</v>
      </c>
      <c r="E85" s="5">
        <f t="shared" si="6"/>
        <v>-8.3983889644223026</v>
      </c>
      <c r="F85" s="5">
        <f t="shared" si="7"/>
        <v>8.3983889644223026</v>
      </c>
      <c r="G85" s="5">
        <f t="shared" si="8"/>
        <v>70.53293719773032</v>
      </c>
      <c r="H85" s="52">
        <f t="shared" si="9"/>
        <v>0.2123814030589371</v>
      </c>
    </row>
    <row r="86" spans="2:8">
      <c r="B86" s="6">
        <v>43907.291666666664</v>
      </c>
      <c r="C86" s="7">
        <v>44.392699999999998</v>
      </c>
      <c r="D86" s="53">
        <f t="shared" si="5"/>
        <v>39.879835558576893</v>
      </c>
      <c r="E86" s="5">
        <f t="shared" si="6"/>
        <v>4.5128644414231047</v>
      </c>
      <c r="F86" s="5">
        <f t="shared" si="7"/>
        <v>4.5128644414231047</v>
      </c>
      <c r="G86" s="5">
        <f t="shared" si="8"/>
        <v>20.365945466661071</v>
      </c>
      <c r="H86" s="52">
        <f t="shared" si="9"/>
        <v>0.10165780503152781</v>
      </c>
    </row>
    <row r="87" spans="2:8">
      <c r="B87" s="6">
        <v>43908.291666666664</v>
      </c>
      <c r="C87" s="7">
        <v>42.203200000000002</v>
      </c>
      <c r="D87" s="53">
        <f t="shared" si="5"/>
        <v>44.212185422343076</v>
      </c>
      <c r="E87" s="5">
        <f t="shared" si="6"/>
        <v>-2.0089854223430734</v>
      </c>
      <c r="F87" s="5">
        <f t="shared" si="7"/>
        <v>2.0089854223430734</v>
      </c>
      <c r="G87" s="5">
        <f t="shared" si="8"/>
        <v>4.0360224271869773</v>
      </c>
      <c r="H87" s="52">
        <f t="shared" si="9"/>
        <v>4.760267994709106E-2</v>
      </c>
    </row>
    <row r="88" spans="2:8">
      <c r="B88" s="6">
        <v>43909.291666666664</v>
      </c>
      <c r="C88" s="7">
        <v>40.722900000000003</v>
      </c>
      <c r="D88" s="53">
        <f t="shared" si="5"/>
        <v>42.283559416893731</v>
      </c>
      <c r="E88" s="5">
        <f t="shared" si="6"/>
        <v>-1.5606594168937278</v>
      </c>
      <c r="F88" s="5">
        <f t="shared" si="7"/>
        <v>1.5606594168937278</v>
      </c>
      <c r="G88" s="5">
        <f t="shared" si="8"/>
        <v>2.4356578155390705</v>
      </c>
      <c r="H88" s="52">
        <f t="shared" si="9"/>
        <v>3.832387715250455E-2</v>
      </c>
    </row>
    <row r="89" spans="2:8">
      <c r="B89" s="6">
        <v>43910.291666666664</v>
      </c>
      <c r="C89" s="7">
        <v>40.625399999999999</v>
      </c>
      <c r="D89" s="53">
        <f t="shared" si="5"/>
        <v>40.785326376675748</v>
      </c>
      <c r="E89" s="5">
        <f t="shared" si="6"/>
        <v>-0.15992637667574883</v>
      </c>
      <c r="F89" s="5">
        <f t="shared" si="7"/>
        <v>0.15992637667574883</v>
      </c>
      <c r="G89" s="5">
        <f t="shared" si="8"/>
        <v>2.5576445956633498E-2</v>
      </c>
      <c r="H89" s="52">
        <f t="shared" si="9"/>
        <v>3.9366105115457035E-3</v>
      </c>
    </row>
    <row r="90" spans="2:8">
      <c r="B90" s="6">
        <v>43913.291666666664</v>
      </c>
      <c r="C90" s="7">
        <v>43.9495</v>
      </c>
      <c r="D90" s="53">
        <f t="shared" si="5"/>
        <v>40.631797055067025</v>
      </c>
      <c r="E90" s="5">
        <f t="shared" si="6"/>
        <v>3.3177029449329751</v>
      </c>
      <c r="F90" s="5">
        <f t="shared" si="7"/>
        <v>3.3177029449329751</v>
      </c>
      <c r="G90" s="5">
        <f t="shared" si="8"/>
        <v>11.007152830816937</v>
      </c>
      <c r="H90" s="52">
        <f t="shared" si="9"/>
        <v>7.5488980419185087E-2</v>
      </c>
    </row>
    <row r="91" spans="2:8">
      <c r="B91" s="6">
        <v>43914.291666666664</v>
      </c>
      <c r="C91" s="7">
        <v>46.449199999999998</v>
      </c>
      <c r="D91" s="53">
        <f t="shared" si="5"/>
        <v>43.816791882202679</v>
      </c>
      <c r="E91" s="5">
        <f t="shared" si="6"/>
        <v>2.6324081177973184</v>
      </c>
      <c r="F91" s="5">
        <f t="shared" si="7"/>
        <v>2.6324081177973184</v>
      </c>
      <c r="G91" s="5">
        <f t="shared" si="8"/>
        <v>6.9295724986452205</v>
      </c>
      <c r="H91" s="52">
        <f t="shared" si="9"/>
        <v>5.6672840819590405E-2</v>
      </c>
    </row>
    <row r="92" spans="2:8">
      <c r="B92" s="6">
        <v>43915.291666666664</v>
      </c>
      <c r="C92" s="7">
        <v>45.438699999999997</v>
      </c>
      <c r="D92" s="53">
        <f t="shared" si="5"/>
        <v>46.343903675288104</v>
      </c>
      <c r="E92" s="5">
        <f t="shared" si="6"/>
        <v>-0.90520367528810652</v>
      </c>
      <c r="F92" s="5">
        <f t="shared" si="7"/>
        <v>0.90520367528810652</v>
      </c>
      <c r="G92" s="5">
        <f t="shared" si="8"/>
        <v>0.81939369375509574</v>
      </c>
      <c r="H92" s="52">
        <f t="shared" si="9"/>
        <v>1.9921425465255532E-2</v>
      </c>
    </row>
    <row r="93" spans="2:8">
      <c r="B93" s="6">
        <v>43916.291666666664</v>
      </c>
      <c r="C93" s="7">
        <v>49.232700000000001</v>
      </c>
      <c r="D93" s="53">
        <f t="shared" si="5"/>
        <v>45.474908147011519</v>
      </c>
      <c r="E93" s="5">
        <f t="shared" si="6"/>
        <v>3.7577918529884826</v>
      </c>
      <c r="F93" s="5">
        <f t="shared" si="7"/>
        <v>3.7577918529884826</v>
      </c>
      <c r="G93" s="5">
        <f t="shared" si="8"/>
        <v>14.120999610386614</v>
      </c>
      <c r="H93" s="52">
        <f t="shared" si="9"/>
        <v>7.6327153558274935E-2</v>
      </c>
    </row>
    <row r="94" spans="2:8">
      <c r="B94" s="6">
        <v>43917.291666666664</v>
      </c>
      <c r="C94" s="7">
        <v>46.422600000000003</v>
      </c>
      <c r="D94" s="53">
        <f t="shared" si="5"/>
        <v>49.082388325880459</v>
      </c>
      <c r="E94" s="5">
        <f t="shared" si="6"/>
        <v>-2.6597883258804558</v>
      </c>
      <c r="F94" s="5">
        <f t="shared" si="7"/>
        <v>2.6597883258804558</v>
      </c>
      <c r="G94" s="5">
        <f t="shared" si="8"/>
        <v>7.074473938489958</v>
      </c>
      <c r="H94" s="52">
        <f t="shared" si="9"/>
        <v>5.7295117591010747E-2</v>
      </c>
    </row>
    <row r="95" spans="2:8">
      <c r="B95" s="6">
        <v>43920.291666666664</v>
      </c>
      <c r="C95" s="7">
        <v>49.188299999999998</v>
      </c>
      <c r="D95" s="53">
        <f t="shared" si="5"/>
        <v>46.528991533035224</v>
      </c>
      <c r="E95" s="5">
        <f t="shared" si="6"/>
        <v>2.6593084669647737</v>
      </c>
      <c r="F95" s="5">
        <f t="shared" si="7"/>
        <v>2.6593084669647737</v>
      </c>
      <c r="G95" s="5">
        <f t="shared" si="8"/>
        <v>7.071921522470535</v>
      </c>
      <c r="H95" s="52">
        <f t="shared" si="9"/>
        <v>5.4063841746203344E-2</v>
      </c>
    </row>
    <row r="96" spans="2:8">
      <c r="B96" s="6">
        <v>43921.291666666664</v>
      </c>
      <c r="C96" s="7">
        <v>47.9739</v>
      </c>
      <c r="D96" s="53">
        <f t="shared" si="5"/>
        <v>49.081927661321409</v>
      </c>
      <c r="E96" s="5">
        <f t="shared" si="6"/>
        <v>-1.1080276613214082</v>
      </c>
      <c r="F96" s="5">
        <f t="shared" si="7"/>
        <v>1.1080276613214082</v>
      </c>
      <c r="G96" s="5">
        <f t="shared" si="8"/>
        <v>1.2277252982533893</v>
      </c>
      <c r="H96" s="52">
        <f t="shared" si="9"/>
        <v>2.3096468315509228E-2</v>
      </c>
    </row>
    <row r="97" spans="2:8">
      <c r="B97" s="6">
        <v>43922.291666666664</v>
      </c>
      <c r="C97" s="7">
        <v>45.988300000000002</v>
      </c>
      <c r="D97" s="53">
        <f t="shared" si="5"/>
        <v>48.018221106452856</v>
      </c>
      <c r="E97" s="5">
        <f t="shared" si="6"/>
        <v>-2.0299211064528535</v>
      </c>
      <c r="F97" s="5">
        <f t="shared" si="7"/>
        <v>2.0299211064528535</v>
      </c>
      <c r="G97" s="5">
        <f t="shared" si="8"/>
        <v>4.1205796984227767</v>
      </c>
      <c r="H97" s="52">
        <f t="shared" si="9"/>
        <v>4.4139946604959381E-2</v>
      </c>
    </row>
    <row r="98" spans="2:8">
      <c r="B98" s="6">
        <v>43923.291666666664</v>
      </c>
      <c r="C98" s="7">
        <v>48.177799999999998</v>
      </c>
      <c r="D98" s="53">
        <f t="shared" si="5"/>
        <v>46.069496844258119</v>
      </c>
      <c r="E98" s="5">
        <f t="shared" si="6"/>
        <v>2.1083031557418792</v>
      </c>
      <c r="F98" s="5">
        <f t="shared" si="7"/>
        <v>2.1083031557418792</v>
      </c>
      <c r="G98" s="5">
        <f t="shared" si="8"/>
        <v>4.4449421965111666</v>
      </c>
      <c r="H98" s="52">
        <f t="shared" si="9"/>
        <v>4.3760884800507271E-2</v>
      </c>
    </row>
    <row r="99" spans="2:8">
      <c r="B99" s="6">
        <v>43924.291666666664</v>
      </c>
      <c r="C99" s="7">
        <v>47.982799999999997</v>
      </c>
      <c r="D99" s="53">
        <f t="shared" si="5"/>
        <v>48.093467873770322</v>
      </c>
      <c r="E99" s="5">
        <f t="shared" si="6"/>
        <v>-0.11066787377032483</v>
      </c>
      <c r="F99" s="5">
        <f t="shared" si="7"/>
        <v>0.11066787377032483</v>
      </c>
      <c r="G99" s="5">
        <f t="shared" si="8"/>
        <v>1.224737828484455E-2</v>
      </c>
      <c r="H99" s="52">
        <f t="shared" si="9"/>
        <v>2.3064071661162925E-3</v>
      </c>
    </row>
    <row r="100" spans="2:8">
      <c r="B100" s="6">
        <v>43927.291666666664</v>
      </c>
      <c r="C100" s="7">
        <v>51.794400000000003</v>
      </c>
      <c r="D100" s="53">
        <f t="shared" si="5"/>
        <v>47.987226714950808</v>
      </c>
      <c r="E100" s="5">
        <f t="shared" si="6"/>
        <v>3.8071732850491955</v>
      </c>
      <c r="F100" s="5">
        <f t="shared" si="7"/>
        <v>3.8071732850491955</v>
      </c>
      <c r="G100" s="5">
        <f t="shared" si="8"/>
        <v>14.494568422392282</v>
      </c>
      <c r="H100" s="52">
        <f t="shared" si="9"/>
        <v>7.35055003060021E-2</v>
      </c>
    </row>
    <row r="101" spans="2:8">
      <c r="B101" s="6">
        <v>43928.291666666664</v>
      </c>
      <c r="C101" s="7">
        <v>51.767899999999997</v>
      </c>
      <c r="D101" s="53">
        <f t="shared" si="5"/>
        <v>51.642113068598036</v>
      </c>
      <c r="E101" s="5">
        <f t="shared" si="6"/>
        <v>0.12578693140196151</v>
      </c>
      <c r="F101" s="5">
        <f t="shared" si="7"/>
        <v>0.12578693140196151</v>
      </c>
      <c r="G101" s="5">
        <f t="shared" si="8"/>
        <v>1.5822352111521772E-2</v>
      </c>
      <c r="H101" s="52">
        <f t="shared" si="9"/>
        <v>2.429824879934506E-3</v>
      </c>
    </row>
    <row r="102" spans="2:8">
      <c r="B102" s="6">
        <v>43929.291666666664</v>
      </c>
      <c r="C102" s="7">
        <v>52.281999999999996</v>
      </c>
      <c r="D102" s="53">
        <f t="shared" si="5"/>
        <v>51.762868522743915</v>
      </c>
      <c r="E102" s="5">
        <f t="shared" si="6"/>
        <v>0.51913147725608155</v>
      </c>
      <c r="F102" s="5">
        <f t="shared" si="7"/>
        <v>0.51913147725608155</v>
      </c>
      <c r="G102" s="5">
        <f t="shared" si="8"/>
        <v>0.26949749067808154</v>
      </c>
      <c r="H102" s="52">
        <f t="shared" si="9"/>
        <v>9.9294494712536159E-3</v>
      </c>
    </row>
    <row r="103" spans="2:8">
      <c r="B103" s="6">
        <v>43930.291666666664</v>
      </c>
      <c r="C103" s="7">
        <v>50.6509</v>
      </c>
      <c r="D103" s="53">
        <f t="shared" si="5"/>
        <v>52.26123474090975</v>
      </c>
      <c r="E103" s="5">
        <f t="shared" si="6"/>
        <v>-1.6103347409097495</v>
      </c>
      <c r="F103" s="5">
        <f t="shared" si="7"/>
        <v>1.6103347409097495</v>
      </c>
      <c r="G103" s="5">
        <f t="shared" si="8"/>
        <v>2.5931779777808699</v>
      </c>
      <c r="H103" s="52">
        <f t="shared" si="9"/>
        <v>3.1792815940284366E-2</v>
      </c>
    </row>
    <row r="104" spans="2:8">
      <c r="B104" s="6">
        <v>43934.291666666664</v>
      </c>
      <c r="C104" s="7">
        <v>52.033799999999999</v>
      </c>
      <c r="D104" s="53">
        <f t="shared" si="5"/>
        <v>50.715313389636385</v>
      </c>
      <c r="E104" s="5">
        <f t="shared" si="6"/>
        <v>1.3184866103636139</v>
      </c>
      <c r="F104" s="5">
        <f t="shared" si="7"/>
        <v>1.3184866103636139</v>
      </c>
      <c r="G104" s="5">
        <f t="shared" si="8"/>
        <v>1.7384069417081323</v>
      </c>
      <c r="H104" s="52">
        <f t="shared" si="9"/>
        <v>2.5339041360877237E-2</v>
      </c>
    </row>
    <row r="105" spans="2:8">
      <c r="B105" s="6">
        <v>43935.291666666664</v>
      </c>
      <c r="C105" s="7">
        <v>53.7712</v>
      </c>
      <c r="D105" s="53">
        <f t="shared" si="5"/>
        <v>51.981060535585456</v>
      </c>
      <c r="E105" s="5">
        <f t="shared" si="6"/>
        <v>1.7901394644145441</v>
      </c>
      <c r="F105" s="5">
        <f t="shared" si="7"/>
        <v>1.7901394644145441</v>
      </c>
      <c r="G105" s="5">
        <f t="shared" si="8"/>
        <v>3.2045993020543908</v>
      </c>
      <c r="H105" s="52">
        <f t="shared" si="9"/>
        <v>3.3291789367069065E-2</v>
      </c>
    </row>
    <row r="106" spans="2:8">
      <c r="B106" s="6">
        <v>43936.291666666664</v>
      </c>
      <c r="C106" s="7">
        <v>52.1845</v>
      </c>
      <c r="D106" s="53">
        <f t="shared" si="5"/>
        <v>53.69959442142342</v>
      </c>
      <c r="E106" s="5">
        <f t="shared" si="6"/>
        <v>-1.5150944214234201</v>
      </c>
      <c r="F106" s="5">
        <f t="shared" si="7"/>
        <v>1.5150944214234201</v>
      </c>
      <c r="G106" s="5">
        <f t="shared" si="8"/>
        <v>2.2955111058283681</v>
      </c>
      <c r="H106" s="52">
        <f t="shared" si="9"/>
        <v>2.9033418379469385E-2</v>
      </c>
    </row>
    <row r="107" spans="2:8">
      <c r="B107" s="6">
        <v>43937.291666666664</v>
      </c>
      <c r="C107" s="7">
        <v>53.886400000000002</v>
      </c>
      <c r="D107" s="53">
        <f t="shared" si="5"/>
        <v>52.245103776856936</v>
      </c>
      <c r="E107" s="5">
        <f t="shared" si="6"/>
        <v>1.6412962231430654</v>
      </c>
      <c r="F107" s="5">
        <f t="shared" si="7"/>
        <v>1.6412962231430654</v>
      </c>
      <c r="G107" s="5">
        <f t="shared" si="8"/>
        <v>2.6938532921036913</v>
      </c>
      <c r="H107" s="52">
        <f t="shared" si="9"/>
        <v>3.0458450056843014E-2</v>
      </c>
    </row>
    <row r="108" spans="2:8">
      <c r="B108" s="6">
        <v>43938.291666666664</v>
      </c>
      <c r="C108" s="7">
        <v>53.505299999999998</v>
      </c>
      <c r="D108" s="53">
        <f t="shared" si="5"/>
        <v>53.820748151074284</v>
      </c>
      <c r="E108" s="5">
        <f t="shared" si="6"/>
        <v>-0.31544815107428548</v>
      </c>
      <c r="F108" s="5">
        <f t="shared" si="7"/>
        <v>0.31544815107428548</v>
      </c>
      <c r="G108" s="5">
        <f t="shared" si="8"/>
        <v>9.9507536016185227E-2</v>
      </c>
      <c r="H108" s="52">
        <f t="shared" si="9"/>
        <v>5.8956430685237812E-3</v>
      </c>
    </row>
    <row r="109" spans="2:8">
      <c r="B109" s="6">
        <v>43941.291666666664</v>
      </c>
      <c r="C109" s="7">
        <v>52.459299999999999</v>
      </c>
      <c r="D109" s="53">
        <f t="shared" si="5"/>
        <v>53.517917926042969</v>
      </c>
      <c r="E109" s="5">
        <f t="shared" si="6"/>
        <v>-1.0586179260429702</v>
      </c>
      <c r="F109" s="5">
        <f t="shared" si="7"/>
        <v>1.0586179260429702</v>
      </c>
      <c r="G109" s="5">
        <f t="shared" si="8"/>
        <v>1.1206719133395195</v>
      </c>
      <c r="H109" s="52">
        <f t="shared" si="9"/>
        <v>2.0179795118176764E-2</v>
      </c>
    </row>
    <row r="110" spans="2:8">
      <c r="B110" s="6">
        <v>43942.291666666664</v>
      </c>
      <c r="C110" s="7">
        <v>49.959499999999998</v>
      </c>
      <c r="D110" s="53">
        <f t="shared" si="5"/>
        <v>52.501644717041714</v>
      </c>
      <c r="E110" s="5">
        <f t="shared" si="6"/>
        <v>-2.5421447170417153</v>
      </c>
      <c r="F110" s="5">
        <f t="shared" si="7"/>
        <v>2.5421447170417153</v>
      </c>
      <c r="G110" s="5">
        <f t="shared" si="8"/>
        <v>6.4624997623831026</v>
      </c>
      <c r="H110" s="52">
        <f t="shared" si="9"/>
        <v>5.0884110470315262E-2</v>
      </c>
    </row>
    <row r="111" spans="2:8">
      <c r="B111" s="6">
        <v>43943.291666666664</v>
      </c>
      <c r="C111" s="7">
        <v>53.274799999999999</v>
      </c>
      <c r="D111" s="53">
        <f t="shared" si="5"/>
        <v>50.061185788681662</v>
      </c>
      <c r="E111" s="5">
        <f t="shared" si="6"/>
        <v>3.2136142113183368</v>
      </c>
      <c r="F111" s="5">
        <f t="shared" si="7"/>
        <v>3.2136142113183368</v>
      </c>
      <c r="G111" s="5">
        <f t="shared" si="8"/>
        <v>10.327316299187176</v>
      </c>
      <c r="H111" s="52">
        <f t="shared" si="9"/>
        <v>6.0321469274747852E-2</v>
      </c>
    </row>
    <row r="112" spans="2:8">
      <c r="B112" s="6">
        <v>43944.291666666664</v>
      </c>
      <c r="C112" s="7">
        <v>52.3352</v>
      </c>
      <c r="D112" s="53">
        <f t="shared" si="5"/>
        <v>53.146255431547267</v>
      </c>
      <c r="E112" s="5">
        <f t="shared" si="6"/>
        <v>-0.81105543154726689</v>
      </c>
      <c r="F112" s="5">
        <f t="shared" si="7"/>
        <v>0.81105543154726689</v>
      </c>
      <c r="G112" s="5">
        <f t="shared" si="8"/>
        <v>0.65781091304232331</v>
      </c>
      <c r="H112" s="52">
        <f t="shared" si="9"/>
        <v>1.5497321717453395E-2</v>
      </c>
    </row>
    <row r="113" spans="2:8">
      <c r="B113" s="6">
        <v>43945.291666666664</v>
      </c>
      <c r="C113" s="7">
        <v>52.530200000000001</v>
      </c>
      <c r="D113" s="53">
        <f t="shared" si="5"/>
        <v>52.367642217261889</v>
      </c>
      <c r="E113" s="5">
        <f t="shared" si="6"/>
        <v>0.16255778273811217</v>
      </c>
      <c r="F113" s="5">
        <f t="shared" si="7"/>
        <v>0.16255778273811217</v>
      </c>
      <c r="G113" s="5">
        <f t="shared" si="8"/>
        <v>2.6425032728731278E-2</v>
      </c>
      <c r="H113" s="52">
        <f t="shared" si="9"/>
        <v>3.0945586108202931E-3</v>
      </c>
    </row>
    <row r="114" spans="2:8">
      <c r="B114" s="6">
        <v>43948.291666666664</v>
      </c>
      <c r="C114" s="7">
        <v>52.716299999999997</v>
      </c>
      <c r="D114" s="53">
        <f t="shared" si="5"/>
        <v>52.523697688690476</v>
      </c>
      <c r="E114" s="5">
        <f t="shared" si="6"/>
        <v>0.19260231130952121</v>
      </c>
      <c r="F114" s="5">
        <f t="shared" si="7"/>
        <v>0.19260231130952121</v>
      </c>
      <c r="G114" s="5">
        <f t="shared" si="8"/>
        <v>3.7095650321769723E-2</v>
      </c>
      <c r="H114" s="52">
        <f t="shared" si="9"/>
        <v>3.6535627748821753E-3</v>
      </c>
    </row>
    <row r="115" spans="2:8">
      <c r="B115" s="6">
        <v>43949.291666666664</v>
      </c>
      <c r="C115" s="7">
        <v>52.078099999999999</v>
      </c>
      <c r="D115" s="53">
        <f t="shared" si="5"/>
        <v>52.708595907547618</v>
      </c>
      <c r="E115" s="5">
        <f t="shared" si="6"/>
        <v>-0.63049590754761908</v>
      </c>
      <c r="F115" s="5">
        <f t="shared" si="7"/>
        <v>0.63049590754761908</v>
      </c>
      <c r="G115" s="5">
        <f t="shared" si="8"/>
        <v>0.39752508943429582</v>
      </c>
      <c r="H115" s="52">
        <f t="shared" si="9"/>
        <v>1.2106737909939477E-2</v>
      </c>
    </row>
    <row r="116" spans="2:8">
      <c r="B116" s="6">
        <v>43950.291666666664</v>
      </c>
      <c r="C116" s="7">
        <v>54.781700000000001</v>
      </c>
      <c r="D116" s="53">
        <f t="shared" si="5"/>
        <v>52.1033198363019</v>
      </c>
      <c r="E116" s="5">
        <f t="shared" si="6"/>
        <v>2.6783801636981011</v>
      </c>
      <c r="F116" s="5">
        <f t="shared" si="7"/>
        <v>2.6783801636981011</v>
      </c>
      <c r="G116" s="5">
        <f t="shared" si="8"/>
        <v>7.1737203012914668</v>
      </c>
      <c r="H116" s="52">
        <f t="shared" si="9"/>
        <v>4.8891877464520103E-2</v>
      </c>
    </row>
    <row r="117" spans="2:8">
      <c r="B117" s="6">
        <v>43951.291666666664</v>
      </c>
      <c r="C117" s="7">
        <v>53.168399999999998</v>
      </c>
      <c r="D117" s="53">
        <f t="shared" si="5"/>
        <v>54.674564793452078</v>
      </c>
      <c r="E117" s="5">
        <f t="shared" si="6"/>
        <v>-1.5061647934520792</v>
      </c>
      <c r="F117" s="5">
        <f t="shared" si="7"/>
        <v>1.5061647934520792</v>
      </c>
      <c r="G117" s="5">
        <f t="shared" si="8"/>
        <v>2.2685323850345442</v>
      </c>
      <c r="H117" s="52">
        <f t="shared" si="9"/>
        <v>2.8328194819706429E-2</v>
      </c>
    </row>
    <row r="118" spans="2:8">
      <c r="B118" s="6">
        <v>43952.291666666664</v>
      </c>
      <c r="C118" s="7">
        <v>50.9435</v>
      </c>
      <c r="D118" s="53">
        <f t="shared" si="5"/>
        <v>53.228646591738084</v>
      </c>
      <c r="E118" s="5">
        <f t="shared" si="6"/>
        <v>-2.2851465917380835</v>
      </c>
      <c r="F118" s="5">
        <f t="shared" si="7"/>
        <v>2.2851465917380835</v>
      </c>
      <c r="G118" s="5">
        <f t="shared" si="8"/>
        <v>5.2218949457321795</v>
      </c>
      <c r="H118" s="52">
        <f t="shared" si="9"/>
        <v>4.4856489870897825E-2</v>
      </c>
    </row>
    <row r="119" spans="2:8">
      <c r="B119" s="6">
        <v>43955.291666666664</v>
      </c>
      <c r="C119" s="7">
        <v>51.404400000000003</v>
      </c>
      <c r="D119" s="53">
        <f t="shared" si="5"/>
        <v>51.034905863669529</v>
      </c>
      <c r="E119" s="5">
        <f t="shared" si="6"/>
        <v>0.36949413633047357</v>
      </c>
      <c r="F119" s="5">
        <f t="shared" si="7"/>
        <v>0.36949413633047357</v>
      </c>
      <c r="G119" s="5">
        <f t="shared" si="8"/>
        <v>0.13652591678260259</v>
      </c>
      <c r="H119" s="52">
        <f t="shared" si="9"/>
        <v>7.1879865601091261E-3</v>
      </c>
    </row>
    <row r="120" spans="2:8">
      <c r="B120" s="6">
        <v>43956.291666666664</v>
      </c>
      <c r="C120" s="7">
        <v>52.078099999999999</v>
      </c>
      <c r="D120" s="53">
        <f t="shared" si="5"/>
        <v>51.389620234546783</v>
      </c>
      <c r="E120" s="5">
        <f t="shared" si="6"/>
        <v>0.68847976545321643</v>
      </c>
      <c r="F120" s="5">
        <f t="shared" si="7"/>
        <v>0.68847976545321643</v>
      </c>
      <c r="G120" s="5">
        <f t="shared" si="8"/>
        <v>0.47400438743851592</v>
      </c>
      <c r="H120" s="52">
        <f t="shared" si="9"/>
        <v>1.3220139856354523E-2</v>
      </c>
    </row>
    <row r="121" spans="2:8">
      <c r="B121" s="6">
        <v>43957.291666666664</v>
      </c>
      <c r="C121" s="7">
        <v>52.755600000000001</v>
      </c>
      <c r="D121" s="53">
        <f t="shared" si="5"/>
        <v>52.050560809381864</v>
      </c>
      <c r="E121" s="5">
        <f t="shared" si="6"/>
        <v>0.70503919061813747</v>
      </c>
      <c r="F121" s="5">
        <f t="shared" si="7"/>
        <v>0.70503919061813747</v>
      </c>
      <c r="G121" s="5">
        <f t="shared" si="8"/>
        <v>0.49708026030747837</v>
      </c>
      <c r="H121" s="52">
        <f t="shared" si="9"/>
        <v>1.3364253095749786E-2</v>
      </c>
    </row>
    <row r="122" spans="2:8">
      <c r="B122" s="6">
        <v>43958.291666666664</v>
      </c>
      <c r="C122" s="7">
        <v>52.746699999999997</v>
      </c>
      <c r="D122" s="53">
        <f t="shared" si="5"/>
        <v>52.727398432375274</v>
      </c>
      <c r="E122" s="5">
        <f t="shared" si="6"/>
        <v>1.9301567624722793E-2</v>
      </c>
      <c r="F122" s="5">
        <f t="shared" si="7"/>
        <v>1.9301567624722793E-2</v>
      </c>
      <c r="G122" s="5">
        <f t="shared" si="8"/>
        <v>3.7255051277174708E-4</v>
      </c>
      <c r="H122" s="52">
        <f t="shared" si="9"/>
        <v>3.6592938752040967E-4</v>
      </c>
    </row>
    <row r="123" spans="2:8">
      <c r="B123" s="6">
        <v>43959.291666666664</v>
      </c>
      <c r="C123" s="7">
        <v>53.192399999999999</v>
      </c>
      <c r="D123" s="53">
        <f t="shared" si="5"/>
        <v>52.745927937295008</v>
      </c>
      <c r="E123" s="5">
        <f t="shared" si="6"/>
        <v>0.4464720627049914</v>
      </c>
      <c r="F123" s="5">
        <f t="shared" si="7"/>
        <v>0.4464720627049914</v>
      </c>
      <c r="G123" s="5">
        <f t="shared" si="8"/>
        <v>0.19933730277604977</v>
      </c>
      <c r="H123" s="52">
        <f t="shared" si="9"/>
        <v>8.3935310816017211E-3</v>
      </c>
    </row>
    <row r="124" spans="2:8">
      <c r="B124" s="6">
        <v>43962.291666666664</v>
      </c>
      <c r="C124" s="7">
        <v>53.602499999999999</v>
      </c>
      <c r="D124" s="53">
        <f t="shared" si="5"/>
        <v>53.174541117491799</v>
      </c>
      <c r="E124" s="5">
        <f t="shared" si="6"/>
        <v>0.42795888250820013</v>
      </c>
      <c r="F124" s="5">
        <f t="shared" si="7"/>
        <v>0.42795888250820013</v>
      </c>
      <c r="G124" s="5">
        <f t="shared" si="8"/>
        <v>0.18314880511766746</v>
      </c>
      <c r="H124" s="52">
        <f t="shared" si="9"/>
        <v>7.9839351244475557E-3</v>
      </c>
    </row>
    <row r="125" spans="2:8">
      <c r="B125" s="6">
        <v>43963.291666666664</v>
      </c>
      <c r="C125" s="7">
        <v>52.051400000000001</v>
      </c>
      <c r="D125" s="53">
        <f t="shared" si="5"/>
        <v>53.585381644699673</v>
      </c>
      <c r="E125" s="5">
        <f t="shared" si="6"/>
        <v>-1.5339816446996721</v>
      </c>
      <c r="F125" s="5">
        <f t="shared" si="7"/>
        <v>1.5339816446996721</v>
      </c>
      <c r="G125" s="5">
        <f t="shared" si="8"/>
        <v>2.3530996862755114</v>
      </c>
      <c r="H125" s="52">
        <f t="shared" si="9"/>
        <v>2.9470516541335527E-2</v>
      </c>
    </row>
    <row r="126" spans="2:8">
      <c r="B126" s="6">
        <v>43964.291666666664</v>
      </c>
      <c r="C126" s="7">
        <v>51.471899999999998</v>
      </c>
      <c r="D126" s="53">
        <f t="shared" si="5"/>
        <v>52.112759265787986</v>
      </c>
      <c r="E126" s="5">
        <f t="shared" si="6"/>
        <v>-0.64085926578798791</v>
      </c>
      <c r="F126" s="5">
        <f t="shared" si="7"/>
        <v>0.64085926578798791</v>
      </c>
      <c r="G126" s="5">
        <f t="shared" si="8"/>
        <v>0.41070059854631891</v>
      </c>
      <c r="H126" s="52">
        <f t="shared" si="9"/>
        <v>1.2450662706991347E-2</v>
      </c>
    </row>
    <row r="127" spans="2:8">
      <c r="B127" s="6">
        <v>43965.291666666664</v>
      </c>
      <c r="C127" s="7">
        <v>52.666499999999999</v>
      </c>
      <c r="D127" s="53">
        <f t="shared" si="5"/>
        <v>51.497534370631513</v>
      </c>
      <c r="E127" s="5">
        <f t="shared" si="6"/>
        <v>1.1689656293684862</v>
      </c>
      <c r="F127" s="5">
        <f t="shared" si="7"/>
        <v>1.1689656293684862</v>
      </c>
      <c r="G127" s="5">
        <f t="shared" si="8"/>
        <v>1.3664806426448612</v>
      </c>
      <c r="H127" s="52">
        <f t="shared" si="9"/>
        <v>2.2195620164022409E-2</v>
      </c>
    </row>
    <row r="128" spans="2:8">
      <c r="B128" s="6">
        <v>43966.291666666664</v>
      </c>
      <c r="C128" s="7">
        <v>51.953299999999999</v>
      </c>
      <c r="D128" s="53">
        <f t="shared" si="5"/>
        <v>52.619741374825253</v>
      </c>
      <c r="E128" s="5">
        <f t="shared" si="6"/>
        <v>-0.66644137482525423</v>
      </c>
      <c r="F128" s="5">
        <f t="shared" si="7"/>
        <v>0.66644137482525423</v>
      </c>
      <c r="G128" s="5">
        <f t="shared" si="8"/>
        <v>0.44414410607897498</v>
      </c>
      <c r="H128" s="52">
        <f t="shared" si="9"/>
        <v>1.282770054693839E-2</v>
      </c>
    </row>
    <row r="129" spans="2:8">
      <c r="B129" s="6">
        <v>43969.291666666664</v>
      </c>
      <c r="C129" s="7">
        <v>53.415300000000002</v>
      </c>
      <c r="D129" s="53">
        <f t="shared" si="5"/>
        <v>51.979957654993008</v>
      </c>
      <c r="E129" s="5">
        <f t="shared" si="6"/>
        <v>1.435342345006994</v>
      </c>
      <c r="F129" s="5">
        <f t="shared" si="7"/>
        <v>1.435342345006994</v>
      </c>
      <c r="G129" s="5">
        <f t="shared" si="8"/>
        <v>2.0602076473701767</v>
      </c>
      <c r="H129" s="52">
        <f t="shared" si="9"/>
        <v>2.6871371030528592E-2</v>
      </c>
    </row>
    <row r="130" spans="2:8">
      <c r="B130" s="6">
        <v>43970.291666666664</v>
      </c>
      <c r="C130" s="7">
        <v>53.745100000000001</v>
      </c>
      <c r="D130" s="53">
        <f t="shared" si="5"/>
        <v>53.357886306199724</v>
      </c>
      <c r="E130" s="5">
        <f t="shared" si="6"/>
        <v>0.38721369380027681</v>
      </c>
      <c r="F130" s="5">
        <f t="shared" si="7"/>
        <v>0.38721369380027681</v>
      </c>
      <c r="G130" s="5">
        <f t="shared" si="8"/>
        <v>0.14993444466645453</v>
      </c>
      <c r="H130" s="52">
        <f t="shared" si="9"/>
        <v>7.2046324930138154E-3</v>
      </c>
    </row>
    <row r="131" spans="2:8">
      <c r="B131" s="6">
        <v>43971.291666666664</v>
      </c>
      <c r="C131" s="7">
        <v>56.250100000000003</v>
      </c>
      <c r="D131" s="53">
        <f t="shared" si="5"/>
        <v>53.729611452247987</v>
      </c>
      <c r="E131" s="5">
        <f t="shared" si="6"/>
        <v>2.5204885477520165</v>
      </c>
      <c r="F131" s="5">
        <f t="shared" si="7"/>
        <v>2.5204885477520165</v>
      </c>
      <c r="G131" s="5">
        <f t="shared" si="8"/>
        <v>6.3528625193490686</v>
      </c>
      <c r="H131" s="52">
        <f t="shared" si="9"/>
        <v>4.4808605633625834E-2</v>
      </c>
    </row>
    <row r="132" spans="2:8">
      <c r="B132" s="6">
        <v>43972.291666666664</v>
      </c>
      <c r="C132" s="7">
        <v>55.251600000000003</v>
      </c>
      <c r="D132" s="53">
        <f t="shared" ref="D132:D195" si="10">alpha*C131+(1-alpha)*D131</f>
        <v>56.149280458089919</v>
      </c>
      <c r="E132" s="5">
        <f t="shared" ref="E132:E195" si="11">C132-D132</f>
        <v>-0.89768045808991559</v>
      </c>
      <c r="F132" s="5">
        <f t="shared" ref="F132:F195" si="12">ABS(E132)</f>
        <v>0.89768045808991559</v>
      </c>
      <c r="G132" s="5">
        <f t="shared" ref="G132:G195" si="13">E132^2</f>
        <v>0.80583020483652068</v>
      </c>
      <c r="H132" s="52">
        <f t="shared" ref="H132:H195" si="14">F132/C132</f>
        <v>1.6247139595774882E-2</v>
      </c>
    </row>
    <row r="133" spans="2:8">
      <c r="B133" s="6">
        <v>43973.291666666664</v>
      </c>
      <c r="C133" s="7">
        <v>55.501199999999997</v>
      </c>
      <c r="D133" s="53">
        <f t="shared" si="10"/>
        <v>55.287507218323597</v>
      </c>
      <c r="E133" s="5">
        <f t="shared" si="11"/>
        <v>0.21369278167640005</v>
      </c>
      <c r="F133" s="5">
        <f t="shared" si="12"/>
        <v>0.21369278167640005</v>
      </c>
      <c r="G133" s="5">
        <f t="shared" si="13"/>
        <v>4.5664604940597577E-2</v>
      </c>
      <c r="H133" s="52">
        <f t="shared" si="14"/>
        <v>3.8502371421951249E-3</v>
      </c>
    </row>
    <row r="134" spans="2:8">
      <c r="B134" s="6">
        <v>43977.291666666664</v>
      </c>
      <c r="C134" s="7">
        <v>55.572600000000001</v>
      </c>
      <c r="D134" s="53">
        <f t="shared" si="10"/>
        <v>55.492652288732941</v>
      </c>
      <c r="E134" s="5">
        <f t="shared" si="11"/>
        <v>7.9947711267060129E-2</v>
      </c>
      <c r="F134" s="5">
        <f t="shared" si="12"/>
        <v>7.9947711267060129E-2</v>
      </c>
      <c r="G134" s="5">
        <f t="shared" si="13"/>
        <v>6.391636536841213E-3</v>
      </c>
      <c r="H134" s="52">
        <f t="shared" si="14"/>
        <v>1.4386174349780309E-3</v>
      </c>
    </row>
    <row r="135" spans="2:8">
      <c r="B135" s="6">
        <v>43978.291666666664</v>
      </c>
      <c r="C135" s="7">
        <v>56.6601</v>
      </c>
      <c r="D135" s="53">
        <f t="shared" si="10"/>
        <v>55.569402091549321</v>
      </c>
      <c r="E135" s="5">
        <f t="shared" si="11"/>
        <v>1.0906979084506787</v>
      </c>
      <c r="F135" s="5">
        <f t="shared" si="12"/>
        <v>1.0906979084506787</v>
      </c>
      <c r="G135" s="5">
        <f t="shared" si="13"/>
        <v>1.1896219274986852</v>
      </c>
      <c r="H135" s="52">
        <f t="shared" si="14"/>
        <v>1.9249840865982918E-2</v>
      </c>
    </row>
    <row r="136" spans="2:8">
      <c r="B136" s="6">
        <v>43979.291666666664</v>
      </c>
      <c r="C136" s="7">
        <v>55.002000000000002</v>
      </c>
      <c r="D136" s="53">
        <f t="shared" si="10"/>
        <v>56.616472083661975</v>
      </c>
      <c r="E136" s="5">
        <f t="shared" si="11"/>
        <v>-1.6144720836619726</v>
      </c>
      <c r="F136" s="5">
        <f t="shared" si="12"/>
        <v>1.6144720836619726</v>
      </c>
      <c r="G136" s="5">
        <f t="shared" si="13"/>
        <v>2.6065201089238315</v>
      </c>
      <c r="H136" s="52">
        <f t="shared" si="14"/>
        <v>2.9352970504017535E-2</v>
      </c>
    </row>
    <row r="137" spans="2:8">
      <c r="B137" s="6">
        <v>43980.291666666664</v>
      </c>
      <c r="C137" s="7">
        <v>56.098500000000001</v>
      </c>
      <c r="D137" s="53">
        <f t="shared" si="10"/>
        <v>55.06657888334648</v>
      </c>
      <c r="E137" s="5">
        <f t="shared" si="11"/>
        <v>1.0319211166535212</v>
      </c>
      <c r="F137" s="5">
        <f t="shared" si="12"/>
        <v>1.0319211166535212</v>
      </c>
      <c r="G137" s="5">
        <f t="shared" si="13"/>
        <v>1.06486119099545</v>
      </c>
      <c r="H137" s="52">
        <f t="shared" si="14"/>
        <v>1.8394807644652195E-2</v>
      </c>
    </row>
    <row r="138" spans="2:8">
      <c r="B138" s="6">
        <v>43983.291666666664</v>
      </c>
      <c r="C138" s="7">
        <v>55.1447</v>
      </c>
      <c r="D138" s="53">
        <f t="shared" si="10"/>
        <v>56.057223155333858</v>
      </c>
      <c r="E138" s="5">
        <f t="shared" si="11"/>
        <v>-0.91252315533385797</v>
      </c>
      <c r="F138" s="5">
        <f t="shared" si="12"/>
        <v>0.91252315533385797</v>
      </c>
      <c r="G138" s="5">
        <f t="shared" si="13"/>
        <v>0.83269850902046028</v>
      </c>
      <c r="H138" s="52">
        <f t="shared" si="14"/>
        <v>1.6547794354377809E-2</v>
      </c>
    </row>
    <row r="139" spans="2:8">
      <c r="B139" s="6">
        <v>43984.291666666664</v>
      </c>
      <c r="C139" s="7">
        <v>55.376399999999997</v>
      </c>
      <c r="D139" s="53">
        <f t="shared" si="10"/>
        <v>55.18120092621335</v>
      </c>
      <c r="E139" s="5">
        <f t="shared" si="11"/>
        <v>0.19519907378664669</v>
      </c>
      <c r="F139" s="5">
        <f t="shared" si="12"/>
        <v>0.19519907378664669</v>
      </c>
      <c r="G139" s="5">
        <f t="shared" si="13"/>
        <v>3.810267840716474E-2</v>
      </c>
      <c r="H139" s="52">
        <f t="shared" si="14"/>
        <v>3.5249505888184625E-3</v>
      </c>
    </row>
    <row r="140" spans="2:8">
      <c r="B140" s="6">
        <v>43985.291666666664</v>
      </c>
      <c r="C140" s="7">
        <v>55.207099999999997</v>
      </c>
      <c r="D140" s="53">
        <f t="shared" si="10"/>
        <v>55.368592037048529</v>
      </c>
      <c r="E140" s="5">
        <f t="shared" si="11"/>
        <v>-0.16149203704853221</v>
      </c>
      <c r="F140" s="5">
        <f t="shared" si="12"/>
        <v>0.16149203704853221</v>
      </c>
      <c r="G140" s="5">
        <f t="shared" si="13"/>
        <v>2.6079678030084499E-2</v>
      </c>
      <c r="H140" s="52">
        <f t="shared" si="14"/>
        <v>2.925204132231764E-3</v>
      </c>
    </row>
    <row r="141" spans="2:8">
      <c r="B141" s="6">
        <v>43986.291666666664</v>
      </c>
      <c r="C141" s="7">
        <v>56.1342</v>
      </c>
      <c r="D141" s="53">
        <f t="shared" si="10"/>
        <v>55.213559681481939</v>
      </c>
      <c r="E141" s="5">
        <f t="shared" si="11"/>
        <v>0.9206403185180605</v>
      </c>
      <c r="F141" s="5">
        <f t="shared" si="12"/>
        <v>0.9206403185180605</v>
      </c>
      <c r="G141" s="5">
        <f t="shared" si="13"/>
        <v>0.84757859608103592</v>
      </c>
      <c r="H141" s="52">
        <f t="shared" si="14"/>
        <v>1.640070257557889E-2</v>
      </c>
    </row>
    <row r="142" spans="2:8">
      <c r="B142" s="6">
        <v>43987.291666666664</v>
      </c>
      <c r="C142" s="7">
        <v>57.355400000000003</v>
      </c>
      <c r="D142" s="53">
        <f t="shared" si="10"/>
        <v>56.097374387259279</v>
      </c>
      <c r="E142" s="5">
        <f t="shared" si="11"/>
        <v>1.2580256127407239</v>
      </c>
      <c r="F142" s="5">
        <f t="shared" si="12"/>
        <v>1.2580256127407239</v>
      </c>
      <c r="G142" s="5">
        <f t="shared" si="13"/>
        <v>1.5826284423116739</v>
      </c>
      <c r="H142" s="52">
        <f t="shared" si="14"/>
        <v>2.1933865211309203E-2</v>
      </c>
    </row>
    <row r="143" spans="2:8">
      <c r="B143" s="6">
        <v>43990.291666666664</v>
      </c>
      <c r="C143" s="7">
        <v>56.758200000000002</v>
      </c>
      <c r="D143" s="53">
        <f t="shared" si="10"/>
        <v>57.305078975490375</v>
      </c>
      <c r="E143" s="5">
        <f t="shared" si="11"/>
        <v>-0.54687897549037245</v>
      </c>
      <c r="F143" s="5">
        <f t="shared" si="12"/>
        <v>0.54687897549037245</v>
      </c>
      <c r="G143" s="5">
        <f t="shared" si="13"/>
        <v>0.2990766138333994</v>
      </c>
      <c r="H143" s="52">
        <f t="shared" si="14"/>
        <v>9.6352417005890322E-3</v>
      </c>
    </row>
    <row r="144" spans="2:8">
      <c r="B144" s="6">
        <v>43991.291666666664</v>
      </c>
      <c r="C144" s="7">
        <v>56.196599999999997</v>
      </c>
      <c r="D144" s="53">
        <f t="shared" si="10"/>
        <v>56.780075159019617</v>
      </c>
      <c r="E144" s="5">
        <f t="shared" si="11"/>
        <v>-0.58347515901962055</v>
      </c>
      <c r="F144" s="5">
        <f t="shared" si="12"/>
        <v>0.58347515901962055</v>
      </c>
      <c r="G144" s="5">
        <f t="shared" si="13"/>
        <v>0.34044326119297147</v>
      </c>
      <c r="H144" s="52">
        <f t="shared" si="14"/>
        <v>1.03827484050569E-2</v>
      </c>
    </row>
    <row r="145" spans="2:8">
      <c r="B145" s="6">
        <v>43992.291666666664</v>
      </c>
      <c r="C145" s="7">
        <v>56.936500000000002</v>
      </c>
      <c r="D145" s="53">
        <f t="shared" si="10"/>
        <v>56.219939006360782</v>
      </c>
      <c r="E145" s="5">
        <f t="shared" si="11"/>
        <v>0.7165609936392201</v>
      </c>
      <c r="F145" s="5">
        <f t="shared" si="12"/>
        <v>0.7165609936392201</v>
      </c>
      <c r="G145" s="5">
        <f t="shared" si="13"/>
        <v>0.51345965760522638</v>
      </c>
      <c r="H145" s="52">
        <f t="shared" si="14"/>
        <v>1.2585265930277064E-2</v>
      </c>
    </row>
    <row r="146" spans="2:8">
      <c r="B146" s="6">
        <v>43993.291666666664</v>
      </c>
      <c r="C146" s="7">
        <v>53.219200000000001</v>
      </c>
      <c r="D146" s="53">
        <f t="shared" si="10"/>
        <v>56.907837560254428</v>
      </c>
      <c r="E146" s="5">
        <f t="shared" si="11"/>
        <v>-3.6886375602544277</v>
      </c>
      <c r="F146" s="5">
        <f t="shared" si="12"/>
        <v>3.6886375602544277</v>
      </c>
      <c r="G146" s="5">
        <f t="shared" si="13"/>
        <v>13.606047050919736</v>
      </c>
      <c r="H146" s="52">
        <f t="shared" si="14"/>
        <v>6.9310278250225996E-2</v>
      </c>
    </row>
    <row r="147" spans="2:8">
      <c r="B147" s="6">
        <v>43994.291666666664</v>
      </c>
      <c r="C147" s="7">
        <v>52.889299999999999</v>
      </c>
      <c r="D147" s="53">
        <f t="shared" si="10"/>
        <v>53.366745502410183</v>
      </c>
      <c r="E147" s="5">
        <f t="shared" si="11"/>
        <v>-0.47744550241018402</v>
      </c>
      <c r="F147" s="5">
        <f t="shared" si="12"/>
        <v>0.47744550241018402</v>
      </c>
      <c r="G147" s="5">
        <f t="shared" si="13"/>
        <v>0.22795420777171305</v>
      </c>
      <c r="H147" s="52">
        <f t="shared" si="14"/>
        <v>9.0272607580396038E-3</v>
      </c>
    </row>
    <row r="148" spans="2:8">
      <c r="B148" s="6">
        <v>43997.291666666664</v>
      </c>
      <c r="C148" s="7">
        <v>53.575699999999998</v>
      </c>
      <c r="D148" s="53">
        <f t="shared" si="10"/>
        <v>52.908397820096411</v>
      </c>
      <c r="E148" s="5">
        <f t="shared" si="11"/>
        <v>0.66730217990358653</v>
      </c>
      <c r="F148" s="5">
        <f t="shared" si="12"/>
        <v>0.66730217990358653</v>
      </c>
      <c r="G148" s="5">
        <f t="shared" si="13"/>
        <v>0.4452921993040786</v>
      </c>
      <c r="H148" s="52">
        <f t="shared" si="14"/>
        <v>1.245531425447706E-2</v>
      </c>
    </row>
    <row r="149" spans="2:8">
      <c r="B149" s="6">
        <v>43998.291666666664</v>
      </c>
      <c r="C149" s="7">
        <v>53.843200000000003</v>
      </c>
      <c r="D149" s="53">
        <f t="shared" si="10"/>
        <v>53.549007912803852</v>
      </c>
      <c r="E149" s="5">
        <f t="shared" si="11"/>
        <v>0.29419208719615142</v>
      </c>
      <c r="F149" s="5">
        <f t="shared" si="12"/>
        <v>0.29419208719615142</v>
      </c>
      <c r="G149" s="5">
        <f t="shared" si="13"/>
        <v>8.6548984168827961E-2</v>
      </c>
      <c r="H149" s="52">
        <f t="shared" si="14"/>
        <v>5.4638670657789915E-3</v>
      </c>
    </row>
    <row r="150" spans="2:8">
      <c r="B150" s="6">
        <v>43999.291666666664</v>
      </c>
      <c r="C150" s="7">
        <v>53.923400000000001</v>
      </c>
      <c r="D150" s="53">
        <f t="shared" si="10"/>
        <v>53.831432316512156</v>
      </c>
      <c r="E150" s="5">
        <f t="shared" si="11"/>
        <v>9.1967683487844454E-2</v>
      </c>
      <c r="F150" s="5">
        <f t="shared" si="12"/>
        <v>9.1967683487844454E-2</v>
      </c>
      <c r="G150" s="5">
        <f t="shared" si="13"/>
        <v>8.4580548061203367E-3</v>
      </c>
      <c r="H150" s="52">
        <f t="shared" si="14"/>
        <v>1.7055245679583344E-3</v>
      </c>
    </row>
    <row r="151" spans="2:8">
      <c r="B151" s="6">
        <v>44000.291666666664</v>
      </c>
      <c r="C151" s="7">
        <v>53.557899999999997</v>
      </c>
      <c r="D151" s="53">
        <f t="shared" si="10"/>
        <v>53.919721292660491</v>
      </c>
      <c r="E151" s="5">
        <f t="shared" si="11"/>
        <v>-0.36182129266049401</v>
      </c>
      <c r="F151" s="5">
        <f t="shared" si="12"/>
        <v>0.36182129266049401</v>
      </c>
      <c r="G151" s="5">
        <f t="shared" si="13"/>
        <v>0.13091464782251086</v>
      </c>
      <c r="H151" s="52">
        <f t="shared" si="14"/>
        <v>6.7557035033205936E-3</v>
      </c>
    </row>
    <row r="152" spans="2:8">
      <c r="B152" s="6">
        <v>44001.291666666664</v>
      </c>
      <c r="C152" s="7">
        <v>53.147799999999997</v>
      </c>
      <c r="D152" s="53">
        <f t="shared" si="10"/>
        <v>53.572372851706419</v>
      </c>
      <c r="E152" s="5">
        <f t="shared" si="11"/>
        <v>-0.42457285170642223</v>
      </c>
      <c r="F152" s="5">
        <f t="shared" si="12"/>
        <v>0.42457285170642223</v>
      </c>
      <c r="G152" s="5">
        <f t="shared" si="13"/>
        <v>0.18026210640612361</v>
      </c>
      <c r="H152" s="52">
        <f t="shared" si="14"/>
        <v>7.9885310719620059E-3</v>
      </c>
    </row>
    <row r="153" spans="2:8">
      <c r="B153" s="6">
        <v>44004.291666666664</v>
      </c>
      <c r="C153" s="7">
        <v>53.566800000000001</v>
      </c>
      <c r="D153" s="53">
        <f t="shared" si="10"/>
        <v>53.164782914068255</v>
      </c>
      <c r="E153" s="5">
        <f t="shared" si="11"/>
        <v>0.40201708593174601</v>
      </c>
      <c r="F153" s="5">
        <f t="shared" si="12"/>
        <v>0.40201708593174601</v>
      </c>
      <c r="G153" s="5">
        <f t="shared" si="13"/>
        <v>0.16161773738105287</v>
      </c>
      <c r="H153" s="52">
        <f t="shared" si="14"/>
        <v>7.504967366573064E-3</v>
      </c>
    </row>
    <row r="154" spans="2:8">
      <c r="B154" s="6">
        <v>44005.291666666664</v>
      </c>
      <c r="C154" s="7">
        <v>53.415300000000002</v>
      </c>
      <c r="D154" s="53">
        <f t="shared" si="10"/>
        <v>53.550719316562727</v>
      </c>
      <c r="E154" s="5">
        <f t="shared" si="11"/>
        <v>-0.1354193165627251</v>
      </c>
      <c r="F154" s="5">
        <f t="shared" si="12"/>
        <v>0.1354193165627251</v>
      </c>
      <c r="G154" s="5">
        <f t="shared" si="13"/>
        <v>1.8338391298315552E-2</v>
      </c>
      <c r="H154" s="52">
        <f t="shared" si="14"/>
        <v>2.5352158756522026E-3</v>
      </c>
    </row>
    <row r="155" spans="2:8">
      <c r="B155" s="6">
        <v>44006.291666666664</v>
      </c>
      <c r="C155" s="7">
        <v>52.675400000000003</v>
      </c>
      <c r="D155" s="53">
        <f t="shared" si="10"/>
        <v>53.420716772662516</v>
      </c>
      <c r="E155" s="5">
        <f t="shared" si="11"/>
        <v>-0.74531677266251251</v>
      </c>
      <c r="F155" s="5">
        <f t="shared" si="12"/>
        <v>0.74531677266251251</v>
      </c>
      <c r="G155" s="5">
        <f t="shared" si="13"/>
        <v>0.5554970916120634</v>
      </c>
      <c r="H155" s="52">
        <f t="shared" si="14"/>
        <v>1.4149238025008115E-2</v>
      </c>
    </row>
    <row r="156" spans="2:8">
      <c r="B156" s="6">
        <v>44007.291666666664</v>
      </c>
      <c r="C156" s="7">
        <v>52.158299999999997</v>
      </c>
      <c r="D156" s="53">
        <f t="shared" si="10"/>
        <v>52.705212670906505</v>
      </c>
      <c r="E156" s="5">
        <f t="shared" si="11"/>
        <v>-0.54691267090650797</v>
      </c>
      <c r="F156" s="5">
        <f t="shared" si="12"/>
        <v>0.54691267090650797</v>
      </c>
      <c r="G156" s="5">
        <f t="shared" si="13"/>
        <v>0.29911346959809026</v>
      </c>
      <c r="H156" s="52">
        <f t="shared" si="14"/>
        <v>1.0485630684023597E-2</v>
      </c>
    </row>
    <row r="157" spans="2:8">
      <c r="B157" s="6">
        <v>44008.291666666664</v>
      </c>
      <c r="C157" s="7">
        <v>51.258000000000003</v>
      </c>
      <c r="D157" s="53">
        <f t="shared" si="10"/>
        <v>52.180176506836261</v>
      </c>
      <c r="E157" s="5">
        <f t="shared" si="11"/>
        <v>-0.92217650683625862</v>
      </c>
      <c r="F157" s="5">
        <f t="shared" si="12"/>
        <v>0.92217650683625862</v>
      </c>
      <c r="G157" s="5">
        <f t="shared" si="13"/>
        <v>0.85040950976072416</v>
      </c>
      <c r="H157" s="52">
        <f t="shared" si="14"/>
        <v>1.7990879605842183E-2</v>
      </c>
    </row>
    <row r="158" spans="2:8">
      <c r="B158" s="6">
        <v>44011.291666666664</v>
      </c>
      <c r="C158" s="7">
        <v>51.944400000000002</v>
      </c>
      <c r="D158" s="53">
        <f t="shared" si="10"/>
        <v>51.294887060273453</v>
      </c>
      <c r="E158" s="5">
        <f t="shared" si="11"/>
        <v>0.64951293972654867</v>
      </c>
      <c r="F158" s="5">
        <f t="shared" si="12"/>
        <v>0.64951293972654867</v>
      </c>
      <c r="G158" s="5">
        <f t="shared" si="13"/>
        <v>0.42186705887222326</v>
      </c>
      <c r="H158" s="52">
        <f t="shared" si="14"/>
        <v>1.2504003121155479E-2</v>
      </c>
    </row>
    <row r="159" spans="2:8">
      <c r="B159" s="6">
        <v>44012.291666666664</v>
      </c>
      <c r="C159" s="7">
        <v>53.335000000000001</v>
      </c>
      <c r="D159" s="53">
        <f t="shared" si="10"/>
        <v>51.91841948241094</v>
      </c>
      <c r="E159" s="5">
        <f t="shared" si="11"/>
        <v>1.4165805175890611</v>
      </c>
      <c r="F159" s="5">
        <f t="shared" si="12"/>
        <v>1.4165805175890611</v>
      </c>
      <c r="G159" s="5">
        <f t="shared" si="13"/>
        <v>2.0067003628128921</v>
      </c>
      <c r="H159" s="52">
        <f t="shared" si="14"/>
        <v>2.6560054703085423E-2</v>
      </c>
    </row>
    <row r="160" spans="2:8">
      <c r="B160" s="6">
        <v>44013.291666666664</v>
      </c>
      <c r="C160" s="7">
        <v>52.425800000000002</v>
      </c>
      <c r="D160" s="53">
        <f t="shared" si="10"/>
        <v>53.278336779296438</v>
      </c>
      <c r="E160" s="5">
        <f t="shared" si="11"/>
        <v>-0.85253677929643601</v>
      </c>
      <c r="F160" s="5">
        <f t="shared" si="12"/>
        <v>0.85253677929643601</v>
      </c>
      <c r="G160" s="5">
        <f t="shared" si="13"/>
        <v>0.72681896005314006</v>
      </c>
      <c r="H160" s="52">
        <f t="shared" si="14"/>
        <v>1.6261779110598902E-2</v>
      </c>
    </row>
    <row r="161" spans="2:8">
      <c r="B161" s="6">
        <v>44014.291666666664</v>
      </c>
      <c r="C161" s="7">
        <v>52.710999999999999</v>
      </c>
      <c r="D161" s="53">
        <f t="shared" si="10"/>
        <v>52.459901471171861</v>
      </c>
      <c r="E161" s="5">
        <f t="shared" si="11"/>
        <v>0.25109852882813755</v>
      </c>
      <c r="F161" s="5">
        <f t="shared" si="12"/>
        <v>0.25109852882813755</v>
      </c>
      <c r="G161" s="5">
        <f t="shared" si="13"/>
        <v>6.3050471179655024E-2</v>
      </c>
      <c r="H161" s="52">
        <f t="shared" si="14"/>
        <v>4.7636836491081096E-3</v>
      </c>
    </row>
    <row r="162" spans="2:8">
      <c r="B162" s="6">
        <v>44018.291666666664</v>
      </c>
      <c r="C162" s="7">
        <v>53.076500000000003</v>
      </c>
      <c r="D162" s="53">
        <f t="shared" si="10"/>
        <v>52.70095605884687</v>
      </c>
      <c r="E162" s="5">
        <f t="shared" si="11"/>
        <v>0.37554394115313272</v>
      </c>
      <c r="F162" s="5">
        <f t="shared" si="12"/>
        <v>0.37554394115313272</v>
      </c>
      <c r="G162" s="5">
        <f t="shared" si="13"/>
        <v>0.14103325173682763</v>
      </c>
      <c r="H162" s="52">
        <f t="shared" si="14"/>
        <v>7.0755219570456359E-3</v>
      </c>
    </row>
    <row r="163" spans="2:8">
      <c r="B163" s="6">
        <v>44019.291666666664</v>
      </c>
      <c r="C163" s="7">
        <v>51.98</v>
      </c>
      <c r="D163" s="53">
        <f t="shared" si="10"/>
        <v>53.061478242353878</v>
      </c>
      <c r="E163" s="5">
        <f t="shared" si="11"/>
        <v>-1.0814782423538816</v>
      </c>
      <c r="F163" s="5">
        <f t="shared" si="12"/>
        <v>1.0814782423538816</v>
      </c>
      <c r="G163" s="5">
        <f t="shared" si="13"/>
        <v>1.169595188684841</v>
      </c>
      <c r="H163" s="52">
        <f t="shared" si="14"/>
        <v>2.0805660683991568E-2</v>
      </c>
    </row>
    <row r="164" spans="2:8">
      <c r="B164" s="6">
        <v>44020.291666666664</v>
      </c>
      <c r="C164" s="7">
        <v>52.247500000000002</v>
      </c>
      <c r="D164" s="53">
        <f t="shared" si="10"/>
        <v>52.023259129694154</v>
      </c>
      <c r="E164" s="5">
        <f t="shared" si="11"/>
        <v>0.22424087030584872</v>
      </c>
      <c r="F164" s="5">
        <f t="shared" si="12"/>
        <v>0.22424087030584872</v>
      </c>
      <c r="G164" s="5">
        <f t="shared" si="13"/>
        <v>5.0283967915524468E-2</v>
      </c>
      <c r="H164" s="52">
        <f t="shared" si="14"/>
        <v>4.2918966516263691E-3</v>
      </c>
    </row>
    <row r="165" spans="2:8">
      <c r="B165" s="6">
        <v>44021.291666666664</v>
      </c>
      <c r="C165" s="7">
        <v>52.078099999999999</v>
      </c>
      <c r="D165" s="53">
        <f t="shared" si="10"/>
        <v>52.238530365187771</v>
      </c>
      <c r="E165" s="5">
        <f t="shared" si="11"/>
        <v>-0.16043036518777143</v>
      </c>
      <c r="F165" s="5">
        <f t="shared" si="12"/>
        <v>0.16043036518777143</v>
      </c>
      <c r="G165" s="5">
        <f t="shared" si="13"/>
        <v>2.5737902074281702E-2</v>
      </c>
      <c r="H165" s="52">
        <f t="shared" si="14"/>
        <v>3.0805725475347876E-3</v>
      </c>
    </row>
    <row r="166" spans="2:8">
      <c r="B166" s="6">
        <v>44022.291666666664</v>
      </c>
      <c r="C166" s="7">
        <v>53.067599999999999</v>
      </c>
      <c r="D166" s="53">
        <f t="shared" si="10"/>
        <v>52.084517214607509</v>
      </c>
      <c r="E166" s="5">
        <f t="shared" si="11"/>
        <v>0.98308278539249017</v>
      </c>
      <c r="F166" s="5">
        <f t="shared" si="12"/>
        <v>0.98308278539249017</v>
      </c>
      <c r="G166" s="5">
        <f t="shared" si="13"/>
        <v>0.96645176293505686</v>
      </c>
      <c r="H166" s="52">
        <f t="shared" si="14"/>
        <v>1.8525103554569836E-2</v>
      </c>
    </row>
    <row r="167" spans="2:8">
      <c r="B167" s="6">
        <v>44025.291666666664</v>
      </c>
      <c r="C167" s="7">
        <v>52.220700000000001</v>
      </c>
      <c r="D167" s="53">
        <f t="shared" si="10"/>
        <v>53.028276688584299</v>
      </c>
      <c r="E167" s="5">
        <f t="shared" si="11"/>
        <v>-0.8075766885842981</v>
      </c>
      <c r="F167" s="5">
        <f t="shared" si="12"/>
        <v>0.8075766885842981</v>
      </c>
      <c r="G167" s="5">
        <f t="shared" si="13"/>
        <v>0.65218010794478043</v>
      </c>
      <c r="H167" s="52">
        <f t="shared" si="14"/>
        <v>1.546468524137551E-2</v>
      </c>
    </row>
    <row r="168" spans="2:8">
      <c r="B168" s="6">
        <v>44026.291666666664</v>
      </c>
      <c r="C168" s="7">
        <v>52.577300000000001</v>
      </c>
      <c r="D168" s="53">
        <f t="shared" si="10"/>
        <v>52.253003067543375</v>
      </c>
      <c r="E168" s="5">
        <f t="shared" si="11"/>
        <v>0.32429693245662605</v>
      </c>
      <c r="F168" s="5">
        <f t="shared" si="12"/>
        <v>0.32429693245662605</v>
      </c>
      <c r="G168" s="5">
        <f t="shared" si="13"/>
        <v>0.10516850040077748</v>
      </c>
      <c r="H168" s="52">
        <f t="shared" si="14"/>
        <v>6.1680027779407853E-3</v>
      </c>
    </row>
    <row r="169" spans="2:8">
      <c r="B169" s="6">
        <v>44027.291666666664</v>
      </c>
      <c r="C169" s="7">
        <v>52.621899999999997</v>
      </c>
      <c r="D169" s="53">
        <f t="shared" si="10"/>
        <v>52.564328122701731</v>
      </c>
      <c r="E169" s="5">
        <f t="shared" si="11"/>
        <v>5.7571877298265406E-2</v>
      </c>
      <c r="F169" s="5">
        <f t="shared" si="12"/>
        <v>5.7571877298265406E-2</v>
      </c>
      <c r="G169" s="5">
        <f t="shared" si="13"/>
        <v>3.3145210556465277E-3</v>
      </c>
      <c r="H169" s="52">
        <f t="shared" si="14"/>
        <v>1.0940668675639878E-3</v>
      </c>
    </row>
    <row r="170" spans="2:8">
      <c r="B170" s="6">
        <v>44028.291666666664</v>
      </c>
      <c r="C170" s="7">
        <v>52.719900000000003</v>
      </c>
      <c r="D170" s="53">
        <f t="shared" si="10"/>
        <v>52.619597124908061</v>
      </c>
      <c r="E170" s="5">
        <f t="shared" si="11"/>
        <v>0.10030287509194125</v>
      </c>
      <c r="F170" s="5">
        <f t="shared" si="12"/>
        <v>0.10030287509194125</v>
      </c>
      <c r="G170" s="5">
        <f t="shared" si="13"/>
        <v>1.0060666751709567E-2</v>
      </c>
      <c r="H170" s="52">
        <f t="shared" si="14"/>
        <v>1.9025619375594651E-3</v>
      </c>
    </row>
    <row r="171" spans="2:8">
      <c r="B171" s="6">
        <v>44029.291666666664</v>
      </c>
      <c r="C171" s="7">
        <v>53.486600000000003</v>
      </c>
      <c r="D171" s="53">
        <f t="shared" si="10"/>
        <v>52.71588788499632</v>
      </c>
      <c r="E171" s="5">
        <f t="shared" si="11"/>
        <v>0.77071211500368264</v>
      </c>
      <c r="F171" s="5">
        <f t="shared" si="12"/>
        <v>0.77071211500368264</v>
      </c>
      <c r="G171" s="5">
        <f t="shared" si="13"/>
        <v>0.59399716421344972</v>
      </c>
      <c r="H171" s="52">
        <f t="shared" si="14"/>
        <v>1.4409443019441928E-2</v>
      </c>
    </row>
    <row r="172" spans="2:8">
      <c r="B172" s="6">
        <v>44032.291666666664</v>
      </c>
      <c r="C172" s="7">
        <v>54.511699999999998</v>
      </c>
      <c r="D172" s="53">
        <f t="shared" si="10"/>
        <v>53.455771515399853</v>
      </c>
      <c r="E172" s="5">
        <f t="shared" si="11"/>
        <v>1.0559284846001447</v>
      </c>
      <c r="F172" s="5">
        <f t="shared" si="12"/>
        <v>1.0559284846001447</v>
      </c>
      <c r="G172" s="5">
        <f t="shared" si="13"/>
        <v>1.1149849645899579</v>
      </c>
      <c r="H172" s="52">
        <f t="shared" si="14"/>
        <v>1.937067610439859E-2</v>
      </c>
    </row>
    <row r="173" spans="2:8">
      <c r="B173" s="6">
        <v>44033.291666666664</v>
      </c>
      <c r="C173" s="7">
        <v>54.110599999999998</v>
      </c>
      <c r="D173" s="53">
        <f t="shared" si="10"/>
        <v>54.469462860615991</v>
      </c>
      <c r="E173" s="5">
        <f t="shared" si="11"/>
        <v>-0.35886286061599293</v>
      </c>
      <c r="F173" s="5">
        <f t="shared" si="12"/>
        <v>0.35886286061599293</v>
      </c>
      <c r="G173" s="5">
        <f t="shared" si="13"/>
        <v>0.12878255272949357</v>
      </c>
      <c r="H173" s="52">
        <f t="shared" si="14"/>
        <v>6.6320251598761234E-3</v>
      </c>
    </row>
    <row r="174" spans="2:8">
      <c r="B174" s="6">
        <v>44034.291666666664</v>
      </c>
      <c r="C174" s="7">
        <v>54.422600000000003</v>
      </c>
      <c r="D174" s="53">
        <f t="shared" si="10"/>
        <v>54.124954514424637</v>
      </c>
      <c r="E174" s="5">
        <f t="shared" si="11"/>
        <v>0.29764548557536585</v>
      </c>
      <c r="F174" s="5">
        <f t="shared" si="12"/>
        <v>0.29764548557536585</v>
      </c>
      <c r="G174" s="5">
        <f t="shared" si="13"/>
        <v>8.8592835083395327E-2</v>
      </c>
      <c r="H174" s="52">
        <f t="shared" si="14"/>
        <v>5.4691522561466348E-3</v>
      </c>
    </row>
    <row r="175" spans="2:8">
      <c r="B175" s="6">
        <v>44035.291666666664</v>
      </c>
      <c r="C175" s="7">
        <v>53.843200000000003</v>
      </c>
      <c r="D175" s="53">
        <f t="shared" si="10"/>
        <v>54.410694180576989</v>
      </c>
      <c r="E175" s="5">
        <f t="shared" si="11"/>
        <v>-0.5674941805769862</v>
      </c>
      <c r="F175" s="5">
        <f t="shared" si="12"/>
        <v>0.5674941805769862</v>
      </c>
      <c r="G175" s="5">
        <f t="shared" si="13"/>
        <v>0.322049644988745</v>
      </c>
      <c r="H175" s="52">
        <f t="shared" si="14"/>
        <v>1.0539755820177592E-2</v>
      </c>
    </row>
    <row r="176" spans="2:8">
      <c r="B176" s="6">
        <v>44036.291666666664</v>
      </c>
      <c r="C176" s="7">
        <v>45.098100000000002</v>
      </c>
      <c r="D176" s="53">
        <f t="shared" si="10"/>
        <v>53.865899767223084</v>
      </c>
      <c r="E176" s="5">
        <f t="shared" si="11"/>
        <v>-8.7677997672230816</v>
      </c>
      <c r="F176" s="5">
        <f t="shared" si="12"/>
        <v>8.7677997672230816</v>
      </c>
      <c r="G176" s="5">
        <f t="shared" si="13"/>
        <v>76.874312758117128</v>
      </c>
      <c r="H176" s="52">
        <f t="shared" si="14"/>
        <v>0.19441616758185115</v>
      </c>
    </row>
    <row r="177" spans="2:8">
      <c r="B177" s="6">
        <v>44039.291666666664</v>
      </c>
      <c r="C177" s="7">
        <v>44.188800000000001</v>
      </c>
      <c r="D177" s="53">
        <f t="shared" si="10"/>
        <v>45.448811990688924</v>
      </c>
      <c r="E177" s="5">
        <f t="shared" si="11"/>
        <v>-1.2600119906889233</v>
      </c>
      <c r="F177" s="5">
        <f t="shared" si="12"/>
        <v>1.2600119906889233</v>
      </c>
      <c r="G177" s="5">
        <f t="shared" si="13"/>
        <v>1.5876302166798635</v>
      </c>
      <c r="H177" s="52">
        <f t="shared" si="14"/>
        <v>2.851428395179148E-2</v>
      </c>
    </row>
    <row r="178" spans="2:8">
      <c r="B178" s="6">
        <v>44040.291666666664</v>
      </c>
      <c r="C178" s="7">
        <v>43.8947</v>
      </c>
      <c r="D178" s="53">
        <f t="shared" si="10"/>
        <v>44.239200479627556</v>
      </c>
      <c r="E178" s="5">
        <f t="shared" si="11"/>
        <v>-0.34450047962755548</v>
      </c>
      <c r="F178" s="5">
        <f t="shared" si="12"/>
        <v>0.34450047962755548</v>
      </c>
      <c r="G178" s="5">
        <f t="shared" si="13"/>
        <v>0.11868058046361576</v>
      </c>
      <c r="H178" s="52">
        <f t="shared" si="14"/>
        <v>7.8483388570272823E-3</v>
      </c>
    </row>
    <row r="179" spans="2:8">
      <c r="B179" s="6">
        <v>44041.291666666664</v>
      </c>
      <c r="C179" s="7">
        <v>42.851700000000001</v>
      </c>
      <c r="D179" s="53">
        <f t="shared" si="10"/>
        <v>43.908480019185099</v>
      </c>
      <c r="E179" s="5">
        <f t="shared" si="11"/>
        <v>-1.0567800191850978</v>
      </c>
      <c r="F179" s="5">
        <f t="shared" si="12"/>
        <v>1.0567800191850978</v>
      </c>
      <c r="G179" s="5">
        <f t="shared" si="13"/>
        <v>1.1167840089488557</v>
      </c>
      <c r="H179" s="52">
        <f t="shared" si="14"/>
        <v>2.4661332436871762E-2</v>
      </c>
    </row>
    <row r="180" spans="2:8">
      <c r="B180" s="6">
        <v>44042.291666666664</v>
      </c>
      <c r="C180" s="7">
        <v>42.7804</v>
      </c>
      <c r="D180" s="53">
        <f t="shared" si="10"/>
        <v>42.893971200767403</v>
      </c>
      <c r="E180" s="5">
        <f t="shared" si="11"/>
        <v>-0.11357120076740301</v>
      </c>
      <c r="F180" s="5">
        <f t="shared" si="12"/>
        <v>0.11357120076740301</v>
      </c>
      <c r="G180" s="5">
        <f t="shared" si="13"/>
        <v>1.2898417643749762E-2</v>
      </c>
      <c r="H180" s="52">
        <f t="shared" si="14"/>
        <v>2.6547484541379466E-3</v>
      </c>
    </row>
    <row r="181" spans="2:8">
      <c r="B181" s="6">
        <v>44043.291666666664</v>
      </c>
      <c r="C181" s="7">
        <v>42.5486</v>
      </c>
      <c r="D181" s="53">
        <f t="shared" si="10"/>
        <v>42.784942848030695</v>
      </c>
      <c r="E181" s="5">
        <f t="shared" si="11"/>
        <v>-0.23634284803069505</v>
      </c>
      <c r="F181" s="5">
        <f t="shared" si="12"/>
        <v>0.23634284803069505</v>
      </c>
      <c r="G181" s="5">
        <f t="shared" si="13"/>
        <v>5.5857941815260215E-2</v>
      </c>
      <c r="H181" s="52">
        <f t="shared" si="14"/>
        <v>5.5546562761335282E-3</v>
      </c>
    </row>
    <row r="182" spans="2:8">
      <c r="B182" s="6">
        <v>44046.291666666664</v>
      </c>
      <c r="C182" s="7">
        <v>43.056699999999999</v>
      </c>
      <c r="D182" s="53">
        <f t="shared" si="10"/>
        <v>42.558053713921225</v>
      </c>
      <c r="E182" s="5">
        <f t="shared" si="11"/>
        <v>0.49864628607877393</v>
      </c>
      <c r="F182" s="5">
        <f t="shared" si="12"/>
        <v>0.49864628607877393</v>
      </c>
      <c r="G182" s="5">
        <f t="shared" si="13"/>
        <v>0.24864811862015446</v>
      </c>
      <c r="H182" s="52">
        <f t="shared" si="14"/>
        <v>1.1581154293728361E-2</v>
      </c>
    </row>
    <row r="183" spans="2:8">
      <c r="B183" s="6">
        <v>44047.291666666664</v>
      </c>
      <c r="C183" s="7">
        <v>43.796599999999998</v>
      </c>
      <c r="D183" s="53">
        <f t="shared" si="10"/>
        <v>43.036754148556852</v>
      </c>
      <c r="E183" s="5">
        <f t="shared" si="11"/>
        <v>0.75984585144314565</v>
      </c>
      <c r="F183" s="5">
        <f t="shared" si="12"/>
        <v>0.75984585144314565</v>
      </c>
      <c r="G183" s="5">
        <f t="shared" si="13"/>
        <v>0.57736571795535896</v>
      </c>
      <c r="H183" s="52">
        <f t="shared" si="14"/>
        <v>1.7349425559133488E-2</v>
      </c>
    </row>
    <row r="184" spans="2:8">
      <c r="B184" s="6">
        <v>44048.291666666664</v>
      </c>
      <c r="C184" s="7">
        <v>43.609400000000001</v>
      </c>
      <c r="D184" s="53">
        <f t="shared" si="10"/>
        <v>43.766206165942272</v>
      </c>
      <c r="E184" s="5">
        <f t="shared" si="11"/>
        <v>-0.15680616594227104</v>
      </c>
      <c r="F184" s="5">
        <f t="shared" si="12"/>
        <v>0.15680616594227104</v>
      </c>
      <c r="G184" s="5">
        <f t="shared" si="13"/>
        <v>2.4588173677515042E-2</v>
      </c>
      <c r="H184" s="52">
        <f t="shared" si="14"/>
        <v>3.5956964769584317E-3</v>
      </c>
    </row>
    <row r="185" spans="2:8">
      <c r="B185" s="6">
        <v>44049.291666666664</v>
      </c>
      <c r="C185" s="7">
        <v>43.591500000000003</v>
      </c>
      <c r="D185" s="53">
        <f t="shared" si="10"/>
        <v>43.615672246637693</v>
      </c>
      <c r="E185" s="5">
        <f t="shared" si="11"/>
        <v>-2.4172246637689909E-2</v>
      </c>
      <c r="F185" s="5">
        <f t="shared" si="12"/>
        <v>2.4172246637689909E-2</v>
      </c>
      <c r="G185" s="5">
        <f t="shared" si="13"/>
        <v>5.8429750751331111E-4</v>
      </c>
      <c r="H185" s="52">
        <f t="shared" si="14"/>
        <v>5.5451743201518429E-4</v>
      </c>
    </row>
    <row r="186" spans="2:8">
      <c r="B186" s="6">
        <v>44050.291666666664</v>
      </c>
      <c r="C186" s="7">
        <v>43.1068</v>
      </c>
      <c r="D186" s="53">
        <f t="shared" si="10"/>
        <v>43.592466889865513</v>
      </c>
      <c r="E186" s="5">
        <f t="shared" si="11"/>
        <v>-0.48566688986551299</v>
      </c>
      <c r="F186" s="5">
        <f t="shared" si="12"/>
        <v>0.48566688986551299</v>
      </c>
      <c r="G186" s="5">
        <f t="shared" si="13"/>
        <v>0.23587232791164031</v>
      </c>
      <c r="H186" s="52">
        <f t="shared" si="14"/>
        <v>1.1266595754394039E-2</v>
      </c>
    </row>
    <row r="187" spans="2:8">
      <c r="B187" s="6">
        <v>44053.291666666664</v>
      </c>
      <c r="C187" s="7">
        <v>44.174799999999998</v>
      </c>
      <c r="D187" s="53">
        <f t="shared" si="10"/>
        <v>43.126226675594623</v>
      </c>
      <c r="E187" s="5">
        <f t="shared" si="11"/>
        <v>1.0485733244053748</v>
      </c>
      <c r="F187" s="5">
        <f t="shared" si="12"/>
        <v>1.0485733244053748</v>
      </c>
      <c r="G187" s="5">
        <f t="shared" si="13"/>
        <v>1.0995060166545394</v>
      </c>
      <c r="H187" s="52">
        <f t="shared" si="14"/>
        <v>2.3736911642053271E-2</v>
      </c>
    </row>
    <row r="188" spans="2:8">
      <c r="B188" s="6">
        <v>44054.291666666664</v>
      </c>
      <c r="C188" s="7">
        <v>43.250399999999999</v>
      </c>
      <c r="D188" s="53">
        <f t="shared" si="10"/>
        <v>44.132857067023785</v>
      </c>
      <c r="E188" s="5">
        <f t="shared" si="11"/>
        <v>-0.88245706702378612</v>
      </c>
      <c r="F188" s="5">
        <f t="shared" si="12"/>
        <v>0.88245706702378612</v>
      </c>
      <c r="G188" s="5">
        <f t="shared" si="13"/>
        <v>0.77873047514022298</v>
      </c>
      <c r="H188" s="52">
        <f t="shared" si="14"/>
        <v>2.0403442905124258E-2</v>
      </c>
    </row>
    <row r="189" spans="2:8">
      <c r="B189" s="6">
        <v>44055.291666666664</v>
      </c>
      <c r="C189" s="7">
        <v>44.1479</v>
      </c>
      <c r="D189" s="53">
        <f t="shared" si="10"/>
        <v>43.285698282680954</v>
      </c>
      <c r="E189" s="5">
        <f t="shared" si="11"/>
        <v>0.86220171731904571</v>
      </c>
      <c r="F189" s="5">
        <f t="shared" si="12"/>
        <v>0.86220171731904571</v>
      </c>
      <c r="G189" s="5">
        <f t="shared" si="13"/>
        <v>0.74339180134791161</v>
      </c>
      <c r="H189" s="52">
        <f t="shared" si="14"/>
        <v>1.9529846659049371E-2</v>
      </c>
    </row>
    <row r="190" spans="2:8">
      <c r="B190" s="6">
        <v>44056.291666666664</v>
      </c>
      <c r="C190" s="7">
        <v>43.582500000000003</v>
      </c>
      <c r="D190" s="53">
        <f t="shared" si="10"/>
        <v>44.113411931307233</v>
      </c>
      <c r="E190" s="5">
        <f t="shared" si="11"/>
        <v>-0.53091193130723013</v>
      </c>
      <c r="F190" s="5">
        <f t="shared" si="12"/>
        <v>0.53091193130723013</v>
      </c>
      <c r="G190" s="5">
        <f t="shared" si="13"/>
        <v>0.28186747880437307</v>
      </c>
      <c r="H190" s="52">
        <f t="shared" si="14"/>
        <v>1.2181768629776404E-2</v>
      </c>
    </row>
    <row r="191" spans="2:8">
      <c r="B191" s="6">
        <v>44057.291666666664</v>
      </c>
      <c r="C191" s="7">
        <v>43.878700000000002</v>
      </c>
      <c r="D191" s="53">
        <f t="shared" si="10"/>
        <v>43.603736477252291</v>
      </c>
      <c r="E191" s="5">
        <f t="shared" si="11"/>
        <v>0.27496352274771141</v>
      </c>
      <c r="F191" s="5">
        <f t="shared" si="12"/>
        <v>0.27496352274771141</v>
      </c>
      <c r="G191" s="5">
        <f t="shared" si="13"/>
        <v>7.5604938841831212E-2</v>
      </c>
      <c r="H191" s="52">
        <f t="shared" si="14"/>
        <v>6.2664464249786661E-3</v>
      </c>
    </row>
    <row r="192" spans="2:8">
      <c r="B192" s="6">
        <v>44060.291666666664</v>
      </c>
      <c r="C192" s="7">
        <v>43.914499999999997</v>
      </c>
      <c r="D192" s="53">
        <f t="shared" si="10"/>
        <v>43.8677014590901</v>
      </c>
      <c r="E192" s="5">
        <f t="shared" si="11"/>
        <v>4.6798540909897213E-2</v>
      </c>
      <c r="F192" s="5">
        <f t="shared" si="12"/>
        <v>4.6798540909897213E-2</v>
      </c>
      <c r="G192" s="5">
        <f t="shared" si="13"/>
        <v>2.1901034312953229E-3</v>
      </c>
      <c r="H192" s="52">
        <f t="shared" si="14"/>
        <v>1.0656740008402057E-3</v>
      </c>
    </row>
    <row r="193" spans="2:8">
      <c r="B193" s="6">
        <v>44061.291666666664</v>
      </c>
      <c r="C193" s="7">
        <v>43.6633</v>
      </c>
      <c r="D193" s="53">
        <f t="shared" si="10"/>
        <v>43.912628058363602</v>
      </c>
      <c r="E193" s="5">
        <f t="shared" si="11"/>
        <v>-0.24932805836360217</v>
      </c>
      <c r="F193" s="5">
        <f t="shared" si="12"/>
        <v>0.24932805836360217</v>
      </c>
      <c r="G193" s="5">
        <f t="shared" si="13"/>
        <v>6.2164480687363806E-2</v>
      </c>
      <c r="H193" s="52">
        <f t="shared" si="14"/>
        <v>5.7102431186740847E-3</v>
      </c>
    </row>
    <row r="194" spans="2:8">
      <c r="B194" s="6">
        <v>44062.291666666664</v>
      </c>
      <c r="C194" s="7">
        <v>43.375999999999998</v>
      </c>
      <c r="D194" s="53">
        <f t="shared" si="10"/>
        <v>43.673273122334543</v>
      </c>
      <c r="E194" s="5">
        <f t="shared" si="11"/>
        <v>-0.29727312233454484</v>
      </c>
      <c r="F194" s="5">
        <f t="shared" si="12"/>
        <v>0.29727312233454484</v>
      </c>
      <c r="G194" s="5">
        <f t="shared" si="13"/>
        <v>8.8371309262529257E-2</v>
      </c>
      <c r="H194" s="52">
        <f t="shared" si="14"/>
        <v>6.853401012876818E-3</v>
      </c>
    </row>
    <row r="195" spans="2:8">
      <c r="B195" s="6">
        <v>44063.291666666664</v>
      </c>
      <c r="C195" s="7">
        <v>44.129899999999999</v>
      </c>
      <c r="D195" s="53">
        <f t="shared" si="10"/>
        <v>43.387890924893384</v>
      </c>
      <c r="E195" s="5">
        <f t="shared" si="11"/>
        <v>0.74200907510661551</v>
      </c>
      <c r="F195" s="5">
        <f t="shared" si="12"/>
        <v>0.74200907510661551</v>
      </c>
      <c r="G195" s="5">
        <f t="shared" si="13"/>
        <v>0.55057746754057502</v>
      </c>
      <c r="H195" s="52">
        <f t="shared" si="14"/>
        <v>1.6814202504574348E-2</v>
      </c>
    </row>
    <row r="196" spans="2:8">
      <c r="B196" s="6">
        <v>44064.291666666664</v>
      </c>
      <c r="C196" s="7">
        <v>44.228700000000003</v>
      </c>
      <c r="D196" s="53">
        <f t="shared" ref="D196:D259" si="15">alpha*C195+(1-alpha)*D195</f>
        <v>44.100219636995732</v>
      </c>
      <c r="E196" s="5">
        <f t="shared" ref="E196:E259" si="16">C196-D196</f>
        <v>0.12848036300427168</v>
      </c>
      <c r="F196" s="5">
        <f t="shared" ref="F196:F259" si="17">ABS(E196)</f>
        <v>0.12848036300427168</v>
      </c>
      <c r="G196" s="5">
        <f t="shared" ref="G196:G259" si="18">E196^2</f>
        <v>1.6507203677709421E-2</v>
      </c>
      <c r="H196" s="52">
        <f t="shared" ref="H196:H259" si="19">F196/C196</f>
        <v>2.9049093236805891E-3</v>
      </c>
    </row>
    <row r="197" spans="2:8">
      <c r="B197" s="6">
        <v>44067.291666666664</v>
      </c>
      <c r="C197" s="7">
        <v>44.103000000000002</v>
      </c>
      <c r="D197" s="53">
        <f t="shared" si="15"/>
        <v>44.223560785479833</v>
      </c>
      <c r="E197" s="5">
        <f t="shared" si="16"/>
        <v>-0.12056078547983162</v>
      </c>
      <c r="F197" s="5">
        <f t="shared" si="17"/>
        <v>0.12056078547983162</v>
      </c>
      <c r="G197" s="5">
        <f t="shared" si="18"/>
        <v>1.4534902995513979E-2</v>
      </c>
      <c r="H197" s="52">
        <f t="shared" si="19"/>
        <v>2.7336186989509017E-3</v>
      </c>
    </row>
    <row r="198" spans="2:8">
      <c r="B198" s="6">
        <v>44068.291666666664</v>
      </c>
      <c r="C198" s="7">
        <v>44.363300000000002</v>
      </c>
      <c r="D198" s="53">
        <f t="shared" si="15"/>
        <v>44.107822431419201</v>
      </c>
      <c r="E198" s="5">
        <f t="shared" si="16"/>
        <v>0.25547756858080106</v>
      </c>
      <c r="F198" s="5">
        <f t="shared" si="17"/>
        <v>0.25547756858080106</v>
      </c>
      <c r="G198" s="5">
        <f t="shared" si="18"/>
        <v>6.526878804795791E-2</v>
      </c>
      <c r="H198" s="52">
        <f t="shared" si="19"/>
        <v>5.7587593479475384E-3</v>
      </c>
    </row>
    <row r="199" spans="2:8">
      <c r="B199" s="6">
        <v>44069.291666666664</v>
      </c>
      <c r="C199" s="7">
        <v>44.470999999999997</v>
      </c>
      <c r="D199" s="53">
        <f t="shared" si="15"/>
        <v>44.353080897256774</v>
      </c>
      <c r="E199" s="5">
        <f t="shared" si="16"/>
        <v>0.11791910274322248</v>
      </c>
      <c r="F199" s="5">
        <f t="shared" si="17"/>
        <v>0.11791910274322248</v>
      </c>
      <c r="G199" s="5">
        <f t="shared" si="18"/>
        <v>1.390491479176666E-2</v>
      </c>
      <c r="H199" s="52">
        <f t="shared" si="19"/>
        <v>2.6515954834211617E-3</v>
      </c>
    </row>
    <row r="200" spans="2:8">
      <c r="B200" s="6">
        <v>44070.291666666664</v>
      </c>
      <c r="C200" s="7">
        <v>44.336399999999998</v>
      </c>
      <c r="D200" s="53">
        <f t="shared" si="15"/>
        <v>44.466283235890266</v>
      </c>
      <c r="E200" s="5">
        <f t="shared" si="16"/>
        <v>-0.12988323589026862</v>
      </c>
      <c r="F200" s="5">
        <f t="shared" si="17"/>
        <v>0.12988323589026862</v>
      </c>
      <c r="G200" s="5">
        <f t="shared" si="18"/>
        <v>1.6869654965327163E-2</v>
      </c>
      <c r="H200" s="52">
        <f t="shared" si="19"/>
        <v>2.929494408437957E-3</v>
      </c>
    </row>
    <row r="201" spans="2:8">
      <c r="B201" s="6">
        <v>44071.291666666664</v>
      </c>
      <c r="C201" s="7">
        <v>45.260800000000003</v>
      </c>
      <c r="D201" s="53">
        <f t="shared" si="15"/>
        <v>44.341595329435606</v>
      </c>
      <c r="E201" s="5">
        <f t="shared" si="16"/>
        <v>0.91920467056439747</v>
      </c>
      <c r="F201" s="5">
        <f t="shared" si="17"/>
        <v>0.91920467056439747</v>
      </c>
      <c r="G201" s="5">
        <f t="shared" si="18"/>
        <v>0.84493722638740254</v>
      </c>
      <c r="H201" s="52">
        <f t="shared" si="19"/>
        <v>2.0309068124390144E-2</v>
      </c>
    </row>
    <row r="202" spans="2:8">
      <c r="B202" s="6">
        <v>44074.291666666664</v>
      </c>
      <c r="C202" s="7">
        <v>45.727499999999999</v>
      </c>
      <c r="D202" s="53">
        <f t="shared" si="15"/>
        <v>45.224031813177433</v>
      </c>
      <c r="E202" s="5">
        <f t="shared" si="16"/>
        <v>0.50346818682256611</v>
      </c>
      <c r="F202" s="5">
        <f t="shared" si="17"/>
        <v>0.50346818682256611</v>
      </c>
      <c r="G202" s="5">
        <f t="shared" si="18"/>
        <v>0.25348021514240232</v>
      </c>
      <c r="H202" s="52">
        <f t="shared" si="19"/>
        <v>1.1010183955444014E-2</v>
      </c>
    </row>
    <row r="203" spans="2:8">
      <c r="B203" s="6">
        <v>44075.291666666664</v>
      </c>
      <c r="C203" s="7">
        <v>45.5839</v>
      </c>
      <c r="D203" s="53">
        <f t="shared" si="15"/>
        <v>45.707361272527095</v>
      </c>
      <c r="E203" s="5">
        <f t="shared" si="16"/>
        <v>-0.12346127252709493</v>
      </c>
      <c r="F203" s="5">
        <f t="shared" si="17"/>
        <v>0.12346127252709493</v>
      </c>
      <c r="G203" s="5">
        <f t="shared" si="18"/>
        <v>1.5242685814009607E-2</v>
      </c>
      <c r="H203" s="52">
        <f t="shared" si="19"/>
        <v>2.7084403161444048E-3</v>
      </c>
    </row>
    <row r="204" spans="2:8">
      <c r="B204" s="6">
        <v>44076.291666666664</v>
      </c>
      <c r="C204" s="7">
        <v>46.894199999999998</v>
      </c>
      <c r="D204" s="53">
        <f t="shared" si="15"/>
        <v>45.588838450901079</v>
      </c>
      <c r="E204" s="5">
        <f t="shared" si="16"/>
        <v>1.3053615490989188</v>
      </c>
      <c r="F204" s="5">
        <f t="shared" si="17"/>
        <v>1.3053615490989188</v>
      </c>
      <c r="G204" s="5">
        <f t="shared" si="18"/>
        <v>1.7039687738659288</v>
      </c>
      <c r="H204" s="52">
        <f t="shared" si="19"/>
        <v>2.7836311294337442E-2</v>
      </c>
    </row>
    <row r="205" spans="2:8">
      <c r="B205" s="6">
        <v>44077.291666666664</v>
      </c>
      <c r="C205" s="7">
        <v>45.224899999999998</v>
      </c>
      <c r="D205" s="53">
        <f t="shared" si="15"/>
        <v>46.841985538036042</v>
      </c>
      <c r="E205" s="5">
        <f t="shared" si="16"/>
        <v>-1.6170855380360436</v>
      </c>
      <c r="F205" s="5">
        <f t="shared" si="17"/>
        <v>1.6170855380360436</v>
      </c>
      <c r="G205" s="5">
        <f t="shared" si="18"/>
        <v>2.6149656373253207</v>
      </c>
      <c r="H205" s="52">
        <f t="shared" si="19"/>
        <v>3.5756530982623373E-2</v>
      </c>
    </row>
    <row r="206" spans="2:8">
      <c r="B206" s="6">
        <v>44078.291666666664</v>
      </c>
      <c r="C206" s="7">
        <v>44.9467</v>
      </c>
      <c r="D206" s="53">
        <f t="shared" si="15"/>
        <v>45.289583421521442</v>
      </c>
      <c r="E206" s="5">
        <f t="shared" si="16"/>
        <v>-0.34288342152144224</v>
      </c>
      <c r="F206" s="5">
        <f t="shared" si="17"/>
        <v>0.34288342152144224</v>
      </c>
      <c r="G206" s="5">
        <f t="shared" si="18"/>
        <v>0.11756904075425104</v>
      </c>
      <c r="H206" s="52">
        <f t="shared" si="19"/>
        <v>7.6286673219934332E-3</v>
      </c>
    </row>
    <row r="207" spans="2:8">
      <c r="B207" s="6">
        <v>44082.291666666664</v>
      </c>
      <c r="C207" s="7">
        <v>43.896599999999999</v>
      </c>
      <c r="D207" s="53">
        <f t="shared" si="15"/>
        <v>44.960415336860855</v>
      </c>
      <c r="E207" s="5">
        <f t="shared" si="16"/>
        <v>-1.0638153368608556</v>
      </c>
      <c r="F207" s="5">
        <f t="shared" si="17"/>
        <v>1.0638153368608556</v>
      </c>
      <c r="G207" s="5">
        <f t="shared" si="18"/>
        <v>1.1317030709403757</v>
      </c>
      <c r="H207" s="52">
        <f t="shared" si="19"/>
        <v>2.4234572537755898E-2</v>
      </c>
    </row>
    <row r="208" spans="2:8">
      <c r="B208" s="6">
        <v>44083.291666666664</v>
      </c>
      <c r="C208" s="7">
        <v>44.533799999999999</v>
      </c>
      <c r="D208" s="53">
        <f t="shared" si="15"/>
        <v>43.939152613474434</v>
      </c>
      <c r="E208" s="5">
        <f t="shared" si="16"/>
        <v>0.59464738652556548</v>
      </c>
      <c r="F208" s="5">
        <f t="shared" si="17"/>
        <v>0.59464738652556548</v>
      </c>
      <c r="G208" s="5">
        <f t="shared" si="18"/>
        <v>0.3536055143016853</v>
      </c>
      <c r="H208" s="52">
        <f t="shared" si="19"/>
        <v>1.3352720552155115E-2</v>
      </c>
    </row>
    <row r="209" spans="2:8">
      <c r="B209" s="6">
        <v>44084.291666666664</v>
      </c>
      <c r="C209" s="7">
        <v>43.941499999999998</v>
      </c>
      <c r="D209" s="53">
        <f t="shared" si="15"/>
        <v>44.510014104538982</v>
      </c>
      <c r="E209" s="5">
        <f t="shared" si="16"/>
        <v>-0.5685141045389841</v>
      </c>
      <c r="F209" s="5">
        <f t="shared" si="17"/>
        <v>0.5685141045389841</v>
      </c>
      <c r="G209" s="5">
        <f t="shared" si="18"/>
        <v>0.32320828705976296</v>
      </c>
      <c r="H209" s="52">
        <f t="shared" si="19"/>
        <v>1.2937976731312861E-2</v>
      </c>
    </row>
    <row r="210" spans="2:8">
      <c r="B210" s="6">
        <v>44085.291666666664</v>
      </c>
      <c r="C210" s="7">
        <v>44.228700000000003</v>
      </c>
      <c r="D210" s="53">
        <f t="shared" si="15"/>
        <v>43.964240564181559</v>
      </c>
      <c r="E210" s="5">
        <f t="shared" si="16"/>
        <v>0.26445943581844489</v>
      </c>
      <c r="F210" s="5">
        <f t="shared" si="17"/>
        <v>0.26445943581844489</v>
      </c>
      <c r="G210" s="5">
        <f t="shared" si="18"/>
        <v>6.9938793193410176E-2</v>
      </c>
      <c r="H210" s="52">
        <f t="shared" si="19"/>
        <v>5.9793626269468662E-3</v>
      </c>
    </row>
    <row r="211" spans="2:8">
      <c r="B211" s="6">
        <v>44088.291666666664</v>
      </c>
      <c r="C211" s="7">
        <v>44.345300000000002</v>
      </c>
      <c r="D211" s="53">
        <f t="shared" si="15"/>
        <v>44.218121622567267</v>
      </c>
      <c r="E211" s="5">
        <f t="shared" si="16"/>
        <v>0.12717837743273464</v>
      </c>
      <c r="F211" s="5">
        <f t="shared" si="17"/>
        <v>0.12717837743273464</v>
      </c>
      <c r="G211" s="5">
        <f t="shared" si="18"/>
        <v>1.6174339686423105E-2</v>
      </c>
      <c r="H211" s="52">
        <f t="shared" si="19"/>
        <v>2.8679110848891455E-3</v>
      </c>
    </row>
    <row r="212" spans="2:8">
      <c r="B212" s="6">
        <v>44089.291666666664</v>
      </c>
      <c r="C212" s="7">
        <v>44.874899999999997</v>
      </c>
      <c r="D212" s="53">
        <f t="shared" si="15"/>
        <v>44.340212864902696</v>
      </c>
      <c r="E212" s="5">
        <f t="shared" si="16"/>
        <v>0.53468713509730037</v>
      </c>
      <c r="F212" s="5">
        <f t="shared" si="17"/>
        <v>0.53468713509730037</v>
      </c>
      <c r="G212" s="5">
        <f t="shared" si="18"/>
        <v>0.28589033243855871</v>
      </c>
      <c r="H212" s="52">
        <f t="shared" si="19"/>
        <v>1.1915060202859514E-2</v>
      </c>
    </row>
    <row r="213" spans="2:8">
      <c r="B213" s="6">
        <v>44090.291666666664</v>
      </c>
      <c r="C213" s="7">
        <v>45.206899999999997</v>
      </c>
      <c r="D213" s="53">
        <f t="shared" si="15"/>
        <v>44.853512514596105</v>
      </c>
      <c r="E213" s="5">
        <f t="shared" si="16"/>
        <v>0.35338748540389275</v>
      </c>
      <c r="F213" s="5">
        <f t="shared" si="17"/>
        <v>0.35338748540389275</v>
      </c>
      <c r="G213" s="5">
        <f t="shared" si="18"/>
        <v>0.12488271484008652</v>
      </c>
      <c r="H213" s="52">
        <f t="shared" si="19"/>
        <v>7.8171138787196809E-3</v>
      </c>
    </row>
    <row r="214" spans="2:8">
      <c r="B214" s="6">
        <v>44091.291666666664</v>
      </c>
      <c r="C214" s="7">
        <v>45.162100000000002</v>
      </c>
      <c r="D214" s="53">
        <f t="shared" si="15"/>
        <v>45.192764500583841</v>
      </c>
      <c r="E214" s="5">
        <f t="shared" si="16"/>
        <v>-3.0664500583839072E-2</v>
      </c>
      <c r="F214" s="5">
        <f t="shared" si="17"/>
        <v>3.0664500583839072E-2</v>
      </c>
      <c r="G214" s="5">
        <f t="shared" si="18"/>
        <v>9.4031159605626673E-4</v>
      </c>
      <c r="H214" s="52">
        <f t="shared" si="19"/>
        <v>6.7898748250942872E-4</v>
      </c>
    </row>
    <row r="215" spans="2:8">
      <c r="B215" s="6">
        <v>44092.291666666664</v>
      </c>
      <c r="C215" s="7">
        <v>44.7761</v>
      </c>
      <c r="D215" s="53">
        <f t="shared" si="15"/>
        <v>45.163326580023352</v>
      </c>
      <c r="E215" s="5">
        <f t="shared" si="16"/>
        <v>-0.38722658002335208</v>
      </c>
      <c r="F215" s="5">
        <f t="shared" si="17"/>
        <v>0.38722658002335208</v>
      </c>
      <c r="G215" s="5">
        <f t="shared" si="18"/>
        <v>0.1499444242765815</v>
      </c>
      <c r="H215" s="52">
        <f t="shared" si="19"/>
        <v>8.6480640346826114E-3</v>
      </c>
    </row>
    <row r="216" spans="2:8">
      <c r="B216" s="6">
        <v>44095.291666666664</v>
      </c>
      <c r="C216" s="7">
        <v>44.623600000000003</v>
      </c>
      <c r="D216" s="53">
        <f t="shared" si="15"/>
        <v>44.791589063200938</v>
      </c>
      <c r="E216" s="5">
        <f t="shared" si="16"/>
        <v>-0.16798906320093465</v>
      </c>
      <c r="F216" s="5">
        <f t="shared" si="17"/>
        <v>0.16798906320093465</v>
      </c>
      <c r="G216" s="5">
        <f t="shared" si="18"/>
        <v>2.8220325355127616E-2</v>
      </c>
      <c r="H216" s="52">
        <f t="shared" si="19"/>
        <v>3.7645789044571626E-3</v>
      </c>
    </row>
    <row r="217" spans="2:8">
      <c r="B217" s="6">
        <v>44096.291666666664</v>
      </c>
      <c r="C217" s="7">
        <v>44.83</v>
      </c>
      <c r="D217" s="53">
        <f t="shared" si="15"/>
        <v>44.630319562528037</v>
      </c>
      <c r="E217" s="5">
        <f t="shared" si="16"/>
        <v>0.19968043747196162</v>
      </c>
      <c r="F217" s="5">
        <f t="shared" si="17"/>
        <v>0.19968043747196162</v>
      </c>
      <c r="G217" s="5">
        <f t="shared" si="18"/>
        <v>3.9872277108993978E-2</v>
      </c>
      <c r="H217" s="52">
        <f t="shared" si="19"/>
        <v>4.4541699190711942E-3</v>
      </c>
    </row>
    <row r="218" spans="2:8">
      <c r="B218" s="6">
        <v>44097.291666666664</v>
      </c>
      <c r="C218" s="7">
        <v>43.815800000000003</v>
      </c>
      <c r="D218" s="53">
        <f t="shared" si="15"/>
        <v>44.822012782501119</v>
      </c>
      <c r="E218" s="5">
        <f t="shared" si="16"/>
        <v>-1.006212782501116</v>
      </c>
      <c r="F218" s="5">
        <f t="shared" si="17"/>
        <v>1.006212782501116</v>
      </c>
      <c r="G218" s="5">
        <f t="shared" si="18"/>
        <v>1.0124641636686382</v>
      </c>
      <c r="H218" s="52">
        <f t="shared" si="19"/>
        <v>2.2964610540058973E-2</v>
      </c>
    </row>
    <row r="219" spans="2:8">
      <c r="B219" s="6">
        <v>44098.291666666664</v>
      </c>
      <c r="C219" s="7">
        <v>44.121000000000002</v>
      </c>
      <c r="D219" s="53">
        <f t="shared" si="15"/>
        <v>43.856048511300052</v>
      </c>
      <c r="E219" s="5">
        <f t="shared" si="16"/>
        <v>0.26495148869994978</v>
      </c>
      <c r="F219" s="5">
        <f t="shared" si="17"/>
        <v>0.26495148869994978</v>
      </c>
      <c r="G219" s="5">
        <f t="shared" si="18"/>
        <v>7.0199291364319613E-2</v>
      </c>
      <c r="H219" s="52">
        <f t="shared" si="19"/>
        <v>6.0051106887865132E-3</v>
      </c>
    </row>
    <row r="220" spans="2:8">
      <c r="B220" s="6">
        <v>44099.291666666664</v>
      </c>
      <c r="C220" s="7">
        <v>44.820999999999998</v>
      </c>
      <c r="D220" s="53">
        <f t="shared" si="15"/>
        <v>44.110401940452007</v>
      </c>
      <c r="E220" s="5">
        <f t="shared" si="16"/>
        <v>0.7105980595479906</v>
      </c>
      <c r="F220" s="5">
        <f t="shared" si="17"/>
        <v>0.7105980595479906</v>
      </c>
      <c r="G220" s="5">
        <f t="shared" si="18"/>
        <v>0.5049496022333696</v>
      </c>
      <c r="H220" s="52">
        <f t="shared" si="19"/>
        <v>1.5854132204725254E-2</v>
      </c>
    </row>
    <row r="221" spans="2:8">
      <c r="B221" s="6">
        <v>44102.291666666664</v>
      </c>
      <c r="C221" s="7">
        <v>46.158299999999997</v>
      </c>
      <c r="D221" s="53">
        <f t="shared" si="15"/>
        <v>44.792576077618079</v>
      </c>
      <c r="E221" s="5">
        <f t="shared" si="16"/>
        <v>1.3657239223819175</v>
      </c>
      <c r="F221" s="5">
        <f t="shared" si="17"/>
        <v>1.3657239223819175</v>
      </c>
      <c r="G221" s="5">
        <f t="shared" si="18"/>
        <v>1.8652018321662498</v>
      </c>
      <c r="H221" s="52">
        <f t="shared" si="19"/>
        <v>2.9587829759369768E-2</v>
      </c>
    </row>
    <row r="222" spans="2:8">
      <c r="B222" s="6">
        <v>44103.291666666664</v>
      </c>
      <c r="C222" s="7">
        <v>45.942900000000002</v>
      </c>
      <c r="D222" s="53">
        <f t="shared" si="15"/>
        <v>46.103671043104718</v>
      </c>
      <c r="E222" s="5">
        <f t="shared" si="16"/>
        <v>-0.16077104310471668</v>
      </c>
      <c r="F222" s="5">
        <f t="shared" si="17"/>
        <v>0.16077104310471668</v>
      </c>
      <c r="G222" s="5">
        <f t="shared" si="18"/>
        <v>2.5847328300978668E-2</v>
      </c>
      <c r="H222" s="52">
        <f t="shared" si="19"/>
        <v>3.4993664549847021E-3</v>
      </c>
    </row>
    <row r="223" spans="2:8">
      <c r="B223" s="6">
        <v>44104.291666666664</v>
      </c>
      <c r="C223" s="7">
        <v>46.4724</v>
      </c>
      <c r="D223" s="53">
        <f t="shared" si="15"/>
        <v>45.949330841724191</v>
      </c>
      <c r="E223" s="5">
        <f t="shared" si="16"/>
        <v>0.5230691582758098</v>
      </c>
      <c r="F223" s="5">
        <f t="shared" si="17"/>
        <v>0.5230691582758098</v>
      </c>
      <c r="G223" s="5">
        <f t="shared" si="18"/>
        <v>0.27360134433936417</v>
      </c>
      <c r="H223" s="52">
        <f t="shared" si="19"/>
        <v>1.1255479774571784E-2</v>
      </c>
    </row>
    <row r="224" spans="2:8">
      <c r="B224" s="6">
        <v>44105.291666666664</v>
      </c>
      <c r="C224" s="7">
        <v>46.885300000000001</v>
      </c>
      <c r="D224" s="53">
        <f t="shared" si="15"/>
        <v>46.451477233668967</v>
      </c>
      <c r="E224" s="5">
        <f t="shared" si="16"/>
        <v>0.43382276633103345</v>
      </c>
      <c r="F224" s="5">
        <f t="shared" si="17"/>
        <v>0.43382276633103345</v>
      </c>
      <c r="G224" s="5">
        <f t="shared" si="18"/>
        <v>0.18820219258711046</v>
      </c>
      <c r="H224" s="52">
        <f t="shared" si="19"/>
        <v>9.252852521601301E-3</v>
      </c>
    </row>
    <row r="225" spans="2:8">
      <c r="B225" s="6">
        <v>44106.291666666664</v>
      </c>
      <c r="C225" s="7">
        <v>45.781300000000002</v>
      </c>
      <c r="D225" s="53">
        <f t="shared" si="15"/>
        <v>46.867947089346757</v>
      </c>
      <c r="E225" s="5">
        <f t="shared" si="16"/>
        <v>-1.086647089346755</v>
      </c>
      <c r="F225" s="5">
        <f t="shared" si="17"/>
        <v>1.086647089346755</v>
      </c>
      <c r="G225" s="5">
        <f t="shared" si="18"/>
        <v>1.1808018967857745</v>
      </c>
      <c r="H225" s="52">
        <f t="shared" si="19"/>
        <v>2.3735610158443624E-2</v>
      </c>
    </row>
    <row r="226" spans="2:8">
      <c r="B226" s="6">
        <v>44109.291666666664</v>
      </c>
      <c r="C226" s="7">
        <v>46.391599999999997</v>
      </c>
      <c r="D226" s="53">
        <f t="shared" si="15"/>
        <v>45.824765883573875</v>
      </c>
      <c r="E226" s="5">
        <f t="shared" si="16"/>
        <v>0.56683411642612214</v>
      </c>
      <c r="F226" s="5">
        <f t="shared" si="17"/>
        <v>0.56683411642612214</v>
      </c>
      <c r="G226" s="5">
        <f t="shared" si="18"/>
        <v>0.32130091554458257</v>
      </c>
      <c r="H226" s="52">
        <f t="shared" si="19"/>
        <v>1.2218464472579566E-2</v>
      </c>
    </row>
    <row r="227" spans="2:8">
      <c r="B227" s="6">
        <v>44110.291666666664</v>
      </c>
      <c r="C227" s="7">
        <v>46.104399999999998</v>
      </c>
      <c r="D227" s="53">
        <f t="shared" si="15"/>
        <v>46.368926635342952</v>
      </c>
      <c r="E227" s="5">
        <f t="shared" si="16"/>
        <v>-0.2645266353429534</v>
      </c>
      <c r="F227" s="5">
        <f t="shared" si="17"/>
        <v>0.2645266353429534</v>
      </c>
      <c r="G227" s="5">
        <f t="shared" si="18"/>
        <v>6.9974340805863844E-2</v>
      </c>
      <c r="H227" s="52">
        <f t="shared" si="19"/>
        <v>5.7375572687846151E-3</v>
      </c>
    </row>
    <row r="228" spans="2:8">
      <c r="B228" s="6">
        <v>44111.291666666664</v>
      </c>
      <c r="C228" s="7">
        <v>47.2712</v>
      </c>
      <c r="D228" s="53">
        <f t="shared" si="15"/>
        <v>46.114981065413716</v>
      </c>
      <c r="E228" s="5">
        <f t="shared" si="16"/>
        <v>1.1562189345862848</v>
      </c>
      <c r="F228" s="5">
        <f t="shared" si="17"/>
        <v>1.1562189345862848</v>
      </c>
      <c r="G228" s="5">
        <f t="shared" si="18"/>
        <v>1.3368422246958436</v>
      </c>
      <c r="H228" s="52">
        <f t="shared" si="19"/>
        <v>2.4459267684896611E-2</v>
      </c>
    </row>
    <row r="229" spans="2:8">
      <c r="B229" s="6">
        <v>44112.291666666664</v>
      </c>
      <c r="C229" s="7">
        <v>47.8994</v>
      </c>
      <c r="D229" s="53">
        <f t="shared" si="15"/>
        <v>47.224951242616555</v>
      </c>
      <c r="E229" s="5">
        <f t="shared" si="16"/>
        <v>0.67444875738344479</v>
      </c>
      <c r="F229" s="5">
        <f t="shared" si="17"/>
        <v>0.67444875738344479</v>
      </c>
      <c r="G229" s="5">
        <f t="shared" si="18"/>
        <v>0.45488112633607275</v>
      </c>
      <c r="H229" s="52">
        <f t="shared" si="19"/>
        <v>1.4080526215014067E-2</v>
      </c>
    </row>
    <row r="230" spans="2:8">
      <c r="B230" s="6">
        <v>44113.291666666664</v>
      </c>
      <c r="C230" s="7">
        <v>47.405799999999999</v>
      </c>
      <c r="D230" s="53">
        <f t="shared" si="15"/>
        <v>47.87242204970466</v>
      </c>
      <c r="E230" s="5">
        <f t="shared" si="16"/>
        <v>-0.46662204970466092</v>
      </c>
      <c r="F230" s="5">
        <f t="shared" si="17"/>
        <v>0.46662204970466092</v>
      </c>
      <c r="G230" s="5">
        <f t="shared" si="18"/>
        <v>0.21773613727057906</v>
      </c>
      <c r="H230" s="52">
        <f t="shared" si="19"/>
        <v>9.8431426050116424E-3</v>
      </c>
    </row>
    <row r="231" spans="2:8">
      <c r="B231" s="6">
        <v>44116.291666666664</v>
      </c>
      <c r="C231" s="7">
        <v>48.357199999999999</v>
      </c>
      <c r="D231" s="53">
        <f t="shared" si="15"/>
        <v>47.424464881988186</v>
      </c>
      <c r="E231" s="5">
        <f t="shared" si="16"/>
        <v>0.93273511801181286</v>
      </c>
      <c r="F231" s="5">
        <f t="shared" si="17"/>
        <v>0.93273511801181286</v>
      </c>
      <c r="G231" s="5">
        <f t="shared" si="18"/>
        <v>0.86999480037251042</v>
      </c>
      <c r="H231" s="52">
        <f t="shared" si="19"/>
        <v>1.9288443458509032E-2</v>
      </c>
    </row>
    <row r="232" spans="2:8">
      <c r="B232" s="6">
        <v>44117.291666666664</v>
      </c>
      <c r="C232" s="7">
        <v>48.3123</v>
      </c>
      <c r="D232" s="53">
        <f t="shared" si="15"/>
        <v>48.319890595279524</v>
      </c>
      <c r="E232" s="5">
        <f t="shared" si="16"/>
        <v>-7.5905952795238818E-3</v>
      </c>
      <c r="F232" s="5">
        <f t="shared" si="17"/>
        <v>7.5905952795238818E-3</v>
      </c>
      <c r="G232" s="5">
        <f t="shared" si="18"/>
        <v>5.7617136697530236E-5</v>
      </c>
      <c r="H232" s="52">
        <f t="shared" si="19"/>
        <v>1.571151710749412E-4</v>
      </c>
    </row>
    <row r="233" spans="2:8">
      <c r="B233" s="6">
        <v>44118.291666666664</v>
      </c>
      <c r="C233" s="7">
        <v>48.061</v>
      </c>
      <c r="D233" s="53">
        <f t="shared" si="15"/>
        <v>48.312603623811178</v>
      </c>
      <c r="E233" s="5">
        <f t="shared" si="16"/>
        <v>-0.25160362381117807</v>
      </c>
      <c r="F233" s="5">
        <f t="shared" si="17"/>
        <v>0.25160362381117807</v>
      </c>
      <c r="G233" s="5">
        <f t="shared" si="18"/>
        <v>6.3304383514916809E-2</v>
      </c>
      <c r="H233" s="52">
        <f t="shared" si="19"/>
        <v>5.2350892368277415E-3</v>
      </c>
    </row>
    <row r="234" spans="2:8">
      <c r="B234" s="6">
        <v>44119.291666666664</v>
      </c>
      <c r="C234" s="7">
        <v>48.330199999999998</v>
      </c>
      <c r="D234" s="53">
        <f t="shared" si="15"/>
        <v>48.071064144952445</v>
      </c>
      <c r="E234" s="5">
        <f t="shared" si="16"/>
        <v>0.25913585504755332</v>
      </c>
      <c r="F234" s="5">
        <f t="shared" si="17"/>
        <v>0.25913585504755332</v>
      </c>
      <c r="G234" s="5">
        <f t="shared" si="18"/>
        <v>6.7151391371226568E-2</v>
      </c>
      <c r="H234" s="52">
        <f t="shared" si="19"/>
        <v>5.3617790749376859E-3</v>
      </c>
    </row>
    <row r="235" spans="2:8">
      <c r="B235" s="6">
        <v>44120.291666666664</v>
      </c>
      <c r="C235" s="7">
        <v>48.608499999999999</v>
      </c>
      <c r="D235" s="53">
        <f t="shared" si="15"/>
        <v>48.319834565798097</v>
      </c>
      <c r="E235" s="5">
        <f t="shared" si="16"/>
        <v>0.28866543420190283</v>
      </c>
      <c r="F235" s="5">
        <f t="shared" si="17"/>
        <v>0.28866543420190283</v>
      </c>
      <c r="G235" s="5">
        <f t="shared" si="18"/>
        <v>8.3327732902973087E-2</v>
      </c>
      <c r="H235" s="52">
        <f t="shared" si="19"/>
        <v>5.9385793472726545E-3</v>
      </c>
    </row>
    <row r="236" spans="2:8">
      <c r="B236" s="6">
        <v>44123.291666666664</v>
      </c>
      <c r="C236" s="7">
        <v>48.985399999999998</v>
      </c>
      <c r="D236" s="53">
        <f t="shared" si="15"/>
        <v>48.596953382631924</v>
      </c>
      <c r="E236" s="5">
        <f t="shared" si="16"/>
        <v>0.38844661736807495</v>
      </c>
      <c r="F236" s="5">
        <f t="shared" si="17"/>
        <v>0.38844661736807495</v>
      </c>
      <c r="G236" s="5">
        <f t="shared" si="18"/>
        <v>0.15089077454469962</v>
      </c>
      <c r="H236" s="52">
        <f t="shared" si="19"/>
        <v>7.9298447571740753E-3</v>
      </c>
    </row>
    <row r="237" spans="2:8">
      <c r="B237" s="6">
        <v>44124.291666666664</v>
      </c>
      <c r="C237" s="7">
        <v>47.953299999999999</v>
      </c>
      <c r="D237" s="53">
        <f t="shared" si="15"/>
        <v>48.96986213530527</v>
      </c>
      <c r="E237" s="5">
        <f t="shared" si="16"/>
        <v>-1.0165621353052714</v>
      </c>
      <c r="F237" s="5">
        <f t="shared" si="17"/>
        <v>1.0165621353052714</v>
      </c>
      <c r="G237" s="5">
        <f t="shared" si="18"/>
        <v>1.033398574936413</v>
      </c>
      <c r="H237" s="52">
        <f t="shared" si="19"/>
        <v>2.119900268188574E-2</v>
      </c>
    </row>
    <row r="238" spans="2:8">
      <c r="B238" s="6">
        <v>44125.291666666664</v>
      </c>
      <c r="C238" s="7">
        <v>48.016100000000002</v>
      </c>
      <c r="D238" s="53">
        <f t="shared" si="15"/>
        <v>47.993962485412212</v>
      </c>
      <c r="E238" s="5">
        <f t="shared" si="16"/>
        <v>2.2137514587790008E-2</v>
      </c>
      <c r="F238" s="5">
        <f t="shared" si="17"/>
        <v>2.2137514587790008E-2</v>
      </c>
      <c r="G238" s="5">
        <f t="shared" si="18"/>
        <v>4.9006955212461544E-4</v>
      </c>
      <c r="H238" s="52">
        <f t="shared" si="19"/>
        <v>4.6104357887854298E-4</v>
      </c>
    </row>
    <row r="239" spans="2:8">
      <c r="B239" s="6">
        <v>44126.291666666664</v>
      </c>
      <c r="C239" s="7">
        <v>48.375100000000003</v>
      </c>
      <c r="D239" s="53">
        <f t="shared" si="15"/>
        <v>48.015214499416487</v>
      </c>
      <c r="E239" s="5">
        <f t="shared" si="16"/>
        <v>0.3598855005835162</v>
      </c>
      <c r="F239" s="5">
        <f t="shared" si="17"/>
        <v>0.3598855005835162</v>
      </c>
      <c r="G239" s="5">
        <f t="shared" si="18"/>
        <v>0.12951757353024804</v>
      </c>
      <c r="H239" s="52">
        <f t="shared" si="19"/>
        <v>7.4394781733477799E-3</v>
      </c>
    </row>
    <row r="240" spans="2:8">
      <c r="B240" s="6">
        <v>44127.291666666664</v>
      </c>
      <c r="C240" s="7">
        <v>43.259399999999999</v>
      </c>
      <c r="D240" s="53">
        <f t="shared" si="15"/>
        <v>48.360704579976662</v>
      </c>
      <c r="E240" s="5">
        <f t="shared" si="16"/>
        <v>-5.101304579976663</v>
      </c>
      <c r="F240" s="5">
        <f t="shared" si="17"/>
        <v>5.101304579976663</v>
      </c>
      <c r="G240" s="5">
        <f t="shared" si="18"/>
        <v>26.023308417690878</v>
      </c>
      <c r="H240" s="52">
        <f t="shared" si="19"/>
        <v>0.11792360920347168</v>
      </c>
    </row>
    <row r="241" spans="2:8">
      <c r="B241" s="6">
        <v>44130.291666666664</v>
      </c>
      <c r="C241" s="7">
        <v>41.931100000000001</v>
      </c>
      <c r="D241" s="53">
        <f t="shared" si="15"/>
        <v>43.463452183199067</v>
      </c>
      <c r="E241" s="5">
        <f t="shared" si="16"/>
        <v>-1.5323521831990661</v>
      </c>
      <c r="F241" s="5">
        <f t="shared" si="17"/>
        <v>1.5323521831990661</v>
      </c>
      <c r="G241" s="5">
        <f t="shared" si="18"/>
        <v>2.348103213354944</v>
      </c>
      <c r="H241" s="52">
        <f t="shared" si="19"/>
        <v>3.6544526215602884E-2</v>
      </c>
    </row>
    <row r="242" spans="2:8">
      <c r="B242" s="6">
        <v>44131.291666666664</v>
      </c>
      <c r="C242" s="7">
        <v>40.961799999999997</v>
      </c>
      <c r="D242" s="53">
        <f t="shared" si="15"/>
        <v>41.992394087327966</v>
      </c>
      <c r="E242" s="5">
        <f t="shared" si="16"/>
        <v>-1.0305940873279695</v>
      </c>
      <c r="F242" s="5">
        <f t="shared" si="17"/>
        <v>1.0305940873279695</v>
      </c>
      <c r="G242" s="5">
        <f t="shared" si="18"/>
        <v>1.0621241728353705</v>
      </c>
      <c r="H242" s="52">
        <f t="shared" si="19"/>
        <v>2.5159882801243344E-2</v>
      </c>
    </row>
    <row r="243" spans="2:8">
      <c r="B243" s="6">
        <v>44132.291666666664</v>
      </c>
      <c r="C243" s="7">
        <v>39.714300000000001</v>
      </c>
      <c r="D243" s="53">
        <f t="shared" si="15"/>
        <v>41.003023763493118</v>
      </c>
      <c r="E243" s="5">
        <f t="shared" si="16"/>
        <v>-1.2887237634931168</v>
      </c>
      <c r="F243" s="5">
        <f t="shared" si="17"/>
        <v>1.2887237634931168</v>
      </c>
      <c r="G243" s="5">
        <f t="shared" si="18"/>
        <v>1.6608089385918627</v>
      </c>
      <c r="H243" s="52">
        <f t="shared" si="19"/>
        <v>3.2449867264262917E-2</v>
      </c>
    </row>
    <row r="244" spans="2:8">
      <c r="B244" s="6">
        <v>44133.291666666664</v>
      </c>
      <c r="C244" s="7">
        <v>39.5886</v>
      </c>
      <c r="D244" s="53">
        <f t="shared" si="15"/>
        <v>39.765848950539727</v>
      </c>
      <c r="E244" s="5">
        <f t="shared" si="16"/>
        <v>-0.17724895053972745</v>
      </c>
      <c r="F244" s="5">
        <f t="shared" si="17"/>
        <v>0.17724895053972745</v>
      </c>
      <c r="G244" s="5">
        <f t="shared" si="18"/>
        <v>3.1417190467434748E-2</v>
      </c>
      <c r="H244" s="52">
        <f t="shared" si="19"/>
        <v>4.4772725112716145E-3</v>
      </c>
    </row>
    <row r="245" spans="2:8">
      <c r="B245" s="6">
        <v>44134.291666666664</v>
      </c>
      <c r="C245" s="7">
        <v>39.741199999999999</v>
      </c>
      <c r="D245" s="53">
        <f t="shared" si="15"/>
        <v>39.595689958021588</v>
      </c>
      <c r="E245" s="5">
        <f t="shared" si="16"/>
        <v>0.14551004197841166</v>
      </c>
      <c r="F245" s="5">
        <f t="shared" si="17"/>
        <v>0.14551004197841166</v>
      </c>
      <c r="G245" s="5">
        <f t="shared" si="18"/>
        <v>2.1173172316559123E-2</v>
      </c>
      <c r="H245" s="52">
        <f t="shared" si="19"/>
        <v>3.6614405699478543E-3</v>
      </c>
    </row>
    <row r="246" spans="2:8">
      <c r="B246" s="6">
        <v>44137.291666666664</v>
      </c>
      <c r="C246" s="7">
        <v>39.902700000000003</v>
      </c>
      <c r="D246" s="53">
        <f t="shared" si="15"/>
        <v>39.735379598320861</v>
      </c>
      <c r="E246" s="5">
        <f t="shared" si="16"/>
        <v>0.16732040167914164</v>
      </c>
      <c r="F246" s="5">
        <f t="shared" si="17"/>
        <v>0.16732040167914164</v>
      </c>
      <c r="G246" s="5">
        <f t="shared" si="18"/>
        <v>2.7996116818069305E-2</v>
      </c>
      <c r="H246" s="52">
        <f t="shared" si="19"/>
        <v>4.1932100253652413E-3</v>
      </c>
    </row>
    <row r="247" spans="2:8">
      <c r="B247" s="6">
        <v>44138.291666666664</v>
      </c>
      <c r="C247" s="7">
        <v>40.252800000000001</v>
      </c>
      <c r="D247" s="53">
        <f t="shared" si="15"/>
        <v>39.896007183932838</v>
      </c>
      <c r="E247" s="5">
        <f t="shared" si="16"/>
        <v>0.35679281606716273</v>
      </c>
      <c r="F247" s="5">
        <f t="shared" si="17"/>
        <v>0.35679281606716273</v>
      </c>
      <c r="G247" s="5">
        <f t="shared" si="18"/>
        <v>0.12730111359713622</v>
      </c>
      <c r="H247" s="52">
        <f t="shared" si="19"/>
        <v>8.863801178232638E-3</v>
      </c>
    </row>
    <row r="248" spans="2:8">
      <c r="B248" s="6">
        <v>44139.291666666664</v>
      </c>
      <c r="C248" s="7">
        <v>41.015599999999999</v>
      </c>
      <c r="D248" s="53">
        <f t="shared" si="15"/>
        <v>40.238528287357312</v>
      </c>
      <c r="E248" s="5">
        <f t="shared" si="16"/>
        <v>0.77707171264268737</v>
      </c>
      <c r="F248" s="5">
        <f t="shared" si="17"/>
        <v>0.77707171264268737</v>
      </c>
      <c r="G248" s="5">
        <f t="shared" si="18"/>
        <v>0.60384044658943925</v>
      </c>
      <c r="H248" s="52">
        <f t="shared" si="19"/>
        <v>1.8945759970418266E-2</v>
      </c>
    </row>
    <row r="249" spans="2:8">
      <c r="B249" s="6">
        <v>44140.291666666664</v>
      </c>
      <c r="C249" s="7">
        <v>41.295900000000003</v>
      </c>
      <c r="D249" s="53">
        <f t="shared" si="15"/>
        <v>40.984517131494293</v>
      </c>
      <c r="E249" s="5">
        <f t="shared" si="16"/>
        <v>0.31138286850571006</v>
      </c>
      <c r="F249" s="5">
        <f t="shared" si="17"/>
        <v>0.31138286850571006</v>
      </c>
      <c r="G249" s="5">
        <f t="shared" si="18"/>
        <v>9.6959290798844328E-2</v>
      </c>
      <c r="H249" s="52">
        <f t="shared" si="19"/>
        <v>7.540285319019807E-3</v>
      </c>
    </row>
    <row r="250" spans="2:8">
      <c r="B250" s="6">
        <v>44141.291666666664</v>
      </c>
      <c r="C250" s="7">
        <v>41.033700000000003</v>
      </c>
      <c r="D250" s="53">
        <f t="shared" si="15"/>
        <v>41.283444685259774</v>
      </c>
      <c r="E250" s="5">
        <f t="shared" si="16"/>
        <v>-0.24974468525977045</v>
      </c>
      <c r="F250" s="5">
        <f t="shared" si="17"/>
        <v>0.24974468525977045</v>
      </c>
      <c r="G250" s="5">
        <f t="shared" si="18"/>
        <v>6.2372407815501803E-2</v>
      </c>
      <c r="H250" s="52">
        <f t="shared" si="19"/>
        <v>6.0863311195376102E-3</v>
      </c>
    </row>
    <row r="251" spans="2:8">
      <c r="B251" s="6">
        <v>44144.291666666664</v>
      </c>
      <c r="C251" s="7">
        <v>41.223500000000001</v>
      </c>
      <c r="D251" s="53">
        <f t="shared" si="15"/>
        <v>41.043689787410393</v>
      </c>
      <c r="E251" s="5">
        <f t="shared" si="16"/>
        <v>0.17981021258960794</v>
      </c>
      <c r="F251" s="5">
        <f t="shared" si="17"/>
        <v>0.17981021258960794</v>
      </c>
      <c r="G251" s="5">
        <f t="shared" si="18"/>
        <v>3.2331712551520002E-2</v>
      </c>
      <c r="H251" s="52">
        <f t="shared" si="19"/>
        <v>4.3618376069379829E-3</v>
      </c>
    </row>
    <row r="252" spans="2:8">
      <c r="B252" s="6">
        <v>44145.291666666664</v>
      </c>
      <c r="C252" s="7">
        <v>41.078899999999997</v>
      </c>
      <c r="D252" s="53">
        <f t="shared" si="15"/>
        <v>41.216307591496417</v>
      </c>
      <c r="E252" s="5">
        <f t="shared" si="16"/>
        <v>-0.13740759149641946</v>
      </c>
      <c r="F252" s="5">
        <f t="shared" si="17"/>
        <v>0.13740759149641946</v>
      </c>
      <c r="G252" s="5">
        <f t="shared" si="18"/>
        <v>1.8880846200846884E-2</v>
      </c>
      <c r="H252" s="52">
        <f t="shared" si="19"/>
        <v>3.3449676475372872E-3</v>
      </c>
    </row>
    <row r="253" spans="2:8">
      <c r="B253" s="6">
        <v>44146.291666666664</v>
      </c>
      <c r="C253" s="7">
        <v>41.901600000000002</v>
      </c>
      <c r="D253" s="53">
        <f t="shared" si="15"/>
        <v>41.084396303659851</v>
      </c>
      <c r="E253" s="5">
        <f t="shared" si="16"/>
        <v>0.817203696340151</v>
      </c>
      <c r="F253" s="5">
        <f t="shared" si="17"/>
        <v>0.817203696340151</v>
      </c>
      <c r="G253" s="5">
        <f t="shared" si="18"/>
        <v>0.66782188131200571</v>
      </c>
      <c r="H253" s="52">
        <f t="shared" si="19"/>
        <v>1.9502923428703224E-2</v>
      </c>
    </row>
    <row r="254" spans="2:8">
      <c r="B254" s="6">
        <v>44147.291666666664</v>
      </c>
      <c r="C254" s="7">
        <v>40.635899999999999</v>
      </c>
      <c r="D254" s="53">
        <f t="shared" si="15"/>
        <v>41.868911852146397</v>
      </c>
      <c r="E254" s="5">
        <f t="shared" si="16"/>
        <v>-1.2330118521463973</v>
      </c>
      <c r="F254" s="5">
        <f t="shared" si="17"/>
        <v>1.2330118521463973</v>
      </c>
      <c r="G254" s="5">
        <f t="shared" si="18"/>
        <v>1.5203182275334892</v>
      </c>
      <c r="H254" s="52">
        <f t="shared" si="19"/>
        <v>3.034291973713877E-2</v>
      </c>
    </row>
    <row r="255" spans="2:8">
      <c r="B255" s="6">
        <v>44148.291666666664</v>
      </c>
      <c r="C255" s="7">
        <v>41.097000000000001</v>
      </c>
      <c r="D255" s="53">
        <f t="shared" si="15"/>
        <v>40.68522047408586</v>
      </c>
      <c r="E255" s="5">
        <f t="shared" si="16"/>
        <v>0.41177952591414169</v>
      </c>
      <c r="F255" s="5">
        <f t="shared" si="17"/>
        <v>0.41177952591414169</v>
      </c>
      <c r="G255" s="5">
        <f t="shared" si="18"/>
        <v>0.16956237796207529</v>
      </c>
      <c r="H255" s="52">
        <f t="shared" si="19"/>
        <v>1.0019697932066614E-2</v>
      </c>
    </row>
    <row r="256" spans="2:8">
      <c r="B256" s="6">
        <v>44151.291666666664</v>
      </c>
      <c r="C256" s="7">
        <v>41.756900000000002</v>
      </c>
      <c r="D256" s="53">
        <f t="shared" si="15"/>
        <v>41.080528818963437</v>
      </c>
      <c r="E256" s="5">
        <f t="shared" si="16"/>
        <v>0.67637118103656491</v>
      </c>
      <c r="F256" s="5">
        <f t="shared" si="17"/>
        <v>0.67637118103656491</v>
      </c>
      <c r="G256" s="5">
        <f t="shared" si="18"/>
        <v>0.45747797453679767</v>
      </c>
      <c r="H256" s="52">
        <f t="shared" si="19"/>
        <v>1.6197830323528922E-2</v>
      </c>
    </row>
    <row r="257" spans="2:8">
      <c r="B257" s="6">
        <v>44152.291666666664</v>
      </c>
      <c r="C257" s="7">
        <v>41.160299999999999</v>
      </c>
      <c r="D257" s="53">
        <f t="shared" si="15"/>
        <v>41.729845152758543</v>
      </c>
      <c r="E257" s="5">
        <f t="shared" si="16"/>
        <v>-0.56954515275854334</v>
      </c>
      <c r="F257" s="5">
        <f t="shared" si="17"/>
        <v>0.56954515275854334</v>
      </c>
      <c r="G257" s="5">
        <f t="shared" si="18"/>
        <v>0.32438168103075249</v>
      </c>
      <c r="H257" s="52">
        <f t="shared" si="19"/>
        <v>1.383724493646896E-2</v>
      </c>
    </row>
    <row r="258" spans="2:8">
      <c r="B258" s="6">
        <v>44153.291666666664</v>
      </c>
      <c r="C258" s="7">
        <v>40.735399999999998</v>
      </c>
      <c r="D258" s="53">
        <f t="shared" si="15"/>
        <v>41.183081806110344</v>
      </c>
      <c r="E258" s="5">
        <f t="shared" si="16"/>
        <v>-0.4476818061103458</v>
      </c>
      <c r="F258" s="5">
        <f t="shared" si="17"/>
        <v>0.4476818061103458</v>
      </c>
      <c r="G258" s="5">
        <f t="shared" si="18"/>
        <v>0.20041899952222125</v>
      </c>
      <c r="H258" s="52">
        <f t="shared" si="19"/>
        <v>1.0989994111027407E-2</v>
      </c>
    </row>
    <row r="259" spans="2:8">
      <c r="B259" s="6">
        <v>44154.291666666664</v>
      </c>
      <c r="C259" s="7">
        <v>41.241599999999998</v>
      </c>
      <c r="D259" s="53">
        <f t="shared" si="15"/>
        <v>40.753307272244413</v>
      </c>
      <c r="E259" s="5">
        <f t="shared" si="16"/>
        <v>0.48829272775558508</v>
      </c>
      <c r="F259" s="5">
        <f t="shared" si="17"/>
        <v>0.48829272775558508</v>
      </c>
      <c r="G259" s="5">
        <f t="shared" si="18"/>
        <v>0.23842978797898992</v>
      </c>
      <c r="H259" s="52">
        <f t="shared" si="19"/>
        <v>1.1839810476693075E-2</v>
      </c>
    </row>
    <row r="260" spans="2:8">
      <c r="B260" s="6">
        <v>44155.291666666664</v>
      </c>
      <c r="C260" s="7">
        <v>41.033700000000003</v>
      </c>
      <c r="D260" s="53">
        <f t="shared" ref="D260:D323" si="20">alpha*C259+(1-alpha)*D259</f>
        <v>41.222068290889773</v>
      </c>
      <c r="E260" s="5">
        <f t="shared" ref="E260:E323" si="21">C260-D260</f>
        <v>-0.1883682908897697</v>
      </c>
      <c r="F260" s="5">
        <f t="shared" ref="F260:F323" si="22">ABS(E260)</f>
        <v>0.1883682908897697</v>
      </c>
      <c r="G260" s="5">
        <f t="shared" ref="G260:G323" si="23">E260^2</f>
        <v>3.5482613012732894E-2</v>
      </c>
      <c r="H260" s="52">
        <f t="shared" ref="H260:H323" si="24">F260/C260</f>
        <v>4.590575329296887E-3</v>
      </c>
    </row>
    <row r="261" spans="2:8">
      <c r="B261" s="6">
        <v>44158.291666666664</v>
      </c>
      <c r="C261" s="7">
        <v>41.639400000000002</v>
      </c>
      <c r="D261" s="53">
        <f t="shared" si="20"/>
        <v>41.041234731635598</v>
      </c>
      <c r="E261" s="5">
        <f t="shared" si="21"/>
        <v>0.59816526836440431</v>
      </c>
      <c r="F261" s="5">
        <f t="shared" si="22"/>
        <v>0.59816526836440431</v>
      </c>
      <c r="G261" s="5">
        <f t="shared" si="23"/>
        <v>0.35780168827745984</v>
      </c>
      <c r="H261" s="52">
        <f t="shared" si="24"/>
        <v>1.4365367137000156E-2</v>
      </c>
    </row>
    <row r="262" spans="2:8">
      <c r="B262" s="6">
        <v>44159.291666666664</v>
      </c>
      <c r="C262" s="7">
        <v>42.498199999999997</v>
      </c>
      <c r="D262" s="53">
        <f t="shared" si="20"/>
        <v>41.615473389265425</v>
      </c>
      <c r="E262" s="5">
        <f t="shared" si="21"/>
        <v>0.88272661073457215</v>
      </c>
      <c r="F262" s="5">
        <f t="shared" si="22"/>
        <v>0.88272661073457215</v>
      </c>
      <c r="G262" s="5">
        <f t="shared" si="23"/>
        <v>0.77920626929894488</v>
      </c>
      <c r="H262" s="52">
        <f t="shared" si="24"/>
        <v>2.0770917609088672E-2</v>
      </c>
    </row>
    <row r="263" spans="2:8">
      <c r="B263" s="6">
        <v>44160.291666666664</v>
      </c>
      <c r="C263" s="7">
        <v>42.534399999999998</v>
      </c>
      <c r="D263" s="53">
        <f t="shared" si="20"/>
        <v>42.462890935570613</v>
      </c>
      <c r="E263" s="5">
        <f t="shared" si="21"/>
        <v>7.1509064429385205E-2</v>
      </c>
      <c r="F263" s="5">
        <f t="shared" si="22"/>
        <v>7.1509064429385205E-2</v>
      </c>
      <c r="G263" s="5">
        <f t="shared" si="23"/>
        <v>5.1135462955659641E-3</v>
      </c>
      <c r="H263" s="52">
        <f t="shared" si="24"/>
        <v>1.6812054344103879E-3</v>
      </c>
    </row>
    <row r="264" spans="2:8">
      <c r="B264" s="6">
        <v>44162.291666666664</v>
      </c>
      <c r="C264" s="7">
        <v>42.896000000000001</v>
      </c>
      <c r="D264" s="53">
        <f t="shared" si="20"/>
        <v>42.531539637422824</v>
      </c>
      <c r="E264" s="5">
        <f t="shared" si="21"/>
        <v>0.36446036257717651</v>
      </c>
      <c r="F264" s="5">
        <f t="shared" si="22"/>
        <v>0.36446036257717651</v>
      </c>
      <c r="G264" s="5">
        <f t="shared" si="23"/>
        <v>0.13283135588988695</v>
      </c>
      <c r="H264" s="52">
        <f t="shared" si="24"/>
        <v>8.4963717497476797E-3</v>
      </c>
    </row>
    <row r="265" spans="2:8">
      <c r="B265" s="6">
        <v>44165.291666666664</v>
      </c>
      <c r="C265" s="7">
        <v>43.709600000000002</v>
      </c>
      <c r="D265" s="53">
        <f t="shared" si="20"/>
        <v>42.881421585496916</v>
      </c>
      <c r="E265" s="5">
        <f t="shared" si="21"/>
        <v>0.82817841450308549</v>
      </c>
      <c r="F265" s="5">
        <f t="shared" si="22"/>
        <v>0.82817841450308549</v>
      </c>
      <c r="G265" s="5">
        <f t="shared" si="23"/>
        <v>0.68587948624884454</v>
      </c>
      <c r="H265" s="52">
        <f t="shared" si="24"/>
        <v>1.8947288799327503E-2</v>
      </c>
    </row>
    <row r="266" spans="2:8">
      <c r="B266" s="6">
        <v>44166.291666666664</v>
      </c>
      <c r="C266" s="7">
        <v>44.8035</v>
      </c>
      <c r="D266" s="53">
        <f t="shared" si="20"/>
        <v>43.676472863419882</v>
      </c>
      <c r="E266" s="5">
        <f t="shared" si="21"/>
        <v>1.1270271365801179</v>
      </c>
      <c r="F266" s="5">
        <f t="shared" si="22"/>
        <v>1.1270271365801179</v>
      </c>
      <c r="G266" s="5">
        <f t="shared" si="23"/>
        <v>1.2701901665879798</v>
      </c>
      <c r="H266" s="52">
        <f t="shared" si="24"/>
        <v>2.515489050141435E-2</v>
      </c>
    </row>
    <row r="267" spans="2:8">
      <c r="B267" s="6">
        <v>44167.291666666664</v>
      </c>
      <c r="C267" s="7">
        <v>45.110900000000001</v>
      </c>
      <c r="D267" s="53">
        <f t="shared" si="20"/>
        <v>44.75841891453679</v>
      </c>
      <c r="E267" s="5">
        <f t="shared" si="21"/>
        <v>0.35248108546321077</v>
      </c>
      <c r="F267" s="5">
        <f t="shared" si="22"/>
        <v>0.35248108546321077</v>
      </c>
      <c r="G267" s="5">
        <f t="shared" si="23"/>
        <v>0.1242429156093233</v>
      </c>
      <c r="H267" s="52">
        <f t="shared" si="24"/>
        <v>7.8136566874793187E-3</v>
      </c>
    </row>
    <row r="268" spans="2:8">
      <c r="B268" s="6">
        <v>44168.291666666664</v>
      </c>
      <c r="C268" s="7">
        <v>46.096200000000003</v>
      </c>
      <c r="D268" s="53">
        <f t="shared" si="20"/>
        <v>45.096800756581473</v>
      </c>
      <c r="E268" s="5">
        <f t="shared" si="21"/>
        <v>0.99939924341853015</v>
      </c>
      <c r="F268" s="5">
        <f t="shared" si="22"/>
        <v>0.99939924341853015</v>
      </c>
      <c r="G268" s="5">
        <f t="shared" si="23"/>
        <v>0.99879884774553052</v>
      </c>
      <c r="H268" s="52">
        <f t="shared" si="24"/>
        <v>2.1680729505220171E-2</v>
      </c>
    </row>
    <row r="269" spans="2:8">
      <c r="B269" s="6">
        <v>44169.291666666664</v>
      </c>
      <c r="C269" s="7">
        <v>47.000300000000003</v>
      </c>
      <c r="D269" s="53">
        <f t="shared" si="20"/>
        <v>46.056224030263266</v>
      </c>
      <c r="E269" s="5">
        <f t="shared" si="21"/>
        <v>0.94407596973673691</v>
      </c>
      <c r="F269" s="5">
        <f t="shared" si="22"/>
        <v>0.94407596973673691</v>
      </c>
      <c r="G269" s="5">
        <f t="shared" si="23"/>
        <v>0.89127943663436016</v>
      </c>
      <c r="H269" s="52">
        <f t="shared" si="24"/>
        <v>2.0086594548050476E-2</v>
      </c>
    </row>
    <row r="270" spans="2:8">
      <c r="B270" s="6">
        <v>44172.291666666664</v>
      </c>
      <c r="C270" s="7">
        <v>45.382100000000001</v>
      </c>
      <c r="D270" s="53">
        <f t="shared" si="20"/>
        <v>46.962536961210532</v>
      </c>
      <c r="E270" s="5">
        <f t="shared" si="21"/>
        <v>-1.5804369612105305</v>
      </c>
      <c r="F270" s="5">
        <f t="shared" si="22"/>
        <v>1.5804369612105305</v>
      </c>
      <c r="G270" s="5">
        <f t="shared" si="23"/>
        <v>2.4977809883603759</v>
      </c>
      <c r="H270" s="52">
        <f t="shared" si="24"/>
        <v>3.4825117418773713E-2</v>
      </c>
    </row>
    <row r="271" spans="2:8">
      <c r="B271" s="6">
        <v>44173.291666666664</v>
      </c>
      <c r="C271" s="7">
        <v>45.825000000000003</v>
      </c>
      <c r="D271" s="53">
        <f t="shared" si="20"/>
        <v>45.445317478448423</v>
      </c>
      <c r="E271" s="5">
        <f t="shared" si="21"/>
        <v>0.37968252155157955</v>
      </c>
      <c r="F271" s="5">
        <f t="shared" si="22"/>
        <v>0.37968252155157955</v>
      </c>
      <c r="G271" s="5">
        <f t="shared" si="23"/>
        <v>0.14415881717176568</v>
      </c>
      <c r="H271" s="52">
        <f t="shared" si="24"/>
        <v>8.2854887408964437E-3</v>
      </c>
    </row>
    <row r="272" spans="2:8">
      <c r="B272" s="6">
        <v>44174.291666666664</v>
      </c>
      <c r="C272" s="7">
        <v>45.264600000000002</v>
      </c>
      <c r="D272" s="53">
        <f t="shared" si="20"/>
        <v>45.809812699137943</v>
      </c>
      <c r="E272" s="5">
        <f t="shared" si="21"/>
        <v>-0.54521269913794157</v>
      </c>
      <c r="F272" s="5">
        <f t="shared" si="22"/>
        <v>0.54521269913794157</v>
      </c>
      <c r="G272" s="5">
        <f t="shared" si="23"/>
        <v>0.29725688730127958</v>
      </c>
      <c r="H272" s="52">
        <f t="shared" si="24"/>
        <v>1.2045013081700525E-2</v>
      </c>
    </row>
    <row r="273" spans="2:8">
      <c r="B273" s="6">
        <v>44175.291666666664</v>
      </c>
      <c r="C273" s="7">
        <v>45.436300000000003</v>
      </c>
      <c r="D273" s="53">
        <f t="shared" si="20"/>
        <v>45.286408507965525</v>
      </c>
      <c r="E273" s="5">
        <f t="shared" si="21"/>
        <v>0.14989149203447738</v>
      </c>
      <c r="F273" s="5">
        <f t="shared" si="22"/>
        <v>0.14989149203447738</v>
      </c>
      <c r="G273" s="5">
        <f t="shared" si="23"/>
        <v>2.2467459384321795E-2</v>
      </c>
      <c r="H273" s="52">
        <f t="shared" si="24"/>
        <v>3.2989370180775586E-3</v>
      </c>
    </row>
    <row r="274" spans="2:8">
      <c r="B274" s="6">
        <v>44176.291666666664</v>
      </c>
      <c r="C274" s="7">
        <v>44.9572</v>
      </c>
      <c r="D274" s="53">
        <f t="shared" si="20"/>
        <v>45.430304340318621</v>
      </c>
      <c r="E274" s="5">
        <f t="shared" si="21"/>
        <v>-0.47310434031862059</v>
      </c>
      <c r="F274" s="5">
        <f t="shared" si="22"/>
        <v>0.47310434031862059</v>
      </c>
      <c r="G274" s="5">
        <f t="shared" si="23"/>
        <v>0.22382771682831717</v>
      </c>
      <c r="H274" s="52">
        <f t="shared" si="24"/>
        <v>1.0523438744375108E-2</v>
      </c>
    </row>
    <row r="275" spans="2:8">
      <c r="B275" s="6">
        <v>44179.291666666664</v>
      </c>
      <c r="C275" s="7">
        <v>45.626199999999997</v>
      </c>
      <c r="D275" s="53">
        <f t="shared" si="20"/>
        <v>44.976124173612746</v>
      </c>
      <c r="E275" s="5">
        <f t="shared" si="21"/>
        <v>0.65007582638725125</v>
      </c>
      <c r="F275" s="5">
        <f t="shared" si="22"/>
        <v>0.65007582638725125</v>
      </c>
      <c r="G275" s="5">
        <f t="shared" si="23"/>
        <v>0.42259858005306761</v>
      </c>
      <c r="H275" s="52">
        <f t="shared" si="24"/>
        <v>1.4247862552376733E-2</v>
      </c>
    </row>
    <row r="276" spans="2:8">
      <c r="B276" s="6">
        <v>44180.291666666664</v>
      </c>
      <c r="C276" s="7">
        <v>45.807000000000002</v>
      </c>
      <c r="D276" s="53">
        <f t="shared" si="20"/>
        <v>45.600196966944509</v>
      </c>
      <c r="E276" s="5">
        <f t="shared" si="21"/>
        <v>0.2068030330554933</v>
      </c>
      <c r="F276" s="5">
        <f t="shared" si="22"/>
        <v>0.2068030330554933</v>
      </c>
      <c r="G276" s="5">
        <f t="shared" si="23"/>
        <v>4.2767494480951455E-2</v>
      </c>
      <c r="H276" s="52">
        <f t="shared" si="24"/>
        <v>4.5146600531685835E-3</v>
      </c>
    </row>
    <row r="277" spans="2:8">
      <c r="B277" s="6">
        <v>44181.291666666664</v>
      </c>
      <c r="C277" s="7">
        <v>46.213799999999999</v>
      </c>
      <c r="D277" s="53">
        <f t="shared" si="20"/>
        <v>45.798727878677781</v>
      </c>
      <c r="E277" s="5">
        <f t="shared" si="21"/>
        <v>0.41507212132221838</v>
      </c>
      <c r="F277" s="5">
        <f t="shared" si="22"/>
        <v>0.41507212132221838</v>
      </c>
      <c r="G277" s="5">
        <f t="shared" si="23"/>
        <v>0.17228486589892639</v>
      </c>
      <c r="H277" s="52">
        <f t="shared" si="24"/>
        <v>8.981562245957234E-3</v>
      </c>
    </row>
    <row r="278" spans="2:8">
      <c r="B278" s="6">
        <v>44182.291666666664</v>
      </c>
      <c r="C278" s="7">
        <v>45.788899999999998</v>
      </c>
      <c r="D278" s="53">
        <f t="shared" si="20"/>
        <v>46.197197115147105</v>
      </c>
      <c r="E278" s="5">
        <f t="shared" si="21"/>
        <v>-0.40829711514710709</v>
      </c>
      <c r="F278" s="5">
        <f t="shared" si="22"/>
        <v>0.40829711514710709</v>
      </c>
      <c r="G278" s="5">
        <f t="shared" si="23"/>
        <v>0.16670653423745002</v>
      </c>
      <c r="H278" s="52">
        <f t="shared" si="24"/>
        <v>8.9169452672395958E-3</v>
      </c>
    </row>
    <row r="279" spans="2:8">
      <c r="B279" s="6">
        <v>44183.291666666664</v>
      </c>
      <c r="C279" s="7">
        <v>42.905000000000001</v>
      </c>
      <c r="D279" s="53">
        <f t="shared" si="20"/>
        <v>45.805231884605888</v>
      </c>
      <c r="E279" s="5">
        <f t="shared" si="21"/>
        <v>-2.900231884605887</v>
      </c>
      <c r="F279" s="5">
        <f t="shared" si="22"/>
        <v>2.900231884605887</v>
      </c>
      <c r="G279" s="5">
        <f t="shared" si="23"/>
        <v>8.4113449844846144</v>
      </c>
      <c r="H279" s="52">
        <f t="shared" si="24"/>
        <v>6.7596594443675259E-2</v>
      </c>
    </row>
    <row r="280" spans="2:8">
      <c r="B280" s="6">
        <v>44186.291666666664</v>
      </c>
      <c r="C280" s="7">
        <v>41.910600000000002</v>
      </c>
      <c r="D280" s="53">
        <f t="shared" si="20"/>
        <v>43.021009275384237</v>
      </c>
      <c r="E280" s="5">
        <f t="shared" si="21"/>
        <v>-1.1104092753842352</v>
      </c>
      <c r="F280" s="5">
        <f t="shared" si="22"/>
        <v>1.1104092753842352</v>
      </c>
      <c r="G280" s="5">
        <f t="shared" si="23"/>
        <v>1.2330087588593421</v>
      </c>
      <c r="H280" s="52">
        <f t="shared" si="24"/>
        <v>2.6494711967479233E-2</v>
      </c>
    </row>
    <row r="281" spans="2:8">
      <c r="B281" s="6">
        <v>44187.291666666664</v>
      </c>
      <c r="C281" s="7">
        <v>41.738799999999998</v>
      </c>
      <c r="D281" s="53">
        <f t="shared" si="20"/>
        <v>41.955016371015368</v>
      </c>
      <c r="E281" s="5">
        <f t="shared" si="21"/>
        <v>-0.21621637101537061</v>
      </c>
      <c r="F281" s="5">
        <f t="shared" si="22"/>
        <v>0.21621637101537061</v>
      </c>
      <c r="G281" s="5">
        <f t="shared" si="23"/>
        <v>4.6749519095056397E-2</v>
      </c>
      <c r="H281" s="52">
        <f t="shared" si="24"/>
        <v>5.1802248990237051E-3</v>
      </c>
    </row>
    <row r="282" spans="2:8">
      <c r="B282" s="6">
        <v>44188.291666666664</v>
      </c>
      <c r="C282" s="7">
        <v>42.100499999999997</v>
      </c>
      <c r="D282" s="53">
        <f t="shared" si="20"/>
        <v>41.747448654840611</v>
      </c>
      <c r="E282" s="5">
        <f t="shared" si="21"/>
        <v>0.35305134515938619</v>
      </c>
      <c r="F282" s="5">
        <f t="shared" si="22"/>
        <v>0.35305134515938619</v>
      </c>
      <c r="G282" s="5">
        <f t="shared" si="23"/>
        <v>0.12464525231885204</v>
      </c>
      <c r="H282" s="52">
        <f t="shared" si="24"/>
        <v>8.3859181045209969E-3</v>
      </c>
    </row>
    <row r="283" spans="2:8">
      <c r="B283" s="6">
        <v>44189.291666666664</v>
      </c>
      <c r="C283" s="7">
        <v>42.552500000000002</v>
      </c>
      <c r="D283" s="53">
        <f t="shared" si="20"/>
        <v>42.086377946193622</v>
      </c>
      <c r="E283" s="5">
        <f t="shared" si="21"/>
        <v>0.46612205380638017</v>
      </c>
      <c r="F283" s="5">
        <f t="shared" si="22"/>
        <v>0.46612205380638017</v>
      </c>
      <c r="G283" s="5">
        <f t="shared" si="23"/>
        <v>0.21726976904467796</v>
      </c>
      <c r="H283" s="52">
        <f t="shared" si="24"/>
        <v>1.0954046267701783E-2</v>
      </c>
    </row>
    <row r="284" spans="2:8">
      <c r="B284" s="6">
        <v>44193.291666666664</v>
      </c>
      <c r="C284" s="7">
        <v>42.552500000000002</v>
      </c>
      <c r="D284" s="53">
        <f t="shared" si="20"/>
        <v>42.53385511784775</v>
      </c>
      <c r="E284" s="5">
        <f t="shared" si="21"/>
        <v>1.8644882152251796E-2</v>
      </c>
      <c r="F284" s="5">
        <f t="shared" si="22"/>
        <v>1.8644882152251796E-2</v>
      </c>
      <c r="G284" s="5">
        <f t="shared" si="23"/>
        <v>3.4763163047135757E-4</v>
      </c>
      <c r="H284" s="52">
        <f t="shared" si="24"/>
        <v>4.381618507079912E-4</v>
      </c>
    </row>
    <row r="285" spans="2:8">
      <c r="B285" s="6">
        <v>44194.291666666664</v>
      </c>
      <c r="C285" s="7">
        <v>44.649799999999999</v>
      </c>
      <c r="D285" s="53">
        <f t="shared" si="20"/>
        <v>42.551754204713909</v>
      </c>
      <c r="E285" s="5">
        <f t="shared" si="21"/>
        <v>2.0980457952860903</v>
      </c>
      <c r="F285" s="5">
        <f t="shared" si="22"/>
        <v>2.0980457952860903</v>
      </c>
      <c r="G285" s="5">
        <f t="shared" si="23"/>
        <v>4.4017961591176427</v>
      </c>
      <c r="H285" s="52">
        <f t="shared" si="24"/>
        <v>4.6988918097865845E-2</v>
      </c>
    </row>
    <row r="286" spans="2:8">
      <c r="B286" s="6">
        <v>44195.291666666664</v>
      </c>
      <c r="C286" s="7">
        <v>44.071199999999997</v>
      </c>
      <c r="D286" s="53">
        <f t="shared" si="20"/>
        <v>44.565878168188554</v>
      </c>
      <c r="E286" s="5">
        <f t="shared" si="21"/>
        <v>-0.49467816818855681</v>
      </c>
      <c r="F286" s="5">
        <f t="shared" si="22"/>
        <v>0.49467816818855681</v>
      </c>
      <c r="G286" s="5">
        <f t="shared" si="23"/>
        <v>0.2447064900823861</v>
      </c>
      <c r="H286" s="52">
        <f t="shared" si="24"/>
        <v>1.1224522322708637E-2</v>
      </c>
    </row>
    <row r="287" spans="2:8">
      <c r="B287" s="6">
        <v>44196.291666666664</v>
      </c>
      <c r="C287" s="7">
        <v>45.038499999999999</v>
      </c>
      <c r="D287" s="53">
        <f t="shared" si="20"/>
        <v>44.090987126727541</v>
      </c>
      <c r="E287" s="5">
        <f t="shared" si="21"/>
        <v>0.94751287327245848</v>
      </c>
      <c r="F287" s="5">
        <f t="shared" si="22"/>
        <v>0.94751287327245848</v>
      </c>
      <c r="G287" s="5">
        <f t="shared" si="23"/>
        <v>0.89778064501702992</v>
      </c>
      <c r="H287" s="52">
        <f t="shared" si="24"/>
        <v>2.1037842585176204E-2</v>
      </c>
    </row>
    <row r="288" spans="2:8">
      <c r="B288" s="6">
        <v>44200.291666666664</v>
      </c>
      <c r="C288" s="7">
        <v>44.902900000000002</v>
      </c>
      <c r="D288" s="53">
        <f t="shared" si="20"/>
        <v>45.000599485069102</v>
      </c>
      <c r="E288" s="5">
        <f t="shared" si="21"/>
        <v>-9.7699485069099978E-2</v>
      </c>
      <c r="F288" s="5">
        <f t="shared" si="22"/>
        <v>9.7699485069099978E-2</v>
      </c>
      <c r="G288" s="5">
        <f t="shared" si="23"/>
        <v>9.5451893827672891E-3</v>
      </c>
      <c r="H288" s="52">
        <f t="shared" si="24"/>
        <v>2.1757945493297752E-3</v>
      </c>
    </row>
    <row r="289" spans="2:8">
      <c r="B289" s="6">
        <v>44201.291666666664</v>
      </c>
      <c r="C289" s="7">
        <v>45.752699999999997</v>
      </c>
      <c r="D289" s="53">
        <f t="shared" si="20"/>
        <v>44.906807979402764</v>
      </c>
      <c r="E289" s="5">
        <f t="shared" si="21"/>
        <v>0.84589202059723334</v>
      </c>
      <c r="F289" s="5">
        <f t="shared" si="22"/>
        <v>0.84589202059723334</v>
      </c>
      <c r="G289" s="5">
        <f t="shared" si="23"/>
        <v>0.71553331051007019</v>
      </c>
      <c r="H289" s="52">
        <f t="shared" si="24"/>
        <v>1.8488351957310353E-2</v>
      </c>
    </row>
    <row r="290" spans="2:8">
      <c r="B290" s="6">
        <v>44202.291666666664</v>
      </c>
      <c r="C290" s="7">
        <v>46.195700000000002</v>
      </c>
      <c r="D290" s="53">
        <f t="shared" si="20"/>
        <v>45.718864319176106</v>
      </c>
      <c r="E290" s="5">
        <f t="shared" si="21"/>
        <v>0.47683568082389627</v>
      </c>
      <c r="F290" s="5">
        <f t="shared" si="22"/>
        <v>0.47683568082389627</v>
      </c>
      <c r="G290" s="5">
        <f t="shared" si="23"/>
        <v>0.22737226650678868</v>
      </c>
      <c r="H290" s="52">
        <f t="shared" si="24"/>
        <v>1.0322079345564549E-2</v>
      </c>
    </row>
    <row r="291" spans="2:8">
      <c r="B291" s="6">
        <v>44203.291666666664</v>
      </c>
      <c r="C291" s="7">
        <v>47.181100000000001</v>
      </c>
      <c r="D291" s="53">
        <f t="shared" si="20"/>
        <v>46.176626572767049</v>
      </c>
      <c r="E291" s="5">
        <f t="shared" si="21"/>
        <v>1.0044734272329521</v>
      </c>
      <c r="F291" s="5">
        <f t="shared" si="22"/>
        <v>1.0044734272329521</v>
      </c>
      <c r="G291" s="5">
        <f t="shared" si="23"/>
        <v>1.0089668660171127</v>
      </c>
      <c r="H291" s="52">
        <f t="shared" si="24"/>
        <v>2.1289741596379738E-2</v>
      </c>
    </row>
    <row r="292" spans="2:8">
      <c r="B292" s="6">
        <v>44204.291666666664</v>
      </c>
      <c r="C292" s="7">
        <v>46.692900000000002</v>
      </c>
      <c r="D292" s="53">
        <f t="shared" si="20"/>
        <v>47.140921062910678</v>
      </c>
      <c r="E292" s="5">
        <f t="shared" si="21"/>
        <v>-0.44802106291067645</v>
      </c>
      <c r="F292" s="5">
        <f t="shared" si="22"/>
        <v>0.44802106291067645</v>
      </c>
      <c r="G292" s="5">
        <f t="shared" si="23"/>
        <v>0.2007228728116123</v>
      </c>
      <c r="H292" s="52">
        <f t="shared" si="24"/>
        <v>9.5950575550174961E-3</v>
      </c>
    </row>
    <row r="293" spans="2:8">
      <c r="B293" s="6">
        <v>44207.291666666664</v>
      </c>
      <c r="C293" s="7">
        <v>46.593499999999999</v>
      </c>
      <c r="D293" s="53">
        <f t="shared" si="20"/>
        <v>46.710820842516426</v>
      </c>
      <c r="E293" s="5">
        <f t="shared" si="21"/>
        <v>-0.1173208425164276</v>
      </c>
      <c r="F293" s="5">
        <f t="shared" si="22"/>
        <v>0.1173208425164276</v>
      </c>
      <c r="G293" s="5">
        <f t="shared" si="23"/>
        <v>1.3764180088764406E-2</v>
      </c>
      <c r="H293" s="52">
        <f t="shared" si="24"/>
        <v>2.5179658646898731E-3</v>
      </c>
    </row>
    <row r="294" spans="2:8">
      <c r="B294" s="6">
        <v>44208.291666666664</v>
      </c>
      <c r="C294" s="7">
        <v>48.130299999999998</v>
      </c>
      <c r="D294" s="53">
        <f t="shared" si="20"/>
        <v>46.598192833700658</v>
      </c>
      <c r="E294" s="5">
        <f t="shared" si="21"/>
        <v>1.5321071662993404</v>
      </c>
      <c r="F294" s="5">
        <f t="shared" si="22"/>
        <v>1.5321071662993404</v>
      </c>
      <c r="G294" s="5">
        <f t="shared" si="23"/>
        <v>2.3473523690257947</v>
      </c>
      <c r="H294" s="52">
        <f t="shared" si="24"/>
        <v>3.1832487358261642E-2</v>
      </c>
    </row>
    <row r="295" spans="2:8">
      <c r="B295" s="6">
        <v>44209.291666666664</v>
      </c>
      <c r="C295" s="7">
        <v>51.484200000000001</v>
      </c>
      <c r="D295" s="53">
        <f t="shared" si="20"/>
        <v>48.069015713348023</v>
      </c>
      <c r="E295" s="5">
        <f t="shared" si="21"/>
        <v>3.4151842866519786</v>
      </c>
      <c r="F295" s="5">
        <f t="shared" si="22"/>
        <v>3.4151842866519786</v>
      </c>
      <c r="G295" s="5">
        <f t="shared" si="23"/>
        <v>11.663483711794584</v>
      </c>
      <c r="H295" s="52">
        <f t="shared" si="24"/>
        <v>6.633460919373281E-2</v>
      </c>
    </row>
    <row r="296" spans="2:8">
      <c r="B296" s="6">
        <v>44210.291666666664</v>
      </c>
      <c r="C296" s="7">
        <v>53.563499999999998</v>
      </c>
      <c r="D296" s="53">
        <f t="shared" si="20"/>
        <v>51.347592628533924</v>
      </c>
      <c r="E296" s="5">
        <f t="shared" si="21"/>
        <v>2.2159073714660735</v>
      </c>
      <c r="F296" s="5">
        <f t="shared" si="22"/>
        <v>2.2159073714660735</v>
      </c>
      <c r="G296" s="5">
        <f t="shared" si="23"/>
        <v>4.910245478917683</v>
      </c>
      <c r="H296" s="52">
        <f t="shared" si="24"/>
        <v>4.1369726986960779E-2</v>
      </c>
    </row>
    <row r="297" spans="2:8">
      <c r="B297" s="6">
        <v>44211.291666666664</v>
      </c>
      <c r="C297" s="7">
        <v>52.053800000000003</v>
      </c>
      <c r="D297" s="53">
        <f t="shared" si="20"/>
        <v>53.474863705141352</v>
      </c>
      <c r="E297" s="5">
        <f t="shared" si="21"/>
        <v>-1.4210637051413499</v>
      </c>
      <c r="F297" s="5">
        <f t="shared" si="22"/>
        <v>1.4210637051413499</v>
      </c>
      <c r="G297" s="5">
        <f t="shared" si="23"/>
        <v>2.0194220540700614</v>
      </c>
      <c r="H297" s="52">
        <f t="shared" si="24"/>
        <v>2.7299903275867465E-2</v>
      </c>
    </row>
    <row r="298" spans="2:8">
      <c r="B298" s="6">
        <v>44215.291666666664</v>
      </c>
      <c r="C298" s="7">
        <v>52.424399999999999</v>
      </c>
      <c r="D298" s="53">
        <f t="shared" si="20"/>
        <v>52.110642548205661</v>
      </c>
      <c r="E298" s="5">
        <f t="shared" si="21"/>
        <v>0.31375745179433778</v>
      </c>
      <c r="F298" s="5">
        <f t="shared" si="22"/>
        <v>0.31375745179433778</v>
      </c>
      <c r="G298" s="5">
        <f t="shared" si="23"/>
        <v>9.8443738556476201E-2</v>
      </c>
      <c r="H298" s="52">
        <f t="shared" si="24"/>
        <v>5.9849507442018947E-3</v>
      </c>
    </row>
    <row r="299" spans="2:8">
      <c r="B299" s="6">
        <v>44216.291666666664</v>
      </c>
      <c r="C299" s="7">
        <v>53.039200000000001</v>
      </c>
      <c r="D299" s="53">
        <f t="shared" si="20"/>
        <v>52.411849701928219</v>
      </c>
      <c r="E299" s="5">
        <f t="shared" si="21"/>
        <v>0.62735029807178222</v>
      </c>
      <c r="F299" s="5">
        <f t="shared" si="22"/>
        <v>0.62735029807178222</v>
      </c>
      <c r="G299" s="5">
        <f t="shared" si="23"/>
        <v>0.39356839649075398</v>
      </c>
      <c r="H299" s="52">
        <f t="shared" si="24"/>
        <v>1.1828049783401375E-2</v>
      </c>
    </row>
    <row r="300" spans="2:8">
      <c r="B300" s="6">
        <v>44217.291666666664</v>
      </c>
      <c r="C300" s="7">
        <v>56.465400000000002</v>
      </c>
      <c r="D300" s="53">
        <f t="shared" si="20"/>
        <v>53.014105988077127</v>
      </c>
      <c r="E300" s="5">
        <f t="shared" si="21"/>
        <v>3.4512940119228759</v>
      </c>
      <c r="F300" s="5">
        <f t="shared" si="22"/>
        <v>3.4512940119228759</v>
      </c>
      <c r="G300" s="5">
        <f t="shared" si="23"/>
        <v>11.9114303567347</v>
      </c>
      <c r="H300" s="52">
        <f t="shared" si="24"/>
        <v>6.1122280403979705E-2</v>
      </c>
    </row>
    <row r="301" spans="2:8">
      <c r="B301" s="6">
        <v>44218.291666666664</v>
      </c>
      <c r="C301" s="7">
        <v>51.222099999999998</v>
      </c>
      <c r="D301" s="53">
        <f t="shared" si="20"/>
        <v>56.327348239523083</v>
      </c>
      <c r="E301" s="5">
        <f t="shared" si="21"/>
        <v>-5.1052482395230854</v>
      </c>
      <c r="F301" s="5">
        <f t="shared" si="22"/>
        <v>5.1052482395230854</v>
      </c>
      <c r="G301" s="5">
        <f t="shared" si="23"/>
        <v>26.063559587153563</v>
      </c>
      <c r="H301" s="52">
        <f t="shared" si="24"/>
        <v>9.9668858549787798E-2</v>
      </c>
    </row>
    <row r="302" spans="2:8">
      <c r="B302" s="6">
        <v>44221.291666666664</v>
      </c>
      <c r="C302" s="7">
        <v>50.119199999999999</v>
      </c>
      <c r="D302" s="53">
        <f t="shared" si="20"/>
        <v>51.426309929580924</v>
      </c>
      <c r="E302" s="5">
        <f t="shared" si="21"/>
        <v>-1.3071099295809248</v>
      </c>
      <c r="F302" s="5">
        <f t="shared" si="22"/>
        <v>1.3071099295809248</v>
      </c>
      <c r="G302" s="5">
        <f t="shared" si="23"/>
        <v>1.7085363680090502</v>
      </c>
      <c r="H302" s="52">
        <f t="shared" si="24"/>
        <v>2.6080023814843908E-2</v>
      </c>
    </row>
    <row r="303" spans="2:8">
      <c r="B303" s="6">
        <v>44222.291666666664</v>
      </c>
      <c r="C303" s="7">
        <v>49.911200000000001</v>
      </c>
      <c r="D303" s="53">
        <f t="shared" si="20"/>
        <v>50.171484397183242</v>
      </c>
      <c r="E303" s="5">
        <f t="shared" si="21"/>
        <v>-0.26028439718324137</v>
      </c>
      <c r="F303" s="5">
        <f t="shared" si="22"/>
        <v>0.26028439718324137</v>
      </c>
      <c r="G303" s="5">
        <f t="shared" si="23"/>
        <v>6.774796741704335E-2</v>
      </c>
      <c r="H303" s="52">
        <f t="shared" si="24"/>
        <v>5.2149496943219428E-3</v>
      </c>
    </row>
    <row r="304" spans="2:8">
      <c r="B304" s="6">
        <v>44223.291666666664</v>
      </c>
      <c r="C304" s="7">
        <v>48.4467</v>
      </c>
      <c r="D304" s="53">
        <f t="shared" si="20"/>
        <v>49.921611375887331</v>
      </c>
      <c r="E304" s="5">
        <f t="shared" si="21"/>
        <v>-1.4749113758873307</v>
      </c>
      <c r="F304" s="5">
        <f t="shared" si="22"/>
        <v>1.4749113758873307</v>
      </c>
      <c r="G304" s="5">
        <f t="shared" si="23"/>
        <v>2.1753635667218587</v>
      </c>
      <c r="H304" s="52">
        <f t="shared" si="24"/>
        <v>3.0444000848093487E-2</v>
      </c>
    </row>
    <row r="305" spans="2:8">
      <c r="B305" s="6">
        <v>44224.291666666664</v>
      </c>
      <c r="C305" s="7">
        <v>50.688699999999997</v>
      </c>
      <c r="D305" s="53">
        <f t="shared" si="20"/>
        <v>48.505696455035491</v>
      </c>
      <c r="E305" s="5">
        <f t="shared" si="21"/>
        <v>2.1830035449645067</v>
      </c>
      <c r="F305" s="5">
        <f t="shared" si="22"/>
        <v>2.1830035449645067</v>
      </c>
      <c r="G305" s="5">
        <f t="shared" si="23"/>
        <v>4.7655044773276032</v>
      </c>
      <c r="H305" s="52">
        <f t="shared" si="24"/>
        <v>4.3066867861367659E-2</v>
      </c>
    </row>
    <row r="306" spans="2:8">
      <c r="B306" s="6">
        <v>44225.291666666664</v>
      </c>
      <c r="C306" s="7">
        <v>50.182400000000001</v>
      </c>
      <c r="D306" s="53">
        <f t="shared" si="20"/>
        <v>50.601379858201419</v>
      </c>
      <c r="E306" s="5">
        <f t="shared" si="21"/>
        <v>-0.4189798582014177</v>
      </c>
      <c r="F306" s="5">
        <f t="shared" si="22"/>
        <v>0.4189798582014177</v>
      </c>
      <c r="G306" s="5">
        <f t="shared" si="23"/>
        <v>0.17554412157848009</v>
      </c>
      <c r="H306" s="52">
        <f t="shared" si="24"/>
        <v>8.3491395031209687E-3</v>
      </c>
    </row>
    <row r="307" spans="2:8">
      <c r="B307" s="6">
        <v>44228.291666666664</v>
      </c>
      <c r="C307" s="7">
        <v>51.249200000000002</v>
      </c>
      <c r="D307" s="53">
        <f t="shared" si="20"/>
        <v>50.199159194328054</v>
      </c>
      <c r="E307" s="5">
        <f t="shared" si="21"/>
        <v>1.0500408056719479</v>
      </c>
      <c r="F307" s="5">
        <f t="shared" si="22"/>
        <v>1.0500408056719479</v>
      </c>
      <c r="G307" s="5">
        <f t="shared" si="23"/>
        <v>1.1025856935761935</v>
      </c>
      <c r="H307" s="52">
        <f t="shared" si="24"/>
        <v>2.0488920913340068E-2</v>
      </c>
    </row>
    <row r="308" spans="2:8">
      <c r="B308" s="6">
        <v>44229.291666666664</v>
      </c>
      <c r="C308" s="7">
        <v>52.433500000000002</v>
      </c>
      <c r="D308" s="53">
        <f t="shared" si="20"/>
        <v>51.207198367773124</v>
      </c>
      <c r="E308" s="5">
        <f t="shared" si="21"/>
        <v>1.2263016322268783</v>
      </c>
      <c r="F308" s="5">
        <f t="shared" si="22"/>
        <v>1.2263016322268783</v>
      </c>
      <c r="G308" s="5">
        <f t="shared" si="23"/>
        <v>1.5038156932023059</v>
      </c>
      <c r="H308" s="52">
        <f t="shared" si="24"/>
        <v>2.3387750812493505E-2</v>
      </c>
    </row>
    <row r="309" spans="2:8">
      <c r="B309" s="6">
        <v>44230.291666666664</v>
      </c>
      <c r="C309" s="7">
        <v>52.144199999999998</v>
      </c>
      <c r="D309" s="53">
        <f t="shared" si="20"/>
        <v>52.384447934710927</v>
      </c>
      <c r="E309" s="5">
        <f t="shared" si="21"/>
        <v>-0.2402479347109292</v>
      </c>
      <c r="F309" s="5">
        <f t="shared" si="22"/>
        <v>0.2402479347109292</v>
      </c>
      <c r="G309" s="5">
        <f t="shared" si="23"/>
        <v>5.7719070132866902E-2</v>
      </c>
      <c r="H309" s="52">
        <f t="shared" si="24"/>
        <v>4.6073759825815564E-3</v>
      </c>
    </row>
    <row r="310" spans="2:8">
      <c r="B310" s="6">
        <v>44231.291666666664</v>
      </c>
      <c r="C310" s="7">
        <v>53.470199999999998</v>
      </c>
      <c r="D310" s="53">
        <f t="shared" si="20"/>
        <v>52.153809917388436</v>
      </c>
      <c r="E310" s="5">
        <f t="shared" si="21"/>
        <v>1.3163900826115622</v>
      </c>
      <c r="F310" s="5">
        <f t="shared" si="22"/>
        <v>1.3163900826115622</v>
      </c>
      <c r="G310" s="5">
        <f t="shared" si="23"/>
        <v>1.7328828495980755</v>
      </c>
      <c r="H310" s="52">
        <f t="shared" si="24"/>
        <v>2.4619135193277044E-2</v>
      </c>
    </row>
    <row r="311" spans="2:8">
      <c r="B311" s="6">
        <v>44232.291666666664</v>
      </c>
      <c r="C311" s="7">
        <v>52.915399999999998</v>
      </c>
      <c r="D311" s="53">
        <f t="shared" si="20"/>
        <v>53.417544396695533</v>
      </c>
      <c r="E311" s="5">
        <f t="shared" si="21"/>
        <v>-0.50214439669553457</v>
      </c>
      <c r="F311" s="5">
        <f t="shared" si="22"/>
        <v>0.50214439669553457</v>
      </c>
      <c r="G311" s="5">
        <f t="shared" si="23"/>
        <v>0.25214899513272238</v>
      </c>
      <c r="H311" s="52">
        <f t="shared" si="24"/>
        <v>9.4895700815931586E-3</v>
      </c>
    </row>
    <row r="312" spans="2:8">
      <c r="B312" s="6">
        <v>44235.291666666664</v>
      </c>
      <c r="C312" s="7">
        <v>53.806800000000003</v>
      </c>
      <c r="D312" s="53">
        <f t="shared" si="20"/>
        <v>52.935485775867818</v>
      </c>
      <c r="E312" s="5">
        <f t="shared" si="21"/>
        <v>0.87131422413218473</v>
      </c>
      <c r="F312" s="5">
        <f t="shared" si="22"/>
        <v>0.87131422413218473</v>
      </c>
      <c r="G312" s="5">
        <f t="shared" si="23"/>
        <v>0.7591884771750711</v>
      </c>
      <c r="H312" s="52">
        <f t="shared" si="24"/>
        <v>1.6193384927782078E-2</v>
      </c>
    </row>
    <row r="313" spans="2:8">
      <c r="B313" s="6">
        <v>44236.291666666664</v>
      </c>
      <c r="C313" s="7">
        <v>53.461199999999998</v>
      </c>
      <c r="D313" s="53">
        <f t="shared" si="20"/>
        <v>53.771947431034711</v>
      </c>
      <c r="E313" s="5">
        <f t="shared" si="21"/>
        <v>-0.31074743103471292</v>
      </c>
      <c r="F313" s="5">
        <f t="shared" si="22"/>
        <v>0.31074743103471292</v>
      </c>
      <c r="G313" s="5">
        <f t="shared" si="23"/>
        <v>9.6563965894673656E-2</v>
      </c>
      <c r="H313" s="52">
        <f t="shared" si="24"/>
        <v>5.8125786745286852E-3</v>
      </c>
    </row>
    <row r="314" spans="2:8">
      <c r="B314" s="6">
        <v>44237.291666666664</v>
      </c>
      <c r="C314" s="7">
        <v>53.533900000000003</v>
      </c>
      <c r="D314" s="53">
        <f t="shared" si="20"/>
        <v>53.473629897241388</v>
      </c>
      <c r="E314" s="5">
        <f t="shared" si="21"/>
        <v>6.0270102758614996E-2</v>
      </c>
      <c r="F314" s="5">
        <f t="shared" si="22"/>
        <v>6.0270102758614996E-2</v>
      </c>
      <c r="G314" s="5">
        <f t="shared" si="23"/>
        <v>3.6324852865340109E-3</v>
      </c>
      <c r="H314" s="52">
        <f t="shared" si="24"/>
        <v>1.1258306000238166E-3</v>
      </c>
    </row>
    <row r="315" spans="2:8">
      <c r="B315" s="6">
        <v>44238.291666666664</v>
      </c>
      <c r="C315" s="7">
        <v>55.170999999999999</v>
      </c>
      <c r="D315" s="53">
        <f t="shared" si="20"/>
        <v>53.531489195889655</v>
      </c>
      <c r="E315" s="5">
        <f t="shared" si="21"/>
        <v>1.6395108041103441</v>
      </c>
      <c r="F315" s="5">
        <f t="shared" si="22"/>
        <v>1.6395108041103441</v>
      </c>
      <c r="G315" s="5">
        <f t="shared" si="23"/>
        <v>2.687995676794547</v>
      </c>
      <c r="H315" s="52">
        <f t="shared" si="24"/>
        <v>2.971689481992975E-2</v>
      </c>
    </row>
    <row r="316" spans="2:8">
      <c r="B316" s="6">
        <v>44239.291666666664</v>
      </c>
      <c r="C316" s="7">
        <v>56.216999999999999</v>
      </c>
      <c r="D316" s="53">
        <f t="shared" si="20"/>
        <v>55.10541956783559</v>
      </c>
      <c r="E316" s="5">
        <f t="shared" si="21"/>
        <v>1.1115804321644092</v>
      </c>
      <c r="F316" s="5">
        <f t="shared" si="22"/>
        <v>1.1115804321644092</v>
      </c>
      <c r="G316" s="5">
        <f t="shared" si="23"/>
        <v>1.2356110571708145</v>
      </c>
      <c r="H316" s="52">
        <f t="shared" si="24"/>
        <v>1.9773030082793623E-2</v>
      </c>
    </row>
    <row r="317" spans="2:8">
      <c r="B317" s="6">
        <v>44243.291666666664</v>
      </c>
      <c r="C317" s="7">
        <v>56.817300000000003</v>
      </c>
      <c r="D317" s="53">
        <f t="shared" si="20"/>
        <v>56.172536782713422</v>
      </c>
      <c r="E317" s="5">
        <f t="shared" si="21"/>
        <v>0.64476321728658093</v>
      </c>
      <c r="F317" s="5">
        <f t="shared" si="22"/>
        <v>0.64476321728658093</v>
      </c>
      <c r="G317" s="5">
        <f t="shared" si="23"/>
        <v>0.41571960636574279</v>
      </c>
      <c r="H317" s="52">
        <f t="shared" si="24"/>
        <v>1.1348008745339552E-2</v>
      </c>
    </row>
    <row r="318" spans="2:8">
      <c r="B318" s="6">
        <v>44244.291666666664</v>
      </c>
      <c r="C318" s="7">
        <v>56.253399999999999</v>
      </c>
      <c r="D318" s="53">
        <f t="shared" si="20"/>
        <v>56.791509471308544</v>
      </c>
      <c r="E318" s="5">
        <f t="shared" si="21"/>
        <v>-0.53810947130854458</v>
      </c>
      <c r="F318" s="5">
        <f t="shared" si="22"/>
        <v>0.53810947130854458</v>
      </c>
      <c r="G318" s="5">
        <f t="shared" si="23"/>
        <v>0.28956180311196139</v>
      </c>
      <c r="H318" s="52">
        <f t="shared" si="24"/>
        <v>9.5658124008245644E-3</v>
      </c>
    </row>
    <row r="319" spans="2:8">
      <c r="B319" s="6">
        <v>44245.291666666664</v>
      </c>
      <c r="C319" s="7">
        <v>56.0351</v>
      </c>
      <c r="D319" s="53">
        <f t="shared" si="20"/>
        <v>56.27492437885234</v>
      </c>
      <c r="E319" s="5">
        <f t="shared" si="21"/>
        <v>-0.2398243788523402</v>
      </c>
      <c r="F319" s="5">
        <f t="shared" si="22"/>
        <v>0.2398243788523402</v>
      </c>
      <c r="G319" s="5">
        <f t="shared" si="23"/>
        <v>5.7515732691910799E-2</v>
      </c>
      <c r="H319" s="52">
        <f t="shared" si="24"/>
        <v>4.2798956163608206E-3</v>
      </c>
    </row>
    <row r="320" spans="2:8">
      <c r="B320" s="6">
        <v>44246.291666666664</v>
      </c>
      <c r="C320" s="7">
        <v>57.308399999999999</v>
      </c>
      <c r="D320" s="53">
        <f t="shared" si="20"/>
        <v>56.044692975154092</v>
      </c>
      <c r="E320" s="5">
        <f t="shared" si="21"/>
        <v>1.2637070248459068</v>
      </c>
      <c r="F320" s="5">
        <f t="shared" si="22"/>
        <v>1.2637070248459068</v>
      </c>
      <c r="G320" s="5">
        <f t="shared" si="23"/>
        <v>1.5969554446448933</v>
      </c>
      <c r="H320" s="52">
        <f t="shared" si="24"/>
        <v>2.2050991213258559E-2</v>
      </c>
    </row>
    <row r="321" spans="2:8">
      <c r="B321" s="6">
        <v>44249.291666666664</v>
      </c>
      <c r="C321" s="7">
        <v>55.216500000000003</v>
      </c>
      <c r="D321" s="53">
        <f t="shared" si="20"/>
        <v>57.257851719006169</v>
      </c>
      <c r="E321" s="5">
        <f t="shared" si="21"/>
        <v>-2.0413517190061654</v>
      </c>
      <c r="F321" s="5">
        <f t="shared" si="22"/>
        <v>2.0413517190061654</v>
      </c>
      <c r="G321" s="5">
        <f t="shared" si="23"/>
        <v>4.1671168406894266</v>
      </c>
      <c r="H321" s="52">
        <f t="shared" si="24"/>
        <v>3.6969958599443381E-2</v>
      </c>
    </row>
    <row r="322" spans="2:8">
      <c r="B322" s="6">
        <v>44250.291666666664</v>
      </c>
      <c r="C322" s="7">
        <v>55.589399999999998</v>
      </c>
      <c r="D322" s="53">
        <f t="shared" si="20"/>
        <v>55.298154068760248</v>
      </c>
      <c r="E322" s="5">
        <f t="shared" si="21"/>
        <v>0.29124593123975018</v>
      </c>
      <c r="F322" s="5">
        <f t="shared" si="22"/>
        <v>0.29124593123975018</v>
      </c>
      <c r="G322" s="5">
        <f t="shared" si="23"/>
        <v>8.4824192463709286E-2</v>
      </c>
      <c r="H322" s="52">
        <f t="shared" si="24"/>
        <v>5.2392350203411117E-3</v>
      </c>
    </row>
    <row r="323" spans="2:8">
      <c r="B323" s="6">
        <v>44251.291666666664</v>
      </c>
      <c r="C323" s="7">
        <v>57.472099999999998</v>
      </c>
      <c r="D323" s="53">
        <f t="shared" si="20"/>
        <v>55.577750162750405</v>
      </c>
      <c r="E323" s="5">
        <f t="shared" si="21"/>
        <v>1.8943498372495924</v>
      </c>
      <c r="F323" s="5">
        <f t="shared" si="22"/>
        <v>1.8943498372495924</v>
      </c>
      <c r="G323" s="5">
        <f t="shared" si="23"/>
        <v>3.588561305887557</v>
      </c>
      <c r="H323" s="52">
        <f t="shared" si="24"/>
        <v>3.2961207912179866E-2</v>
      </c>
    </row>
    <row r="324" spans="2:8">
      <c r="B324" s="6">
        <v>44252.291666666664</v>
      </c>
      <c r="C324" s="7">
        <v>54.934600000000003</v>
      </c>
      <c r="D324" s="53">
        <f t="shared" ref="D324:D387" si="25">alpha*C323+(1-alpha)*D323</f>
        <v>57.396326006510016</v>
      </c>
      <c r="E324" s="5">
        <f t="shared" ref="E324:E387" si="26">C324-D324</f>
        <v>-2.4617260065100126</v>
      </c>
      <c r="F324" s="5">
        <f t="shared" ref="F324:F387" si="27">ABS(E324)</f>
        <v>2.4617260065100126</v>
      </c>
      <c r="G324" s="5">
        <f t="shared" ref="G324:G387" si="28">E324^2</f>
        <v>6.0600949311277343</v>
      </c>
      <c r="H324" s="52">
        <f t="shared" ref="H324:H387" si="29">F324/C324</f>
        <v>4.4811940134451007E-2</v>
      </c>
    </row>
    <row r="325" spans="2:8">
      <c r="B325" s="6">
        <v>44253.291666666664</v>
      </c>
      <c r="C325" s="7">
        <v>55.280200000000001</v>
      </c>
      <c r="D325" s="53">
        <f t="shared" si="25"/>
        <v>55.033069040260408</v>
      </c>
      <c r="E325" s="5">
        <f t="shared" si="26"/>
        <v>0.24713095973959298</v>
      </c>
      <c r="F325" s="5">
        <f t="shared" si="27"/>
        <v>0.24713095973959298</v>
      </c>
      <c r="G325" s="5">
        <f t="shared" si="28"/>
        <v>6.1073711261812325E-2</v>
      </c>
      <c r="H325" s="52">
        <f t="shared" si="29"/>
        <v>4.4705149355391801E-3</v>
      </c>
    </row>
    <row r="326" spans="2:8">
      <c r="B326" s="6">
        <v>44256.291666666664</v>
      </c>
      <c r="C326" s="7">
        <v>57.190199999999997</v>
      </c>
      <c r="D326" s="53">
        <f t="shared" si="25"/>
        <v>55.270314761610422</v>
      </c>
      <c r="E326" s="5">
        <f t="shared" si="26"/>
        <v>1.9198852383895755</v>
      </c>
      <c r="F326" s="5">
        <f t="shared" si="27"/>
        <v>1.9198852383895755</v>
      </c>
      <c r="G326" s="5">
        <f t="shared" si="28"/>
        <v>3.6859593285861969</v>
      </c>
      <c r="H326" s="52">
        <f t="shared" si="29"/>
        <v>3.3570178778699417E-2</v>
      </c>
    </row>
    <row r="327" spans="2:8">
      <c r="B327" s="6">
        <v>44257.291666666664</v>
      </c>
      <c r="C327" s="7">
        <v>55.698599999999999</v>
      </c>
      <c r="D327" s="53">
        <f t="shared" si="25"/>
        <v>57.11340459046442</v>
      </c>
      <c r="E327" s="5">
        <f t="shared" si="26"/>
        <v>-1.4148045904644206</v>
      </c>
      <c r="F327" s="5">
        <f t="shared" si="27"/>
        <v>1.4148045904644206</v>
      </c>
      <c r="G327" s="5">
        <f t="shared" si="28"/>
        <v>2.001672029199197</v>
      </c>
      <c r="H327" s="52">
        <f t="shared" si="29"/>
        <v>2.5401079927761572E-2</v>
      </c>
    </row>
    <row r="328" spans="2:8">
      <c r="B328" s="6">
        <v>44258.291666666664</v>
      </c>
      <c r="C328" s="7">
        <v>54.479799999999997</v>
      </c>
      <c r="D328" s="53">
        <f t="shared" si="25"/>
        <v>55.755192183618576</v>
      </c>
      <c r="E328" s="5">
        <f t="shared" si="26"/>
        <v>-1.2753921836185782</v>
      </c>
      <c r="F328" s="5">
        <f t="shared" si="27"/>
        <v>1.2753921836185782</v>
      </c>
      <c r="G328" s="5">
        <f t="shared" si="28"/>
        <v>1.6266252220353652</v>
      </c>
      <c r="H328" s="52">
        <f t="shared" si="29"/>
        <v>2.3410368313000016E-2</v>
      </c>
    </row>
    <row r="329" spans="2:8">
      <c r="B329" s="6">
        <v>44259.291666666664</v>
      </c>
      <c r="C329" s="7">
        <v>53.051900000000003</v>
      </c>
      <c r="D329" s="53">
        <f t="shared" si="25"/>
        <v>54.530815687344742</v>
      </c>
      <c r="E329" s="5">
        <f t="shared" si="26"/>
        <v>-1.4789156873447382</v>
      </c>
      <c r="F329" s="5">
        <f t="shared" si="27"/>
        <v>1.4789156873447382</v>
      </c>
      <c r="G329" s="5">
        <f t="shared" si="28"/>
        <v>2.1871916102743594</v>
      </c>
      <c r="H329" s="52">
        <f t="shared" si="29"/>
        <v>2.7876771375666812E-2</v>
      </c>
    </row>
    <row r="330" spans="2:8">
      <c r="B330" s="6">
        <v>44260.291666666664</v>
      </c>
      <c r="C330" s="7">
        <v>55.2438</v>
      </c>
      <c r="D330" s="53">
        <f t="shared" si="25"/>
        <v>53.111056627493795</v>
      </c>
      <c r="E330" s="5">
        <f t="shared" si="26"/>
        <v>2.132743372506205</v>
      </c>
      <c r="F330" s="5">
        <f t="shared" si="27"/>
        <v>2.132743372506205</v>
      </c>
      <c r="G330" s="5">
        <f t="shared" si="28"/>
        <v>4.548594292969141</v>
      </c>
      <c r="H330" s="52">
        <f t="shared" si="29"/>
        <v>3.8606022259623798E-2</v>
      </c>
    </row>
    <row r="331" spans="2:8">
      <c r="B331" s="6">
        <v>44263.291666666664</v>
      </c>
      <c r="C331" s="7">
        <v>54.4343</v>
      </c>
      <c r="D331" s="53">
        <f t="shared" si="25"/>
        <v>55.158490265099751</v>
      </c>
      <c r="E331" s="5">
        <f t="shared" si="26"/>
        <v>-0.72419026509975026</v>
      </c>
      <c r="F331" s="5">
        <f t="shared" si="27"/>
        <v>0.72419026509975026</v>
      </c>
      <c r="G331" s="5">
        <f t="shared" si="28"/>
        <v>0.52445154006524652</v>
      </c>
      <c r="H331" s="52">
        <f t="shared" si="29"/>
        <v>1.3303932724398958E-2</v>
      </c>
    </row>
    <row r="332" spans="2:8">
      <c r="B332" s="6">
        <v>44264.291666666664</v>
      </c>
      <c r="C332" s="7">
        <v>56.999200000000002</v>
      </c>
      <c r="D332" s="53">
        <f t="shared" si="25"/>
        <v>54.463267610603985</v>
      </c>
      <c r="E332" s="5">
        <f t="shared" si="26"/>
        <v>2.5359323893960166</v>
      </c>
      <c r="F332" s="5">
        <f t="shared" si="27"/>
        <v>2.5359323893960166</v>
      </c>
      <c r="G332" s="5">
        <f t="shared" si="28"/>
        <v>6.4309530835877897</v>
      </c>
      <c r="H332" s="52">
        <f t="shared" si="29"/>
        <v>4.4490666349633265E-2</v>
      </c>
    </row>
    <row r="333" spans="2:8">
      <c r="B333" s="6">
        <v>44265.291666666664</v>
      </c>
      <c r="C333" s="7">
        <v>56.617199999999997</v>
      </c>
      <c r="D333" s="53">
        <f t="shared" si="25"/>
        <v>56.89776270442416</v>
      </c>
      <c r="E333" s="5">
        <f t="shared" si="26"/>
        <v>-0.2805627044241632</v>
      </c>
      <c r="F333" s="5">
        <f t="shared" si="27"/>
        <v>0.2805627044241632</v>
      </c>
      <c r="G333" s="5">
        <f t="shared" si="28"/>
        <v>7.871543111380036E-2</v>
      </c>
      <c r="H333" s="52">
        <f t="shared" si="29"/>
        <v>4.9554323496068904E-3</v>
      </c>
    </row>
    <row r="334" spans="2:8">
      <c r="B334" s="6">
        <v>44266.291666666664</v>
      </c>
      <c r="C334" s="7">
        <v>57.581200000000003</v>
      </c>
      <c r="D334" s="53">
        <f t="shared" si="25"/>
        <v>56.628422508176968</v>
      </c>
      <c r="E334" s="5">
        <f t="shared" si="26"/>
        <v>0.95277749182303495</v>
      </c>
      <c r="F334" s="5">
        <f t="shared" si="27"/>
        <v>0.95277749182303495</v>
      </c>
      <c r="G334" s="5">
        <f t="shared" si="28"/>
        <v>0.90778494892459338</v>
      </c>
      <c r="H334" s="52">
        <f t="shared" si="29"/>
        <v>1.6546676551079779E-2</v>
      </c>
    </row>
    <row r="335" spans="2:8">
      <c r="B335" s="6">
        <v>44267.291666666664</v>
      </c>
      <c r="C335" s="7">
        <v>57.208300000000001</v>
      </c>
      <c r="D335" s="53">
        <f t="shared" si="25"/>
        <v>57.543088900327078</v>
      </c>
      <c r="E335" s="5">
        <f t="shared" si="26"/>
        <v>-0.33478890032707653</v>
      </c>
      <c r="F335" s="5">
        <f t="shared" si="27"/>
        <v>0.33478890032707653</v>
      </c>
      <c r="G335" s="5">
        <f t="shared" si="28"/>
        <v>0.11208360778221318</v>
      </c>
      <c r="H335" s="52">
        <f t="shared" si="29"/>
        <v>5.8521036340369583E-3</v>
      </c>
    </row>
    <row r="336" spans="2:8">
      <c r="B336" s="6">
        <v>44270.291666666664</v>
      </c>
      <c r="C336" s="7">
        <v>58.017800000000001</v>
      </c>
      <c r="D336" s="53">
        <f t="shared" si="25"/>
        <v>57.221691556013084</v>
      </c>
      <c r="E336" s="5">
        <f t="shared" si="26"/>
        <v>0.79610844398691682</v>
      </c>
      <c r="F336" s="5">
        <f t="shared" si="27"/>
        <v>0.79610844398691682</v>
      </c>
      <c r="G336" s="5">
        <f t="shared" si="28"/>
        <v>0.63378865458726985</v>
      </c>
      <c r="H336" s="52">
        <f t="shared" si="29"/>
        <v>1.3721796482922773E-2</v>
      </c>
    </row>
    <row r="337" spans="2:8">
      <c r="B337" s="6">
        <v>44271.291666666664</v>
      </c>
      <c r="C337" s="7">
        <v>58.918199999999999</v>
      </c>
      <c r="D337" s="53">
        <f t="shared" si="25"/>
        <v>57.985955662240528</v>
      </c>
      <c r="E337" s="5">
        <f t="shared" si="26"/>
        <v>0.93224433775947091</v>
      </c>
      <c r="F337" s="5">
        <f t="shared" si="27"/>
        <v>0.93224433775947091</v>
      </c>
      <c r="G337" s="5">
        <f t="shared" si="28"/>
        <v>0.86907950528459443</v>
      </c>
      <c r="H337" s="52">
        <f t="shared" si="29"/>
        <v>1.5822688706706431E-2</v>
      </c>
    </row>
    <row r="338" spans="2:8">
      <c r="B338" s="6">
        <v>44272.291666666664</v>
      </c>
      <c r="C338" s="7">
        <v>59.8277</v>
      </c>
      <c r="D338" s="53">
        <f t="shared" si="25"/>
        <v>58.880910226489618</v>
      </c>
      <c r="E338" s="5">
        <f t="shared" si="26"/>
        <v>0.94678977351038185</v>
      </c>
      <c r="F338" s="5">
        <f t="shared" si="27"/>
        <v>0.94678977351038185</v>
      </c>
      <c r="G338" s="5">
        <f t="shared" si="28"/>
        <v>0.89641087522384011</v>
      </c>
      <c r="H338" s="52">
        <f t="shared" si="29"/>
        <v>1.5825274471697588E-2</v>
      </c>
    </row>
    <row r="339" spans="2:8">
      <c r="B339" s="6">
        <v>44273.291666666664</v>
      </c>
      <c r="C339" s="7">
        <v>57.963200000000001</v>
      </c>
      <c r="D339" s="53">
        <f t="shared" si="25"/>
        <v>59.789828409059581</v>
      </c>
      <c r="E339" s="5">
        <f t="shared" si="26"/>
        <v>-1.8266284090595803</v>
      </c>
      <c r="F339" s="5">
        <f t="shared" si="27"/>
        <v>1.8266284090595803</v>
      </c>
      <c r="G339" s="5">
        <f t="shared" si="28"/>
        <v>3.3365713447835335</v>
      </c>
      <c r="H339" s="52">
        <f t="shared" si="29"/>
        <v>3.1513588087952016E-2</v>
      </c>
    </row>
    <row r="340" spans="2:8">
      <c r="B340" s="6">
        <v>44274.291666666664</v>
      </c>
      <c r="C340" s="7">
        <v>57.990499999999997</v>
      </c>
      <c r="D340" s="53">
        <f t="shared" si="25"/>
        <v>58.036265136362388</v>
      </c>
      <c r="E340" s="5">
        <f t="shared" si="26"/>
        <v>-4.576513636239099E-2</v>
      </c>
      <c r="F340" s="5">
        <f t="shared" si="27"/>
        <v>4.576513636239099E-2</v>
      </c>
      <c r="G340" s="5">
        <f t="shared" si="28"/>
        <v>2.094447706268242E-3</v>
      </c>
      <c r="H340" s="52">
        <f t="shared" si="29"/>
        <v>7.8918333800175879E-4</v>
      </c>
    </row>
    <row r="341" spans="2:8">
      <c r="B341" s="6">
        <v>44277.291666666664</v>
      </c>
      <c r="C341" s="7">
        <v>59.691299999999998</v>
      </c>
      <c r="D341" s="53">
        <f t="shared" si="25"/>
        <v>57.992330605454498</v>
      </c>
      <c r="E341" s="5">
        <f t="shared" si="26"/>
        <v>1.6989693945455002</v>
      </c>
      <c r="F341" s="5">
        <f t="shared" si="27"/>
        <v>1.6989693945455002</v>
      </c>
      <c r="G341" s="5">
        <f t="shared" si="28"/>
        <v>2.8864970036023037</v>
      </c>
      <c r="H341" s="52">
        <f t="shared" si="29"/>
        <v>2.8462596635447715E-2</v>
      </c>
    </row>
    <row r="342" spans="2:8">
      <c r="B342" s="6">
        <v>44278.291666666664</v>
      </c>
      <c r="C342" s="7">
        <v>57.735900000000001</v>
      </c>
      <c r="D342" s="53">
        <f t="shared" si="25"/>
        <v>59.62334122421818</v>
      </c>
      <c r="E342" s="5">
        <f t="shared" si="26"/>
        <v>-1.8874412242181791</v>
      </c>
      <c r="F342" s="5">
        <f t="shared" si="27"/>
        <v>1.8874412242181791</v>
      </c>
      <c r="G342" s="5">
        <f t="shared" si="28"/>
        <v>3.5624343748782183</v>
      </c>
      <c r="H342" s="52">
        <f t="shared" si="29"/>
        <v>3.2690946607192045E-2</v>
      </c>
    </row>
    <row r="343" spans="2:8">
      <c r="B343" s="6">
        <v>44279.291666666664</v>
      </c>
      <c r="C343" s="7">
        <v>56.426200000000001</v>
      </c>
      <c r="D343" s="53">
        <f t="shared" si="25"/>
        <v>57.811397648968722</v>
      </c>
      <c r="E343" s="5">
        <f t="shared" si="26"/>
        <v>-1.3851976489687203</v>
      </c>
      <c r="F343" s="5">
        <f t="shared" si="27"/>
        <v>1.3851976489687203</v>
      </c>
      <c r="G343" s="5">
        <f t="shared" si="28"/>
        <v>1.9187725267084701</v>
      </c>
      <c r="H343" s="52">
        <f t="shared" si="29"/>
        <v>2.4548838110110556E-2</v>
      </c>
    </row>
    <row r="344" spans="2:8">
      <c r="B344" s="6">
        <v>44280.291666666664</v>
      </c>
      <c r="C344" s="7">
        <v>56.408000000000001</v>
      </c>
      <c r="D344" s="53">
        <f t="shared" si="25"/>
        <v>56.481607905958747</v>
      </c>
      <c r="E344" s="5">
        <f t="shared" si="26"/>
        <v>-7.3607905958745334E-2</v>
      </c>
      <c r="F344" s="5">
        <f t="shared" si="27"/>
        <v>7.3607905958745334E-2</v>
      </c>
      <c r="G344" s="5">
        <f t="shared" si="28"/>
        <v>5.4181238196314967E-3</v>
      </c>
      <c r="H344" s="52">
        <f t="shared" si="29"/>
        <v>1.3049196205989458E-3</v>
      </c>
    </row>
    <row r="345" spans="2:8">
      <c r="B345" s="6">
        <v>44281.291666666664</v>
      </c>
      <c r="C345" s="7">
        <v>59.000100000000003</v>
      </c>
      <c r="D345" s="53">
        <f t="shared" si="25"/>
        <v>56.41094431623835</v>
      </c>
      <c r="E345" s="5">
        <f t="shared" si="26"/>
        <v>2.5891556837616534</v>
      </c>
      <c r="F345" s="5">
        <f t="shared" si="27"/>
        <v>2.5891556837616534</v>
      </c>
      <c r="G345" s="5">
        <f t="shared" si="28"/>
        <v>6.703727154755275</v>
      </c>
      <c r="H345" s="52">
        <f t="shared" si="29"/>
        <v>4.3883920260502154E-2</v>
      </c>
    </row>
    <row r="346" spans="2:8">
      <c r="B346" s="6">
        <v>44284.291666666664</v>
      </c>
      <c r="C346" s="7">
        <v>58.663600000000002</v>
      </c>
      <c r="D346" s="53">
        <f t="shared" si="25"/>
        <v>58.896533772649533</v>
      </c>
      <c r="E346" s="5">
        <f t="shared" si="26"/>
        <v>-0.23293377264953108</v>
      </c>
      <c r="F346" s="5">
        <f t="shared" si="27"/>
        <v>0.23293377264953108</v>
      </c>
      <c r="G346" s="5">
        <f t="shared" si="28"/>
        <v>5.425814244074343E-2</v>
      </c>
      <c r="H346" s="52">
        <f t="shared" si="29"/>
        <v>3.9706695915274733E-3</v>
      </c>
    </row>
    <row r="347" spans="2:8">
      <c r="B347" s="6">
        <v>44285.291666666664</v>
      </c>
      <c r="C347" s="7">
        <v>57.999600000000001</v>
      </c>
      <c r="D347" s="53">
        <f t="shared" si="25"/>
        <v>58.672917350905983</v>
      </c>
      <c r="E347" s="5">
        <f t="shared" si="26"/>
        <v>-0.67331735090598244</v>
      </c>
      <c r="F347" s="5">
        <f t="shared" si="27"/>
        <v>0.67331735090598244</v>
      </c>
      <c r="G347" s="5">
        <f t="shared" si="28"/>
        <v>0.45335625503104987</v>
      </c>
      <c r="H347" s="52">
        <f t="shared" si="29"/>
        <v>1.1608999905274905E-2</v>
      </c>
    </row>
    <row r="348" spans="2:8">
      <c r="B348" s="6">
        <v>44286.291666666664</v>
      </c>
      <c r="C348" s="7">
        <v>58.208799999999997</v>
      </c>
      <c r="D348" s="53">
        <f t="shared" si="25"/>
        <v>58.026532694036234</v>
      </c>
      <c r="E348" s="5">
        <f t="shared" si="26"/>
        <v>0.18226730596376228</v>
      </c>
      <c r="F348" s="5">
        <f t="shared" si="27"/>
        <v>0.18226730596376228</v>
      </c>
      <c r="G348" s="5">
        <f t="shared" si="28"/>
        <v>3.3221370823287737E-2</v>
      </c>
      <c r="H348" s="52">
        <f t="shared" si="29"/>
        <v>3.1312671960899777E-3</v>
      </c>
    </row>
    <row r="349" spans="2:8">
      <c r="B349" s="6">
        <v>44287.291666666664</v>
      </c>
      <c r="C349" s="7">
        <v>58.709000000000003</v>
      </c>
      <c r="D349" s="53">
        <f t="shared" si="25"/>
        <v>58.201509307761448</v>
      </c>
      <c r="E349" s="5">
        <f t="shared" si="26"/>
        <v>0.50749069223855514</v>
      </c>
      <c r="F349" s="5">
        <f t="shared" si="27"/>
        <v>0.50749069223855514</v>
      </c>
      <c r="G349" s="5">
        <f t="shared" si="28"/>
        <v>0.2575468027087679</v>
      </c>
      <c r="H349" s="52">
        <f t="shared" si="29"/>
        <v>8.6441719708827448E-3</v>
      </c>
    </row>
    <row r="350" spans="2:8">
      <c r="B350" s="6">
        <v>44291.291666666664</v>
      </c>
      <c r="C350" s="7">
        <v>60.518999999999998</v>
      </c>
      <c r="D350" s="53">
        <f t="shared" si="25"/>
        <v>58.688700372310464</v>
      </c>
      <c r="E350" s="5">
        <f t="shared" si="26"/>
        <v>1.8302996276895342</v>
      </c>
      <c r="F350" s="5">
        <f t="shared" si="27"/>
        <v>1.8302996276895342</v>
      </c>
      <c r="G350" s="5">
        <f t="shared" si="28"/>
        <v>3.3499967271204478</v>
      </c>
      <c r="H350" s="52">
        <f t="shared" si="29"/>
        <v>3.0243388484435207E-2</v>
      </c>
    </row>
    <row r="351" spans="2:8">
      <c r="B351" s="6">
        <v>44292.291666666664</v>
      </c>
      <c r="C351" s="7">
        <v>59.627699999999997</v>
      </c>
      <c r="D351" s="53">
        <f t="shared" si="25"/>
        <v>60.445788014892415</v>
      </c>
      <c r="E351" s="5">
        <f t="shared" si="26"/>
        <v>-0.81808801489241745</v>
      </c>
      <c r="F351" s="5">
        <f t="shared" si="27"/>
        <v>0.81808801489241745</v>
      </c>
      <c r="G351" s="5">
        <f t="shared" si="28"/>
        <v>0.66926800011061627</v>
      </c>
      <c r="H351" s="52">
        <f t="shared" si="29"/>
        <v>1.3719932428928459E-2</v>
      </c>
    </row>
    <row r="352" spans="2:8">
      <c r="B352" s="6">
        <v>44293.291666666664</v>
      </c>
      <c r="C352" s="7">
        <v>60.255200000000002</v>
      </c>
      <c r="D352" s="53">
        <f t="shared" si="25"/>
        <v>59.660423520595693</v>
      </c>
      <c r="E352" s="5">
        <f t="shared" si="26"/>
        <v>0.59477647940430955</v>
      </c>
      <c r="F352" s="5">
        <f t="shared" si="27"/>
        <v>0.59477647940430955</v>
      </c>
      <c r="G352" s="5">
        <f t="shared" si="28"/>
        <v>0.35375906045258509</v>
      </c>
      <c r="H352" s="52">
        <f t="shared" si="29"/>
        <v>9.8709568535878985E-3</v>
      </c>
    </row>
    <row r="353" spans="2:8">
      <c r="B353" s="6">
        <v>44294.291666666664</v>
      </c>
      <c r="C353" s="7">
        <v>60.982799999999997</v>
      </c>
      <c r="D353" s="53">
        <f t="shared" si="25"/>
        <v>60.231408940823826</v>
      </c>
      <c r="E353" s="5">
        <f t="shared" si="26"/>
        <v>0.75139105917617144</v>
      </c>
      <c r="F353" s="5">
        <f t="shared" si="27"/>
        <v>0.75139105917617144</v>
      </c>
      <c r="G353" s="5">
        <f t="shared" si="28"/>
        <v>0.56458852380988878</v>
      </c>
      <c r="H353" s="52">
        <f t="shared" si="29"/>
        <v>1.2321360435666638E-2</v>
      </c>
    </row>
    <row r="354" spans="2:8">
      <c r="B354" s="6">
        <v>44295.291666666664</v>
      </c>
      <c r="C354" s="7">
        <v>62.083300000000001</v>
      </c>
      <c r="D354" s="53">
        <f t="shared" si="25"/>
        <v>60.952744357632952</v>
      </c>
      <c r="E354" s="5">
        <f t="shared" si="26"/>
        <v>1.1305556423670495</v>
      </c>
      <c r="F354" s="5">
        <f t="shared" si="27"/>
        <v>1.1305556423670495</v>
      </c>
      <c r="G354" s="5">
        <f t="shared" si="28"/>
        <v>1.278156060487972</v>
      </c>
      <c r="H354" s="52">
        <f t="shared" si="29"/>
        <v>1.8210302003389793E-2</v>
      </c>
    </row>
    <row r="355" spans="2:8">
      <c r="B355" s="6">
        <v>44298.291666666664</v>
      </c>
      <c r="C355" s="7">
        <v>59.491199999999999</v>
      </c>
      <c r="D355" s="53">
        <f t="shared" si="25"/>
        <v>62.038077774305314</v>
      </c>
      <c r="E355" s="5">
        <f t="shared" si="26"/>
        <v>-2.5468777743053153</v>
      </c>
      <c r="F355" s="5">
        <f t="shared" si="27"/>
        <v>2.5468777743053153</v>
      </c>
      <c r="G355" s="5">
        <f t="shared" si="28"/>
        <v>6.4865863972503961</v>
      </c>
      <c r="H355" s="52">
        <f t="shared" si="29"/>
        <v>4.2811000186671562E-2</v>
      </c>
    </row>
    <row r="356" spans="2:8">
      <c r="B356" s="6">
        <v>44299.291666666664</v>
      </c>
      <c r="C356" s="7">
        <v>59.318399999999997</v>
      </c>
      <c r="D356" s="53">
        <f t="shared" si="25"/>
        <v>59.593075110972208</v>
      </c>
      <c r="E356" s="5">
        <f t="shared" si="26"/>
        <v>-0.2746751109722112</v>
      </c>
      <c r="F356" s="5">
        <f t="shared" si="27"/>
        <v>0.2746751109722112</v>
      </c>
      <c r="G356" s="5">
        <f t="shared" si="28"/>
        <v>7.5446416587596543E-2</v>
      </c>
      <c r="H356" s="52">
        <f t="shared" si="29"/>
        <v>4.630521237461078E-3</v>
      </c>
    </row>
    <row r="357" spans="2:8">
      <c r="B357" s="6">
        <v>44300.291666666664</v>
      </c>
      <c r="C357" s="7">
        <v>58.381599999999999</v>
      </c>
      <c r="D357" s="53">
        <f t="shared" si="25"/>
        <v>59.329387004438885</v>
      </c>
      <c r="E357" s="5">
        <f t="shared" si="26"/>
        <v>-0.94778700443888653</v>
      </c>
      <c r="F357" s="5">
        <f t="shared" si="27"/>
        <v>0.94778700443888653</v>
      </c>
      <c r="G357" s="5">
        <f t="shared" si="28"/>
        <v>0.89830020578323788</v>
      </c>
      <c r="H357" s="52">
        <f t="shared" si="29"/>
        <v>1.6234344458508958E-2</v>
      </c>
    </row>
    <row r="358" spans="2:8">
      <c r="B358" s="6">
        <v>44301.291666666664</v>
      </c>
      <c r="C358" s="7">
        <v>59.136499999999998</v>
      </c>
      <c r="D358" s="53">
        <f t="shared" si="25"/>
        <v>58.419511480177555</v>
      </c>
      <c r="E358" s="5">
        <f t="shared" si="26"/>
        <v>0.71698851982244349</v>
      </c>
      <c r="F358" s="5">
        <f t="shared" si="27"/>
        <v>0.71698851982244349</v>
      </c>
      <c r="G358" s="5">
        <f t="shared" si="28"/>
        <v>0.51407253755717841</v>
      </c>
      <c r="H358" s="52">
        <f t="shared" si="29"/>
        <v>1.2124297512068579E-2</v>
      </c>
    </row>
    <row r="359" spans="2:8">
      <c r="B359" s="6">
        <v>44302.291666666664</v>
      </c>
      <c r="C359" s="7">
        <v>58.890900000000002</v>
      </c>
      <c r="D359" s="53">
        <f t="shared" si="25"/>
        <v>59.107820459207105</v>
      </c>
      <c r="E359" s="5">
        <f t="shared" si="26"/>
        <v>-0.21692045920710257</v>
      </c>
      <c r="F359" s="5">
        <f t="shared" si="27"/>
        <v>0.21692045920710257</v>
      </c>
      <c r="G359" s="5">
        <f t="shared" si="28"/>
        <v>4.7054485622620247E-2</v>
      </c>
      <c r="H359" s="52">
        <f t="shared" si="29"/>
        <v>3.6834291750865171E-3</v>
      </c>
    </row>
    <row r="360" spans="2:8">
      <c r="B360" s="6">
        <v>44305.291666666664</v>
      </c>
      <c r="C360" s="7">
        <v>57.872300000000003</v>
      </c>
      <c r="D360" s="53">
        <f t="shared" si="25"/>
        <v>58.899576818368281</v>
      </c>
      <c r="E360" s="5">
        <f t="shared" si="26"/>
        <v>-1.0272768183682786</v>
      </c>
      <c r="F360" s="5">
        <f t="shared" si="27"/>
        <v>1.0272768183682786</v>
      </c>
      <c r="G360" s="5">
        <f t="shared" si="28"/>
        <v>1.0552976615568532</v>
      </c>
      <c r="H360" s="52">
        <f t="shared" si="29"/>
        <v>1.775075154034449E-2</v>
      </c>
    </row>
    <row r="361" spans="2:8">
      <c r="B361" s="6">
        <v>44306.291666666664</v>
      </c>
      <c r="C361" s="7">
        <v>57.026400000000002</v>
      </c>
      <c r="D361" s="53">
        <f t="shared" si="25"/>
        <v>57.913391072734733</v>
      </c>
      <c r="E361" s="5">
        <f t="shared" si="26"/>
        <v>-0.88699107273473032</v>
      </c>
      <c r="F361" s="5">
        <f t="shared" si="27"/>
        <v>0.88699107273473032</v>
      </c>
      <c r="G361" s="5">
        <f t="shared" si="28"/>
        <v>0.78675316311110766</v>
      </c>
      <c r="H361" s="52">
        <f t="shared" si="29"/>
        <v>1.5554042912313075E-2</v>
      </c>
    </row>
    <row r="362" spans="2:8">
      <c r="B362" s="6">
        <v>44307.291666666664</v>
      </c>
      <c r="C362" s="7">
        <v>57.936</v>
      </c>
      <c r="D362" s="53">
        <f t="shared" si="25"/>
        <v>57.061879642909396</v>
      </c>
      <c r="E362" s="5">
        <f t="shared" si="26"/>
        <v>0.87412035709060376</v>
      </c>
      <c r="F362" s="5">
        <f t="shared" si="27"/>
        <v>0.87412035709060376</v>
      </c>
      <c r="G362" s="5">
        <f t="shared" si="28"/>
        <v>0.76408639868020467</v>
      </c>
      <c r="H362" s="52">
        <f t="shared" si="29"/>
        <v>1.5087689124043837E-2</v>
      </c>
    </row>
    <row r="363" spans="2:8">
      <c r="B363" s="6">
        <v>44308.291666666664</v>
      </c>
      <c r="C363" s="7">
        <v>56.908200000000001</v>
      </c>
      <c r="D363" s="53">
        <f t="shared" si="25"/>
        <v>57.901035185716374</v>
      </c>
      <c r="E363" s="5">
        <f t="shared" si="26"/>
        <v>-0.9928351857163733</v>
      </c>
      <c r="F363" s="5">
        <f t="shared" si="27"/>
        <v>0.9928351857163733</v>
      </c>
      <c r="G363" s="5">
        <f t="shared" si="28"/>
        <v>0.98572170599646547</v>
      </c>
      <c r="H363" s="52">
        <f t="shared" si="29"/>
        <v>1.7446258811847384E-2</v>
      </c>
    </row>
    <row r="364" spans="2:8">
      <c r="B364" s="6">
        <v>44309.291666666664</v>
      </c>
      <c r="C364" s="7">
        <v>53.8795</v>
      </c>
      <c r="D364" s="53">
        <f t="shared" si="25"/>
        <v>56.947913407428658</v>
      </c>
      <c r="E364" s="5">
        <f t="shared" si="26"/>
        <v>-3.0684134074286575</v>
      </c>
      <c r="F364" s="5">
        <f t="shared" si="27"/>
        <v>3.0684134074286575</v>
      </c>
      <c r="G364" s="5">
        <f t="shared" si="28"/>
        <v>9.4151608388879442</v>
      </c>
      <c r="H364" s="52">
        <f t="shared" si="29"/>
        <v>5.6949552379451505E-2</v>
      </c>
    </row>
    <row r="365" spans="2:8">
      <c r="B365" s="6">
        <v>44312.291666666664</v>
      </c>
      <c r="C365" s="7">
        <v>53.442999999999998</v>
      </c>
      <c r="D365" s="53">
        <f t="shared" si="25"/>
        <v>54.002236536297147</v>
      </c>
      <c r="E365" s="5">
        <f t="shared" si="26"/>
        <v>-0.5592365362971492</v>
      </c>
      <c r="F365" s="5">
        <f t="shared" si="27"/>
        <v>0.5592365362971492</v>
      </c>
      <c r="G365" s="5">
        <f t="shared" si="28"/>
        <v>0.31274550352963265</v>
      </c>
      <c r="H365" s="52">
        <f t="shared" si="29"/>
        <v>1.0464168109895575E-2</v>
      </c>
    </row>
    <row r="366" spans="2:8">
      <c r="B366" s="6">
        <v>44313.291666666664</v>
      </c>
      <c r="C366" s="7">
        <v>52.724499999999999</v>
      </c>
      <c r="D366" s="53">
        <f t="shared" si="25"/>
        <v>53.465369461451886</v>
      </c>
      <c r="E366" s="5">
        <f t="shared" si="26"/>
        <v>-0.74086946145188648</v>
      </c>
      <c r="F366" s="5">
        <f t="shared" si="27"/>
        <v>0.74086946145188648</v>
      </c>
      <c r="G366" s="5">
        <f t="shared" si="28"/>
        <v>0.54888755891200836</v>
      </c>
      <c r="H366" s="52">
        <f t="shared" si="29"/>
        <v>1.4051711470983821E-2</v>
      </c>
    </row>
    <row r="367" spans="2:8">
      <c r="B367" s="6">
        <v>44314.291666666664</v>
      </c>
      <c r="C367" s="7">
        <v>52.406100000000002</v>
      </c>
      <c r="D367" s="53">
        <f t="shared" si="25"/>
        <v>52.754134778458074</v>
      </c>
      <c r="E367" s="5">
        <f t="shared" si="26"/>
        <v>-0.34803477845807151</v>
      </c>
      <c r="F367" s="5">
        <f t="shared" si="27"/>
        <v>0.34803477845807151</v>
      </c>
      <c r="G367" s="5">
        <f t="shared" si="28"/>
        <v>0.12112820701635892</v>
      </c>
      <c r="H367" s="52">
        <f t="shared" si="29"/>
        <v>6.6411119785305811E-3</v>
      </c>
    </row>
    <row r="368" spans="2:8">
      <c r="B368" s="6">
        <v>44315.291666666664</v>
      </c>
      <c r="C368" s="7">
        <v>53.006399999999999</v>
      </c>
      <c r="D368" s="53">
        <f t="shared" si="25"/>
        <v>52.420021391138327</v>
      </c>
      <c r="E368" s="5">
        <f t="shared" si="26"/>
        <v>0.58637860886167203</v>
      </c>
      <c r="F368" s="5">
        <f t="shared" si="27"/>
        <v>0.58637860886167203</v>
      </c>
      <c r="G368" s="5">
        <f t="shared" si="28"/>
        <v>0.34383987293054974</v>
      </c>
      <c r="H368" s="52">
        <f t="shared" si="29"/>
        <v>1.1062411498643033E-2</v>
      </c>
    </row>
    <row r="369" spans="2:8">
      <c r="B369" s="6">
        <v>44316.291666666664</v>
      </c>
      <c r="C369" s="7">
        <v>52.324300000000001</v>
      </c>
      <c r="D369" s="53">
        <f t="shared" si="25"/>
        <v>52.982944855645528</v>
      </c>
      <c r="E369" s="5">
        <f t="shared" si="26"/>
        <v>-0.65864485564552666</v>
      </c>
      <c r="F369" s="5">
        <f t="shared" si="27"/>
        <v>0.65864485564552666</v>
      </c>
      <c r="G369" s="5">
        <f t="shared" si="28"/>
        <v>0.43381304586831665</v>
      </c>
      <c r="H369" s="52">
        <f t="shared" si="29"/>
        <v>1.2587743278849916E-2</v>
      </c>
    </row>
    <row r="370" spans="2:8">
      <c r="B370" s="6">
        <v>44319.291666666664</v>
      </c>
      <c r="C370" s="7">
        <v>52.078699999999998</v>
      </c>
      <c r="D370" s="53">
        <f t="shared" si="25"/>
        <v>52.350645794225819</v>
      </c>
      <c r="E370" s="5">
        <f t="shared" si="26"/>
        <v>-0.27194579422582166</v>
      </c>
      <c r="F370" s="5">
        <f t="shared" si="27"/>
        <v>0.27194579422582166</v>
      </c>
      <c r="G370" s="5">
        <f t="shared" si="28"/>
        <v>7.3954514997112933E-2</v>
      </c>
      <c r="H370" s="52">
        <f t="shared" si="29"/>
        <v>5.2218237825794748E-3</v>
      </c>
    </row>
    <row r="371" spans="2:8">
      <c r="B371" s="6">
        <v>44320.291666666664</v>
      </c>
      <c r="C371" s="7">
        <v>51.751300000000001</v>
      </c>
      <c r="D371" s="53">
        <f t="shared" si="25"/>
        <v>52.089577831769034</v>
      </c>
      <c r="E371" s="5">
        <f t="shared" si="26"/>
        <v>-0.33827783176903381</v>
      </c>
      <c r="F371" s="5">
        <f t="shared" si="27"/>
        <v>0.33827783176903381</v>
      </c>
      <c r="G371" s="5">
        <f t="shared" si="28"/>
        <v>0.11443189146635874</v>
      </c>
      <c r="H371" s="52">
        <f t="shared" si="29"/>
        <v>6.5366054914375834E-3</v>
      </c>
    </row>
    <row r="372" spans="2:8">
      <c r="B372" s="6">
        <v>44321.291666666664</v>
      </c>
      <c r="C372" s="7">
        <v>51.705800000000004</v>
      </c>
      <c r="D372" s="53">
        <f t="shared" si="25"/>
        <v>51.764831113270759</v>
      </c>
      <c r="E372" s="5">
        <f t="shared" si="26"/>
        <v>-5.9031113270755498E-2</v>
      </c>
      <c r="F372" s="5">
        <f t="shared" si="27"/>
        <v>5.9031113270755498E-2</v>
      </c>
      <c r="G372" s="5">
        <f t="shared" si="28"/>
        <v>3.4846723339847659E-3</v>
      </c>
      <c r="H372" s="52">
        <f t="shared" si="29"/>
        <v>1.1416729510181738E-3</v>
      </c>
    </row>
    <row r="373" spans="2:8">
      <c r="B373" s="6">
        <v>44322.291666666664</v>
      </c>
      <c r="C373" s="7">
        <v>52.3354</v>
      </c>
      <c r="D373" s="53">
        <f t="shared" si="25"/>
        <v>51.708161244530835</v>
      </c>
      <c r="E373" s="5">
        <f t="shared" si="26"/>
        <v>0.62723875546916474</v>
      </c>
      <c r="F373" s="5">
        <f t="shared" si="27"/>
        <v>0.62723875546916474</v>
      </c>
      <c r="G373" s="5">
        <f t="shared" si="28"/>
        <v>0.39342845636250662</v>
      </c>
      <c r="H373" s="52">
        <f t="shared" si="29"/>
        <v>1.1984980633933528E-2</v>
      </c>
    </row>
    <row r="374" spans="2:8">
      <c r="B374" s="6">
        <v>44323.291666666664</v>
      </c>
      <c r="C374" s="7">
        <v>52.774700000000003</v>
      </c>
      <c r="D374" s="53">
        <f t="shared" si="25"/>
        <v>52.310310449781227</v>
      </c>
      <c r="E374" s="5">
        <f t="shared" si="26"/>
        <v>0.46438955021877604</v>
      </c>
      <c r="F374" s="5">
        <f t="shared" si="27"/>
        <v>0.46438955021877604</v>
      </c>
      <c r="G374" s="5">
        <f t="shared" si="28"/>
        <v>0.21565765435239712</v>
      </c>
      <c r="H374" s="52">
        <f t="shared" si="29"/>
        <v>8.7994730470997654E-3</v>
      </c>
    </row>
    <row r="375" spans="2:8">
      <c r="B375" s="6">
        <v>44326.291666666664</v>
      </c>
      <c r="C375" s="7">
        <v>51.219000000000001</v>
      </c>
      <c r="D375" s="53">
        <f t="shared" si="25"/>
        <v>52.756124417991252</v>
      </c>
      <c r="E375" s="5">
        <f t="shared" si="26"/>
        <v>-1.5371244179912509</v>
      </c>
      <c r="F375" s="5">
        <f t="shared" si="27"/>
        <v>1.5371244179912509</v>
      </c>
      <c r="G375" s="5">
        <f t="shared" si="28"/>
        <v>2.3627514763849415</v>
      </c>
      <c r="H375" s="52">
        <f t="shared" si="29"/>
        <v>3.0010824459502351E-2</v>
      </c>
    </row>
    <row r="376" spans="2:8">
      <c r="B376" s="6">
        <v>44327.291666666664</v>
      </c>
      <c r="C376" s="7">
        <v>50.367899999999999</v>
      </c>
      <c r="D376" s="53">
        <f t="shared" si="25"/>
        <v>51.280484976719649</v>
      </c>
      <c r="E376" s="5">
        <f t="shared" si="26"/>
        <v>-0.91258497671964989</v>
      </c>
      <c r="F376" s="5">
        <f t="shared" si="27"/>
        <v>0.91258497671964989</v>
      </c>
      <c r="G376" s="5">
        <f t="shared" si="28"/>
        <v>0.83281133973440391</v>
      </c>
      <c r="H376" s="52">
        <f t="shared" si="29"/>
        <v>1.8118384461525097E-2</v>
      </c>
    </row>
    <row r="377" spans="2:8">
      <c r="B377" s="6">
        <v>44328.291666666664</v>
      </c>
      <c r="C377" s="7">
        <v>49.068399999999997</v>
      </c>
      <c r="D377" s="53">
        <f t="shared" si="25"/>
        <v>50.404403399068784</v>
      </c>
      <c r="E377" s="5">
        <f t="shared" si="26"/>
        <v>-1.3360033990687867</v>
      </c>
      <c r="F377" s="5">
        <f t="shared" si="27"/>
        <v>1.3360033990687867</v>
      </c>
      <c r="G377" s="5">
        <f t="shared" si="28"/>
        <v>1.7849050823233519</v>
      </c>
      <c r="H377" s="52">
        <f t="shared" si="29"/>
        <v>2.7227368307684515E-2</v>
      </c>
    </row>
    <row r="378" spans="2:8">
      <c r="B378" s="6">
        <v>44329.291666666664</v>
      </c>
      <c r="C378" s="7">
        <v>49.4253</v>
      </c>
      <c r="D378" s="53">
        <f t="shared" si="25"/>
        <v>49.121840135962749</v>
      </c>
      <c r="E378" s="5">
        <f t="shared" si="26"/>
        <v>0.30345986403725078</v>
      </c>
      <c r="F378" s="5">
        <f t="shared" si="27"/>
        <v>0.30345986403725078</v>
      </c>
      <c r="G378" s="5">
        <f t="shared" si="28"/>
        <v>9.2087889081506724E-2</v>
      </c>
      <c r="H378" s="52">
        <f t="shared" si="29"/>
        <v>6.1397677715107606E-3</v>
      </c>
    </row>
    <row r="379" spans="2:8">
      <c r="B379" s="6">
        <v>44330.291666666664</v>
      </c>
      <c r="C379" s="7">
        <v>50.651600000000002</v>
      </c>
      <c r="D379" s="53">
        <f t="shared" si="25"/>
        <v>49.413161605438511</v>
      </c>
      <c r="E379" s="5">
        <f t="shared" si="26"/>
        <v>1.2384383945614914</v>
      </c>
      <c r="F379" s="5">
        <f t="shared" si="27"/>
        <v>1.2384383945614914</v>
      </c>
      <c r="G379" s="5">
        <f t="shared" si="28"/>
        <v>1.5337296571240442</v>
      </c>
      <c r="H379" s="52">
        <f t="shared" si="29"/>
        <v>2.4450133748222986E-2</v>
      </c>
    </row>
    <row r="380" spans="2:8">
      <c r="B380" s="6">
        <v>44333.291666666664</v>
      </c>
      <c r="C380" s="7">
        <v>50.633299999999998</v>
      </c>
      <c r="D380" s="53">
        <f t="shared" si="25"/>
        <v>50.602062464217539</v>
      </c>
      <c r="E380" s="5">
        <f t="shared" si="26"/>
        <v>3.1237535782459247E-2</v>
      </c>
      <c r="F380" s="5">
        <f t="shared" si="27"/>
        <v>3.1237535782459247E-2</v>
      </c>
      <c r="G380" s="5">
        <f t="shared" si="28"/>
        <v>9.7578364176042186E-4</v>
      </c>
      <c r="H380" s="52">
        <f t="shared" si="29"/>
        <v>6.1693659671519039E-4</v>
      </c>
    </row>
    <row r="381" spans="2:8">
      <c r="B381" s="6">
        <v>44334.291666666664</v>
      </c>
      <c r="C381" s="7">
        <v>50.184899999999999</v>
      </c>
      <c r="D381" s="53">
        <f t="shared" si="25"/>
        <v>50.632050498568702</v>
      </c>
      <c r="E381" s="5">
        <f t="shared" si="26"/>
        <v>-0.44715049856870337</v>
      </c>
      <c r="F381" s="5">
        <f t="shared" si="27"/>
        <v>0.44715049856870337</v>
      </c>
      <c r="G381" s="5">
        <f t="shared" si="28"/>
        <v>0.19994356837023999</v>
      </c>
      <c r="H381" s="52">
        <f t="shared" si="29"/>
        <v>8.9100605673958378E-3</v>
      </c>
    </row>
    <row r="382" spans="2:8">
      <c r="B382" s="6">
        <v>44335.291666666664</v>
      </c>
      <c r="C382" s="7">
        <v>50.660699999999999</v>
      </c>
      <c r="D382" s="53">
        <f t="shared" si="25"/>
        <v>50.202786019942749</v>
      </c>
      <c r="E382" s="5">
        <f t="shared" si="26"/>
        <v>0.45791398005724915</v>
      </c>
      <c r="F382" s="5">
        <f t="shared" si="27"/>
        <v>0.45791398005724915</v>
      </c>
      <c r="G382" s="5">
        <f t="shared" si="28"/>
        <v>0.20968521313187077</v>
      </c>
      <c r="H382" s="52">
        <f t="shared" si="29"/>
        <v>9.0388403645675873E-3</v>
      </c>
    </row>
    <row r="383" spans="2:8">
      <c r="B383" s="6">
        <v>44336.291666666664</v>
      </c>
      <c r="C383" s="7">
        <v>51.200699999999998</v>
      </c>
      <c r="D383" s="53">
        <f t="shared" si="25"/>
        <v>50.642383440797708</v>
      </c>
      <c r="E383" s="5">
        <f t="shared" si="26"/>
        <v>0.5583165592022894</v>
      </c>
      <c r="F383" s="5">
        <f t="shared" si="27"/>
        <v>0.5583165592022894</v>
      </c>
      <c r="G383" s="5">
        <f t="shared" si="28"/>
        <v>0.31171738027948354</v>
      </c>
      <c r="H383" s="52">
        <f t="shared" si="29"/>
        <v>1.0904471212352359E-2</v>
      </c>
    </row>
    <row r="384" spans="2:8">
      <c r="B384" s="6">
        <v>44337.291666666664</v>
      </c>
      <c r="C384" s="7">
        <v>51.319600000000001</v>
      </c>
      <c r="D384" s="53">
        <f t="shared" si="25"/>
        <v>51.178367337631904</v>
      </c>
      <c r="E384" s="5">
        <f t="shared" si="26"/>
        <v>0.14123266236809684</v>
      </c>
      <c r="F384" s="5">
        <f t="shared" si="27"/>
        <v>0.14123266236809684</v>
      </c>
      <c r="G384" s="5">
        <f t="shared" si="28"/>
        <v>1.9946664919580838E-2</v>
      </c>
      <c r="H384" s="52">
        <f t="shared" si="29"/>
        <v>2.75202188575314E-3</v>
      </c>
    </row>
    <row r="385" spans="2:8">
      <c r="B385" s="6">
        <v>44340.291666666664</v>
      </c>
      <c r="C385" s="7">
        <v>52.124899999999997</v>
      </c>
      <c r="D385" s="53">
        <f t="shared" si="25"/>
        <v>51.313950693505276</v>
      </c>
      <c r="E385" s="5">
        <f t="shared" si="26"/>
        <v>0.81094930649472019</v>
      </c>
      <c r="F385" s="5">
        <f t="shared" si="27"/>
        <v>0.81094930649472019</v>
      </c>
      <c r="G385" s="5">
        <f t="shared" si="28"/>
        <v>0.6576387777042676</v>
      </c>
      <c r="H385" s="52">
        <f t="shared" si="29"/>
        <v>1.5557810307448461E-2</v>
      </c>
    </row>
    <row r="386" spans="2:8">
      <c r="B386" s="6">
        <v>44341.291666666664</v>
      </c>
      <c r="C386" s="7">
        <v>52.0426</v>
      </c>
      <c r="D386" s="53">
        <f t="shared" si="25"/>
        <v>52.092462027740204</v>
      </c>
      <c r="E386" s="5">
        <f t="shared" si="26"/>
        <v>-4.9862027740203985E-2</v>
      </c>
      <c r="F386" s="5">
        <f t="shared" si="27"/>
        <v>4.9862027740203985E-2</v>
      </c>
      <c r="G386" s="5">
        <f t="shared" si="28"/>
        <v>2.4862218103648718E-3</v>
      </c>
      <c r="H386" s="52">
        <f t="shared" si="29"/>
        <v>9.5810024365047071E-4</v>
      </c>
    </row>
    <row r="387" spans="2:8">
      <c r="B387" s="6">
        <v>44342.291666666664</v>
      </c>
      <c r="C387" s="7">
        <v>52.088299999999997</v>
      </c>
      <c r="D387" s="53">
        <f t="shared" si="25"/>
        <v>52.044594481109606</v>
      </c>
      <c r="E387" s="5">
        <f t="shared" si="26"/>
        <v>4.3705518890391204E-2</v>
      </c>
      <c r="F387" s="5">
        <f t="shared" si="27"/>
        <v>4.3705518890391204E-2</v>
      </c>
      <c r="G387" s="5">
        <f t="shared" si="28"/>
        <v>1.9101723814783423E-3</v>
      </c>
      <c r="H387" s="52">
        <f t="shared" si="29"/>
        <v>8.3906594936657955E-4</v>
      </c>
    </row>
    <row r="388" spans="2:8">
      <c r="B388" s="6">
        <v>44343.291666666664</v>
      </c>
      <c r="C388" s="7">
        <v>52.829599999999999</v>
      </c>
      <c r="D388" s="53">
        <f t="shared" ref="D388:D451" si="30">alpha*C387+(1-alpha)*D387</f>
        <v>52.086551779244374</v>
      </c>
      <c r="E388" s="5">
        <f t="shared" ref="E388:E451" si="31">C388-D388</f>
        <v>0.74304822075562527</v>
      </c>
      <c r="F388" s="5">
        <f t="shared" ref="F388:F451" si="32">ABS(E388)</f>
        <v>0.74304822075562527</v>
      </c>
      <c r="G388" s="5">
        <f t="shared" ref="G388:G451" si="33">E388^2</f>
        <v>0.55212065836810043</v>
      </c>
      <c r="H388" s="52">
        <f t="shared" ref="H388:H451" si="34">F388/C388</f>
        <v>1.4064998045709702E-2</v>
      </c>
    </row>
    <row r="389" spans="2:8">
      <c r="B389" s="6">
        <v>44344.291666666664</v>
      </c>
      <c r="C389" s="7">
        <v>52.271299999999997</v>
      </c>
      <c r="D389" s="53">
        <f t="shared" si="30"/>
        <v>52.799878071169772</v>
      </c>
      <c r="E389" s="5">
        <f t="shared" si="31"/>
        <v>-0.5285780711697754</v>
      </c>
      <c r="F389" s="5">
        <f t="shared" si="32"/>
        <v>0.5285780711697754</v>
      </c>
      <c r="G389" s="5">
        <f t="shared" si="33"/>
        <v>0.27939477732156015</v>
      </c>
      <c r="H389" s="52">
        <f t="shared" si="34"/>
        <v>1.01122044251774E-2</v>
      </c>
    </row>
    <row r="390" spans="2:8">
      <c r="B390" s="6">
        <v>44348.291666666664</v>
      </c>
      <c r="C390" s="7">
        <v>52.060899999999997</v>
      </c>
      <c r="D390" s="53">
        <f t="shared" si="30"/>
        <v>52.292443122846784</v>
      </c>
      <c r="E390" s="5">
        <f t="shared" si="31"/>
        <v>-0.23154312284678724</v>
      </c>
      <c r="F390" s="5">
        <f t="shared" si="32"/>
        <v>0.23154312284678724</v>
      </c>
      <c r="G390" s="5">
        <f t="shared" si="33"/>
        <v>5.3612217737642409E-2</v>
      </c>
      <c r="H390" s="52">
        <f t="shared" si="34"/>
        <v>4.4475436046397055E-3</v>
      </c>
    </row>
    <row r="391" spans="2:8">
      <c r="B391" s="6">
        <v>44349.291666666664</v>
      </c>
      <c r="C391" s="7">
        <v>52.6008</v>
      </c>
      <c r="D391" s="53">
        <f t="shared" si="30"/>
        <v>52.070161724913866</v>
      </c>
      <c r="E391" s="5">
        <f t="shared" si="31"/>
        <v>0.53063827508613315</v>
      </c>
      <c r="F391" s="5">
        <f t="shared" si="32"/>
        <v>0.53063827508613315</v>
      </c>
      <c r="G391" s="5">
        <f t="shared" si="33"/>
        <v>0.28157697898638673</v>
      </c>
      <c r="H391" s="52">
        <f t="shared" si="34"/>
        <v>1.0088026704653412E-2</v>
      </c>
    </row>
    <row r="392" spans="2:8">
      <c r="B392" s="6">
        <v>44350.291666666664</v>
      </c>
      <c r="C392" s="7">
        <v>51.466000000000001</v>
      </c>
      <c r="D392" s="53">
        <f t="shared" si="30"/>
        <v>52.579574468996555</v>
      </c>
      <c r="E392" s="5">
        <f t="shared" si="31"/>
        <v>-1.1135744689965534</v>
      </c>
      <c r="F392" s="5">
        <f t="shared" si="32"/>
        <v>1.1135744689965534</v>
      </c>
      <c r="G392" s="5">
        <f t="shared" si="33"/>
        <v>1.2400480980009561</v>
      </c>
      <c r="H392" s="52">
        <f t="shared" si="34"/>
        <v>2.1637089903947332E-2</v>
      </c>
    </row>
    <row r="393" spans="2:8">
      <c r="B393" s="6">
        <v>44351.291666666664</v>
      </c>
      <c r="C393" s="7">
        <v>52.500100000000003</v>
      </c>
      <c r="D393" s="53">
        <f t="shared" si="30"/>
        <v>51.510542978759858</v>
      </c>
      <c r="E393" s="5">
        <f t="shared" si="31"/>
        <v>0.98955702124014522</v>
      </c>
      <c r="F393" s="5">
        <f t="shared" si="32"/>
        <v>0.98955702124014522</v>
      </c>
      <c r="G393" s="5">
        <f t="shared" si="33"/>
        <v>0.97922309828566922</v>
      </c>
      <c r="H393" s="52">
        <f t="shared" si="34"/>
        <v>1.8848669264251786E-2</v>
      </c>
    </row>
    <row r="394" spans="2:8">
      <c r="B394" s="6">
        <v>44354.291666666664</v>
      </c>
      <c r="C394" s="7">
        <v>52.243899999999996</v>
      </c>
      <c r="D394" s="53">
        <f t="shared" si="30"/>
        <v>52.460517719150396</v>
      </c>
      <c r="E394" s="5">
        <f t="shared" si="31"/>
        <v>-0.21661771915039907</v>
      </c>
      <c r="F394" s="5">
        <f t="shared" si="32"/>
        <v>0.21661771915039907</v>
      </c>
      <c r="G394" s="5">
        <f t="shared" si="33"/>
        <v>4.6923236249921167E-2</v>
      </c>
      <c r="H394" s="52">
        <f t="shared" si="34"/>
        <v>4.1462777309963289E-3</v>
      </c>
    </row>
    <row r="395" spans="2:8">
      <c r="B395" s="6">
        <v>44355.291666666664</v>
      </c>
      <c r="C395" s="7">
        <v>52.161499999999997</v>
      </c>
      <c r="D395" s="53">
        <f t="shared" si="30"/>
        <v>52.252564708766016</v>
      </c>
      <c r="E395" s="5">
        <f t="shared" si="31"/>
        <v>-9.1064708766019464E-2</v>
      </c>
      <c r="F395" s="5">
        <f t="shared" si="32"/>
        <v>9.1064708766019464E-2</v>
      </c>
      <c r="G395" s="5">
        <f t="shared" si="33"/>
        <v>8.2927811826399422E-3</v>
      </c>
      <c r="H395" s="52">
        <f t="shared" si="34"/>
        <v>1.7458222782324026E-3</v>
      </c>
    </row>
    <row r="396" spans="2:8">
      <c r="B396" s="6">
        <v>44356.291666666664</v>
      </c>
      <c r="C396" s="7">
        <v>52.161499999999997</v>
      </c>
      <c r="D396" s="53">
        <f t="shared" si="30"/>
        <v>52.165142588350633</v>
      </c>
      <c r="E396" s="5">
        <f t="shared" si="31"/>
        <v>-3.6425883506367995E-3</v>
      </c>
      <c r="F396" s="5">
        <f t="shared" si="32"/>
        <v>3.6425883506367995E-3</v>
      </c>
      <c r="G396" s="5">
        <f t="shared" si="33"/>
        <v>1.326844989219492E-5</v>
      </c>
      <c r="H396" s="52">
        <f t="shared" si="34"/>
        <v>6.9832891129219818E-5</v>
      </c>
    </row>
    <row r="397" spans="2:8">
      <c r="B397" s="6">
        <v>44357.291666666664</v>
      </c>
      <c r="C397" s="7">
        <v>52.509300000000003</v>
      </c>
      <c r="D397" s="53">
        <f t="shared" si="30"/>
        <v>52.16164570353402</v>
      </c>
      <c r="E397" s="5">
        <f t="shared" si="31"/>
        <v>0.34765429646598278</v>
      </c>
      <c r="F397" s="5">
        <f t="shared" si="32"/>
        <v>0.34765429646598278</v>
      </c>
      <c r="G397" s="5">
        <f t="shared" si="33"/>
        <v>0.12086350985125745</v>
      </c>
      <c r="H397" s="52">
        <f t="shared" si="34"/>
        <v>6.6208137694843154E-3</v>
      </c>
    </row>
    <row r="398" spans="2:8">
      <c r="B398" s="6">
        <v>44358.291666666664</v>
      </c>
      <c r="C398" s="7">
        <v>52.939399999999999</v>
      </c>
      <c r="D398" s="53">
        <f t="shared" si="30"/>
        <v>52.495393828141367</v>
      </c>
      <c r="E398" s="5">
        <f t="shared" si="31"/>
        <v>0.44400617185863211</v>
      </c>
      <c r="F398" s="5">
        <f t="shared" si="32"/>
        <v>0.44400617185863211</v>
      </c>
      <c r="G398" s="5">
        <f t="shared" si="33"/>
        <v>0.19714148064855716</v>
      </c>
      <c r="H398" s="52">
        <f t="shared" si="34"/>
        <v>8.387064678833385E-3</v>
      </c>
    </row>
    <row r="399" spans="2:8">
      <c r="B399" s="6">
        <v>44361.291666666664</v>
      </c>
      <c r="C399" s="7">
        <v>53.250500000000002</v>
      </c>
      <c r="D399" s="53">
        <f t="shared" si="30"/>
        <v>52.921639753125653</v>
      </c>
      <c r="E399" s="5">
        <f t="shared" si="31"/>
        <v>0.32886024687434912</v>
      </c>
      <c r="F399" s="5">
        <f t="shared" si="32"/>
        <v>0.32886024687434912</v>
      </c>
      <c r="G399" s="5">
        <f t="shared" si="33"/>
        <v>0.10814906197425785</v>
      </c>
      <c r="H399" s="52">
        <f t="shared" si="34"/>
        <v>6.175721296031945E-3</v>
      </c>
    </row>
    <row r="400" spans="2:8">
      <c r="B400" s="6">
        <v>44362.291666666664</v>
      </c>
      <c r="C400" s="7">
        <v>53.067500000000003</v>
      </c>
      <c r="D400" s="53">
        <f t="shared" si="30"/>
        <v>53.237345590125031</v>
      </c>
      <c r="E400" s="5">
        <f t="shared" si="31"/>
        <v>-0.16984559012502842</v>
      </c>
      <c r="F400" s="5">
        <f t="shared" si="32"/>
        <v>0.16984559012502842</v>
      </c>
      <c r="G400" s="5">
        <f t="shared" si="33"/>
        <v>2.8847524484919153E-2</v>
      </c>
      <c r="H400" s="52">
        <f t="shared" si="34"/>
        <v>3.2005575941023868E-3</v>
      </c>
    </row>
    <row r="401" spans="2:8">
      <c r="B401" s="6">
        <v>44363.291666666664</v>
      </c>
      <c r="C401" s="7">
        <v>52.3628</v>
      </c>
      <c r="D401" s="53">
        <f t="shared" si="30"/>
        <v>53.074293823605004</v>
      </c>
      <c r="E401" s="5">
        <f t="shared" si="31"/>
        <v>-0.71149382360500368</v>
      </c>
      <c r="F401" s="5">
        <f t="shared" si="32"/>
        <v>0.71149382360500368</v>
      </c>
      <c r="G401" s="5">
        <f t="shared" si="33"/>
        <v>0.50622346102806814</v>
      </c>
      <c r="H401" s="52">
        <f t="shared" si="34"/>
        <v>1.3587772686048182E-2</v>
      </c>
    </row>
    <row r="402" spans="2:8">
      <c r="B402" s="6">
        <v>44364.291666666664</v>
      </c>
      <c r="C402" s="7">
        <v>52.3262</v>
      </c>
      <c r="D402" s="53">
        <f t="shared" si="30"/>
        <v>52.391259752944201</v>
      </c>
      <c r="E402" s="5">
        <f t="shared" si="31"/>
        <v>-6.5059752944200966E-2</v>
      </c>
      <c r="F402" s="5">
        <f t="shared" si="32"/>
        <v>6.5059752944200966E-2</v>
      </c>
      <c r="G402" s="5">
        <f t="shared" si="33"/>
        <v>4.2327714531604664E-3</v>
      </c>
      <c r="H402" s="52">
        <f t="shared" si="34"/>
        <v>1.2433494682243496E-3</v>
      </c>
    </row>
    <row r="403" spans="2:8">
      <c r="B403" s="6">
        <v>44365.291666666664</v>
      </c>
      <c r="C403" s="7">
        <v>50.944400000000002</v>
      </c>
      <c r="D403" s="53">
        <f t="shared" si="30"/>
        <v>52.328802390117765</v>
      </c>
      <c r="E403" s="5">
        <f t="shared" si="31"/>
        <v>-1.3844023901177636</v>
      </c>
      <c r="F403" s="5">
        <f t="shared" si="32"/>
        <v>1.3844023901177636</v>
      </c>
      <c r="G403" s="5">
        <f t="shared" si="33"/>
        <v>1.9165699777637764</v>
      </c>
      <c r="H403" s="52">
        <f t="shared" si="34"/>
        <v>2.7174770732754993E-2</v>
      </c>
    </row>
    <row r="404" spans="2:8">
      <c r="B404" s="6">
        <v>44368.291666666664</v>
      </c>
      <c r="C404" s="7">
        <v>51.127400000000002</v>
      </c>
      <c r="D404" s="53">
        <f t="shared" si="30"/>
        <v>50.999776095604716</v>
      </c>
      <c r="E404" s="5">
        <f t="shared" si="31"/>
        <v>0.12762390439528559</v>
      </c>
      <c r="F404" s="5">
        <f t="shared" si="32"/>
        <v>0.12762390439528559</v>
      </c>
      <c r="G404" s="5">
        <f t="shared" si="33"/>
        <v>1.6287860973096997E-2</v>
      </c>
      <c r="H404" s="52">
        <f t="shared" si="34"/>
        <v>2.4961939076754459E-3</v>
      </c>
    </row>
    <row r="405" spans="2:8">
      <c r="B405" s="6">
        <v>44369.291666666664</v>
      </c>
      <c r="C405" s="7">
        <v>51.127400000000002</v>
      </c>
      <c r="D405" s="53">
        <f t="shared" si="30"/>
        <v>51.122295043824188</v>
      </c>
      <c r="E405" s="5">
        <f t="shared" si="31"/>
        <v>5.1049561758134132E-3</v>
      </c>
      <c r="F405" s="5">
        <f t="shared" si="32"/>
        <v>5.1049561758134132E-3</v>
      </c>
      <c r="G405" s="5">
        <f t="shared" si="33"/>
        <v>2.606057755697551E-5</v>
      </c>
      <c r="H405" s="52">
        <f t="shared" si="34"/>
        <v>9.9847756307056744E-5</v>
      </c>
    </row>
    <row r="406" spans="2:8">
      <c r="B406" s="6">
        <v>44370.291666666664</v>
      </c>
      <c r="C406" s="7">
        <v>50.569200000000002</v>
      </c>
      <c r="D406" s="53">
        <f t="shared" si="30"/>
        <v>51.127195801752968</v>
      </c>
      <c r="E406" s="5">
        <f t="shared" si="31"/>
        <v>-0.55799580175296626</v>
      </c>
      <c r="F406" s="5">
        <f t="shared" si="32"/>
        <v>0.55799580175296626</v>
      </c>
      <c r="G406" s="5">
        <f t="shared" si="33"/>
        <v>0.31135931477393564</v>
      </c>
      <c r="H406" s="52">
        <f t="shared" si="34"/>
        <v>1.1034301546256738E-2</v>
      </c>
    </row>
    <row r="407" spans="2:8">
      <c r="B407" s="6">
        <v>44371.291666666664</v>
      </c>
      <c r="C407" s="7">
        <v>51.310499999999998</v>
      </c>
      <c r="D407" s="53">
        <f t="shared" si="30"/>
        <v>50.591519832070126</v>
      </c>
      <c r="E407" s="5">
        <f t="shared" si="31"/>
        <v>0.71898016792987107</v>
      </c>
      <c r="F407" s="5">
        <f t="shared" si="32"/>
        <v>0.71898016792987107</v>
      </c>
      <c r="G407" s="5">
        <f t="shared" si="33"/>
        <v>0.51693248187646557</v>
      </c>
      <c r="H407" s="52">
        <f t="shared" si="34"/>
        <v>1.4012339929056842E-2</v>
      </c>
    </row>
    <row r="408" spans="2:8">
      <c r="B408" s="6">
        <v>44372.291666666664</v>
      </c>
      <c r="C408" s="7">
        <v>51.164000000000001</v>
      </c>
      <c r="D408" s="53">
        <f t="shared" si="30"/>
        <v>51.2817407932828</v>
      </c>
      <c r="E408" s="5">
        <f t="shared" si="31"/>
        <v>-0.11774079328279896</v>
      </c>
      <c r="F408" s="5">
        <f t="shared" si="32"/>
        <v>0.11774079328279896</v>
      </c>
      <c r="G408" s="5">
        <f t="shared" si="33"/>
        <v>1.3862894402862798E-2</v>
      </c>
      <c r="H408" s="52">
        <f t="shared" si="34"/>
        <v>2.301242930239992E-3</v>
      </c>
    </row>
    <row r="409" spans="2:8">
      <c r="B409" s="6">
        <v>44375.291666666664</v>
      </c>
      <c r="C409" s="7">
        <v>52.6008</v>
      </c>
      <c r="D409" s="53">
        <f t="shared" si="30"/>
        <v>51.168709631731318</v>
      </c>
      <c r="E409" s="5">
        <f t="shared" si="31"/>
        <v>1.4320903682686819</v>
      </c>
      <c r="F409" s="5">
        <f t="shared" si="32"/>
        <v>1.4320903682686819</v>
      </c>
      <c r="G409" s="5">
        <f t="shared" si="33"/>
        <v>2.050882822887929</v>
      </c>
      <c r="H409" s="52">
        <f t="shared" si="34"/>
        <v>2.7225638550529306E-2</v>
      </c>
    </row>
    <row r="410" spans="2:8">
      <c r="B410" s="6">
        <v>44376.291666666664</v>
      </c>
      <c r="C410" s="7">
        <v>51.932699999999997</v>
      </c>
      <c r="D410" s="53">
        <f t="shared" si="30"/>
        <v>52.54351638526925</v>
      </c>
      <c r="E410" s="5">
        <f t="shared" si="31"/>
        <v>-0.61081638526925275</v>
      </c>
      <c r="F410" s="5">
        <f t="shared" si="32"/>
        <v>0.61081638526925275</v>
      </c>
      <c r="G410" s="5">
        <f t="shared" si="33"/>
        <v>0.37309665651339619</v>
      </c>
      <c r="H410" s="52">
        <f t="shared" si="34"/>
        <v>1.1761691290251668E-2</v>
      </c>
    </row>
    <row r="411" spans="2:8">
      <c r="B411" s="6">
        <v>44377.291666666664</v>
      </c>
      <c r="C411" s="7">
        <v>51.374499999999998</v>
      </c>
      <c r="D411" s="53">
        <f t="shared" si="30"/>
        <v>51.957132655410767</v>
      </c>
      <c r="E411" s="5">
        <f t="shared" si="31"/>
        <v>-0.58263265541076947</v>
      </c>
      <c r="F411" s="5">
        <f t="shared" si="32"/>
        <v>0.58263265541076947</v>
      </c>
      <c r="G411" s="5">
        <f t="shared" si="33"/>
        <v>0.33946081115100446</v>
      </c>
      <c r="H411" s="52">
        <f t="shared" si="34"/>
        <v>1.1340891987479576E-2</v>
      </c>
    </row>
    <row r="412" spans="2:8">
      <c r="B412" s="6">
        <v>44378.291666666664</v>
      </c>
      <c r="C412" s="7">
        <v>51.255600000000001</v>
      </c>
      <c r="D412" s="53">
        <f t="shared" si="30"/>
        <v>51.397805306216426</v>
      </c>
      <c r="E412" s="5">
        <f t="shared" si="31"/>
        <v>-0.14220530621642524</v>
      </c>
      <c r="F412" s="5">
        <f t="shared" si="32"/>
        <v>0.14220530621642524</v>
      </c>
      <c r="G412" s="5">
        <f t="shared" si="33"/>
        <v>2.022234911610727E-2</v>
      </c>
      <c r="H412" s="52">
        <f t="shared" si="34"/>
        <v>2.774434524548054E-3</v>
      </c>
    </row>
    <row r="413" spans="2:8">
      <c r="B413" s="6">
        <v>44379.291666666664</v>
      </c>
      <c r="C413" s="7">
        <v>51.941899999999997</v>
      </c>
      <c r="D413" s="53">
        <f t="shared" si="30"/>
        <v>51.261288212248658</v>
      </c>
      <c r="E413" s="5">
        <f t="shared" si="31"/>
        <v>0.68061178775133868</v>
      </c>
      <c r="F413" s="5">
        <f t="shared" si="32"/>
        <v>0.68061178775133868</v>
      </c>
      <c r="G413" s="5">
        <f t="shared" si="33"/>
        <v>0.46323240562607332</v>
      </c>
      <c r="H413" s="52">
        <f t="shared" si="34"/>
        <v>1.3103328675911715E-2</v>
      </c>
    </row>
    <row r="414" spans="2:8">
      <c r="B414" s="6">
        <v>44383.291666666664</v>
      </c>
      <c r="C414" s="7">
        <v>51.328800000000001</v>
      </c>
      <c r="D414" s="53">
        <f t="shared" si="30"/>
        <v>51.914675528489944</v>
      </c>
      <c r="E414" s="5">
        <f t="shared" si="31"/>
        <v>-0.58587552848994306</v>
      </c>
      <c r="F414" s="5">
        <f t="shared" si="32"/>
        <v>0.58587552848994306</v>
      </c>
      <c r="G414" s="5">
        <f t="shared" si="33"/>
        <v>0.34325013488337008</v>
      </c>
      <c r="H414" s="52">
        <f t="shared" si="34"/>
        <v>1.1414167650323855E-2</v>
      </c>
    </row>
    <row r="415" spans="2:8">
      <c r="B415" s="6">
        <v>44384.291666666664</v>
      </c>
      <c r="C415" s="7">
        <v>51.209800000000001</v>
      </c>
      <c r="D415" s="53">
        <f t="shared" si="30"/>
        <v>51.352235021139599</v>
      </c>
      <c r="E415" s="5">
        <f t="shared" si="31"/>
        <v>-0.1424350211395975</v>
      </c>
      <c r="F415" s="5">
        <f t="shared" si="32"/>
        <v>0.1424350211395975</v>
      </c>
      <c r="G415" s="5">
        <f t="shared" si="33"/>
        <v>2.0287735247037586E-2</v>
      </c>
      <c r="H415" s="52">
        <f t="shared" si="34"/>
        <v>2.7814016289772173E-3</v>
      </c>
    </row>
    <row r="416" spans="2:8">
      <c r="B416" s="6">
        <v>44385.291666666664</v>
      </c>
      <c r="C416" s="7">
        <v>50.688200000000002</v>
      </c>
      <c r="D416" s="53">
        <f t="shared" si="30"/>
        <v>51.215497400845585</v>
      </c>
      <c r="E416" s="5">
        <f t="shared" si="31"/>
        <v>-0.5272974008455833</v>
      </c>
      <c r="F416" s="5">
        <f t="shared" si="32"/>
        <v>0.5272974008455833</v>
      </c>
      <c r="G416" s="5">
        <f t="shared" si="33"/>
        <v>0.27804254893850777</v>
      </c>
      <c r="H416" s="52">
        <f t="shared" si="34"/>
        <v>1.040276436814847E-2</v>
      </c>
    </row>
    <row r="417" spans="2:8">
      <c r="B417" s="6">
        <v>44386.291666666664</v>
      </c>
      <c r="C417" s="7">
        <v>51.237299999999998</v>
      </c>
      <c r="D417" s="53">
        <f t="shared" si="30"/>
        <v>50.709291896033825</v>
      </c>
      <c r="E417" s="5">
        <f t="shared" si="31"/>
        <v>0.52800810396617237</v>
      </c>
      <c r="F417" s="5">
        <f t="shared" si="32"/>
        <v>0.52800810396617237</v>
      </c>
      <c r="G417" s="5">
        <f t="shared" si="33"/>
        <v>0.27879255785395229</v>
      </c>
      <c r="H417" s="52">
        <f t="shared" si="34"/>
        <v>1.0305150817200992E-2</v>
      </c>
    </row>
    <row r="418" spans="2:8">
      <c r="B418" s="6">
        <v>44389.291666666664</v>
      </c>
      <c r="C418" s="7">
        <v>51.914400000000001</v>
      </c>
      <c r="D418" s="53">
        <f t="shared" si="30"/>
        <v>51.216179675841353</v>
      </c>
      <c r="E418" s="5">
        <f t="shared" si="31"/>
        <v>0.69822032415864754</v>
      </c>
      <c r="F418" s="5">
        <f t="shared" si="32"/>
        <v>0.69822032415864754</v>
      </c>
      <c r="G418" s="5">
        <f t="shared" si="33"/>
        <v>0.48751162106820684</v>
      </c>
      <c r="H418" s="52">
        <f t="shared" si="34"/>
        <v>1.3449453796223159E-2</v>
      </c>
    </row>
    <row r="419" spans="2:8">
      <c r="B419" s="6">
        <v>44390.291666666664</v>
      </c>
      <c r="C419" s="7">
        <v>52.0426</v>
      </c>
      <c r="D419" s="53">
        <f t="shared" si="30"/>
        <v>51.886471187033656</v>
      </c>
      <c r="E419" s="5">
        <f t="shared" si="31"/>
        <v>0.15612881296634384</v>
      </c>
      <c r="F419" s="5">
        <f t="shared" si="32"/>
        <v>0.15612881296634384</v>
      </c>
      <c r="G419" s="5">
        <f t="shared" si="33"/>
        <v>2.4376206238279578E-2</v>
      </c>
      <c r="H419" s="52">
        <f t="shared" si="34"/>
        <v>3.000019464176345E-3</v>
      </c>
    </row>
    <row r="420" spans="2:8">
      <c r="B420" s="6">
        <v>44391.291666666664</v>
      </c>
      <c r="C420" s="7">
        <v>51.722299999999997</v>
      </c>
      <c r="D420" s="53">
        <f t="shared" si="30"/>
        <v>52.036354847481348</v>
      </c>
      <c r="E420" s="5">
        <f t="shared" si="31"/>
        <v>-0.31405484748135137</v>
      </c>
      <c r="F420" s="5">
        <f t="shared" si="32"/>
        <v>0.31405484748135137</v>
      </c>
      <c r="G420" s="5">
        <f t="shared" si="33"/>
        <v>9.863044722653487E-2</v>
      </c>
      <c r="H420" s="52">
        <f t="shared" si="34"/>
        <v>6.0719428076738925E-3</v>
      </c>
    </row>
    <row r="421" spans="2:8">
      <c r="B421" s="6">
        <v>44392.291666666664</v>
      </c>
      <c r="C421" s="7">
        <v>51.072499999999998</v>
      </c>
      <c r="D421" s="53">
        <f t="shared" si="30"/>
        <v>51.734862193899254</v>
      </c>
      <c r="E421" s="5">
        <f t="shared" si="31"/>
        <v>-0.66236219389925566</v>
      </c>
      <c r="F421" s="5">
        <f t="shared" si="32"/>
        <v>0.66236219389925566</v>
      </c>
      <c r="G421" s="5">
        <f t="shared" si="33"/>
        <v>0.43872367590703515</v>
      </c>
      <c r="H421" s="52">
        <f t="shared" si="34"/>
        <v>1.2969057592623344E-2</v>
      </c>
    </row>
    <row r="422" spans="2:8">
      <c r="B422" s="6">
        <v>44393.291666666664</v>
      </c>
      <c r="C422" s="7">
        <v>50.303800000000003</v>
      </c>
      <c r="D422" s="53">
        <f t="shared" si="30"/>
        <v>51.098994487755967</v>
      </c>
      <c r="E422" s="5">
        <f t="shared" si="31"/>
        <v>-0.79519448775596402</v>
      </c>
      <c r="F422" s="5">
        <f t="shared" si="32"/>
        <v>0.79519448775596402</v>
      </c>
      <c r="G422" s="5">
        <f t="shared" si="33"/>
        <v>0.63233427335747006</v>
      </c>
      <c r="H422" s="52">
        <f t="shared" si="34"/>
        <v>1.580784131131175E-2</v>
      </c>
    </row>
    <row r="423" spans="2:8">
      <c r="B423" s="6">
        <v>44396.291666666664</v>
      </c>
      <c r="C423" s="7">
        <v>50.001899999999999</v>
      </c>
      <c r="D423" s="53">
        <f t="shared" si="30"/>
        <v>50.335607779510241</v>
      </c>
      <c r="E423" s="5">
        <f t="shared" si="31"/>
        <v>-0.33370777951024166</v>
      </c>
      <c r="F423" s="5">
        <f t="shared" si="32"/>
        <v>0.33370777951024166</v>
      </c>
      <c r="G423" s="5">
        <f t="shared" si="33"/>
        <v>0.11136088210565606</v>
      </c>
      <c r="H423" s="52">
        <f t="shared" si="34"/>
        <v>6.6739019819295198E-3</v>
      </c>
    </row>
    <row r="424" spans="2:8">
      <c r="B424" s="6">
        <v>44397.291666666664</v>
      </c>
      <c r="C424" s="7">
        <v>50.550899999999999</v>
      </c>
      <c r="D424" s="53">
        <f t="shared" si="30"/>
        <v>50.015248311180407</v>
      </c>
      <c r="E424" s="5">
        <f t="shared" si="31"/>
        <v>0.53565168881959124</v>
      </c>
      <c r="F424" s="5">
        <f t="shared" si="32"/>
        <v>0.53565168881959124</v>
      </c>
      <c r="G424" s="5">
        <f t="shared" si="33"/>
        <v>0.28692273173528021</v>
      </c>
      <c r="H424" s="52">
        <f t="shared" si="34"/>
        <v>1.0596283920159507E-2</v>
      </c>
    </row>
    <row r="425" spans="2:8">
      <c r="B425" s="6">
        <v>44398.291666666664</v>
      </c>
      <c r="C425" s="7">
        <v>51.456899999999997</v>
      </c>
      <c r="D425" s="53">
        <f t="shared" si="30"/>
        <v>50.529473932447218</v>
      </c>
      <c r="E425" s="5">
        <f t="shared" si="31"/>
        <v>0.9274260675527799</v>
      </c>
      <c r="F425" s="5">
        <f t="shared" si="32"/>
        <v>0.9274260675527799</v>
      </c>
      <c r="G425" s="5">
        <f t="shared" si="33"/>
        <v>0.86011911077641345</v>
      </c>
      <c r="H425" s="52">
        <f t="shared" si="34"/>
        <v>1.8023356781165983E-2</v>
      </c>
    </row>
    <row r="426" spans="2:8">
      <c r="B426" s="6">
        <v>44399.291666666664</v>
      </c>
      <c r="C426" s="7">
        <v>51.209800000000001</v>
      </c>
      <c r="D426" s="53">
        <f t="shared" si="30"/>
        <v>51.41980295729789</v>
      </c>
      <c r="E426" s="5">
        <f t="shared" si="31"/>
        <v>-0.21000295729788832</v>
      </c>
      <c r="F426" s="5">
        <f t="shared" si="32"/>
        <v>0.21000295729788832</v>
      </c>
      <c r="G426" s="5">
        <f t="shared" si="33"/>
        <v>4.4101242073858703E-2</v>
      </c>
      <c r="H426" s="52">
        <f t="shared" si="34"/>
        <v>4.1008353342111923E-3</v>
      </c>
    </row>
    <row r="427" spans="2:8">
      <c r="B427" s="6">
        <v>44400.291666666664</v>
      </c>
      <c r="C427" s="7">
        <v>48.501100000000001</v>
      </c>
      <c r="D427" s="53">
        <f t="shared" si="30"/>
        <v>51.218200118291918</v>
      </c>
      <c r="E427" s="5">
        <f t="shared" si="31"/>
        <v>-2.717100118291917</v>
      </c>
      <c r="F427" s="5">
        <f t="shared" si="32"/>
        <v>2.717100118291917</v>
      </c>
      <c r="G427" s="5">
        <f t="shared" si="33"/>
        <v>7.3826330528219497</v>
      </c>
      <c r="H427" s="52">
        <f t="shared" si="34"/>
        <v>5.6021412262648E-2</v>
      </c>
    </row>
    <row r="428" spans="2:8">
      <c r="B428" s="6">
        <v>44403.291666666664</v>
      </c>
      <c r="C428" s="7">
        <v>49.6999</v>
      </c>
      <c r="D428" s="53">
        <f t="shared" si="30"/>
        <v>48.609784004731679</v>
      </c>
      <c r="E428" s="5">
        <f t="shared" si="31"/>
        <v>1.0901159952683201</v>
      </c>
      <c r="F428" s="5">
        <f t="shared" si="32"/>
        <v>1.0901159952683201</v>
      </c>
      <c r="G428" s="5">
        <f t="shared" si="33"/>
        <v>1.1883528831398402</v>
      </c>
      <c r="H428" s="52">
        <f t="shared" si="34"/>
        <v>2.1933967578774204E-2</v>
      </c>
    </row>
    <row r="429" spans="2:8">
      <c r="B429" s="6">
        <v>44404.291666666664</v>
      </c>
      <c r="C429" s="7">
        <v>48.665799999999997</v>
      </c>
      <c r="D429" s="53">
        <f t="shared" si="30"/>
        <v>49.656295360189269</v>
      </c>
      <c r="E429" s="5">
        <f t="shared" si="31"/>
        <v>-0.99049536018927142</v>
      </c>
      <c r="F429" s="5">
        <f t="shared" si="32"/>
        <v>0.99049536018927142</v>
      </c>
      <c r="G429" s="5">
        <f t="shared" si="33"/>
        <v>0.98108105855647454</v>
      </c>
      <c r="H429" s="52">
        <f t="shared" si="34"/>
        <v>2.0353006838257491E-2</v>
      </c>
    </row>
    <row r="430" spans="2:8">
      <c r="B430" s="6">
        <v>44405.291666666664</v>
      </c>
      <c r="C430" s="7">
        <v>48.565100000000001</v>
      </c>
      <c r="D430" s="53">
        <f t="shared" si="30"/>
        <v>48.70541981440757</v>
      </c>
      <c r="E430" s="5">
        <f t="shared" si="31"/>
        <v>-0.1403198144075688</v>
      </c>
      <c r="F430" s="5">
        <f t="shared" si="32"/>
        <v>0.1403198144075688</v>
      </c>
      <c r="G430" s="5">
        <f t="shared" si="33"/>
        <v>1.9689650315374552E-2</v>
      </c>
      <c r="H430" s="52">
        <f t="shared" si="34"/>
        <v>2.8893138160442128E-3</v>
      </c>
    </row>
    <row r="431" spans="2:8">
      <c r="B431" s="6">
        <v>44406.291666666664</v>
      </c>
      <c r="C431" s="7">
        <v>49.141599999999997</v>
      </c>
      <c r="D431" s="53">
        <f t="shared" si="30"/>
        <v>48.570712792576302</v>
      </c>
      <c r="E431" s="5">
        <f t="shared" si="31"/>
        <v>0.57088720742369503</v>
      </c>
      <c r="F431" s="5">
        <f t="shared" si="32"/>
        <v>0.57088720742369503</v>
      </c>
      <c r="G431" s="5">
        <f t="shared" si="33"/>
        <v>0.32591220360002499</v>
      </c>
      <c r="H431" s="52">
        <f t="shared" si="34"/>
        <v>1.1617188032617885E-2</v>
      </c>
    </row>
    <row r="432" spans="2:8">
      <c r="B432" s="6">
        <v>44407.291666666664</v>
      </c>
      <c r="C432" s="7">
        <v>49.16</v>
      </c>
      <c r="D432" s="53">
        <f t="shared" si="30"/>
        <v>49.118764511703048</v>
      </c>
      <c r="E432" s="5">
        <f t="shared" si="31"/>
        <v>4.123548829694812E-2</v>
      </c>
      <c r="F432" s="5">
        <f t="shared" si="32"/>
        <v>4.123548829694812E-2</v>
      </c>
      <c r="G432" s="5">
        <f t="shared" si="33"/>
        <v>1.7003654950877452E-3</v>
      </c>
      <c r="H432" s="52">
        <f t="shared" si="34"/>
        <v>8.3880163337974212E-4</v>
      </c>
    </row>
    <row r="433" spans="2:8">
      <c r="B433" s="6">
        <v>44410.291666666664</v>
      </c>
      <c r="C433" s="7">
        <v>49.1233</v>
      </c>
      <c r="D433" s="53">
        <f t="shared" si="30"/>
        <v>49.158350580468124</v>
      </c>
      <c r="E433" s="5">
        <f t="shared" si="31"/>
        <v>-3.5050580468123371E-2</v>
      </c>
      <c r="F433" s="5">
        <f t="shared" si="32"/>
        <v>3.5050580468123371E-2</v>
      </c>
      <c r="G433" s="5">
        <f t="shared" si="33"/>
        <v>1.2285431911523916E-3</v>
      </c>
      <c r="H433" s="52">
        <f t="shared" si="34"/>
        <v>7.1352251310729067E-4</v>
      </c>
    </row>
    <row r="434" spans="2:8">
      <c r="B434" s="6">
        <v>44411.291666666664</v>
      </c>
      <c r="C434" s="7">
        <v>49.4711</v>
      </c>
      <c r="D434" s="53">
        <f t="shared" si="30"/>
        <v>49.124702023218724</v>
      </c>
      <c r="E434" s="5">
        <f t="shared" si="31"/>
        <v>0.34639797678127593</v>
      </c>
      <c r="F434" s="5">
        <f t="shared" si="32"/>
        <v>0.34639797678127593</v>
      </c>
      <c r="G434" s="5">
        <f t="shared" si="33"/>
        <v>0.11999155831816138</v>
      </c>
      <c r="H434" s="52">
        <f t="shared" si="34"/>
        <v>7.0020269769880987E-3</v>
      </c>
    </row>
    <row r="435" spans="2:8">
      <c r="B435" s="6">
        <v>44412.291666666664</v>
      </c>
      <c r="C435" s="7">
        <v>49.3247</v>
      </c>
      <c r="D435" s="53">
        <f t="shared" si="30"/>
        <v>49.457244080928746</v>
      </c>
      <c r="E435" s="5">
        <f t="shared" si="31"/>
        <v>-0.1325440809287457</v>
      </c>
      <c r="F435" s="5">
        <f t="shared" si="32"/>
        <v>0.1325440809287457</v>
      </c>
      <c r="G435" s="5">
        <f t="shared" si="33"/>
        <v>1.756793338924589E-2</v>
      </c>
      <c r="H435" s="52">
        <f t="shared" si="34"/>
        <v>2.687174598705024E-3</v>
      </c>
    </row>
    <row r="436" spans="2:8">
      <c r="B436" s="6">
        <v>44413.291666666664</v>
      </c>
      <c r="C436" s="7">
        <v>49.636000000000003</v>
      </c>
      <c r="D436" s="53">
        <f t="shared" si="30"/>
        <v>49.330001763237149</v>
      </c>
      <c r="E436" s="5">
        <f t="shared" si="31"/>
        <v>0.30599823676285354</v>
      </c>
      <c r="F436" s="5">
        <f t="shared" si="32"/>
        <v>0.30599823676285354</v>
      </c>
      <c r="G436" s="5">
        <f t="shared" si="33"/>
        <v>9.3634920901975366E-2</v>
      </c>
      <c r="H436" s="52">
        <f t="shared" si="34"/>
        <v>6.1648448054406786E-3</v>
      </c>
    </row>
    <row r="437" spans="2:8">
      <c r="B437" s="6">
        <v>44414.291666666664</v>
      </c>
      <c r="C437" s="7">
        <v>49.663600000000002</v>
      </c>
      <c r="D437" s="53">
        <f t="shared" si="30"/>
        <v>49.623760070529485</v>
      </c>
      <c r="E437" s="5">
        <f t="shared" si="31"/>
        <v>3.9839929470517177E-2</v>
      </c>
      <c r="F437" s="5">
        <f t="shared" si="32"/>
        <v>3.9839929470517177E-2</v>
      </c>
      <c r="G437" s="5">
        <f t="shared" si="33"/>
        <v>1.5872199802157831E-3</v>
      </c>
      <c r="H437" s="52">
        <f t="shared" si="34"/>
        <v>8.0219576250044648E-4</v>
      </c>
    </row>
    <row r="438" spans="2:8">
      <c r="B438" s="6">
        <v>44417.291666666664</v>
      </c>
      <c r="C438" s="7">
        <v>49.7834</v>
      </c>
      <c r="D438" s="53">
        <f t="shared" si="30"/>
        <v>49.662006402821184</v>
      </c>
      <c r="E438" s="5">
        <f t="shared" si="31"/>
        <v>0.12139359717881604</v>
      </c>
      <c r="F438" s="5">
        <f t="shared" si="32"/>
        <v>0.12139359717881604</v>
      </c>
      <c r="G438" s="5">
        <f t="shared" si="33"/>
        <v>1.4736405436012652E-2</v>
      </c>
      <c r="H438" s="52">
        <f t="shared" si="34"/>
        <v>2.4384352450579115E-3</v>
      </c>
    </row>
    <row r="439" spans="2:8">
      <c r="B439" s="6">
        <v>44418.291666666664</v>
      </c>
      <c r="C439" s="7">
        <v>49.682000000000002</v>
      </c>
      <c r="D439" s="53">
        <f t="shared" si="30"/>
        <v>49.778544256112845</v>
      </c>
      <c r="E439" s="5">
        <f t="shared" si="31"/>
        <v>-9.6544256112842675E-2</v>
      </c>
      <c r="F439" s="5">
        <f t="shared" si="32"/>
        <v>9.6544256112842675E-2</v>
      </c>
      <c r="G439" s="5">
        <f t="shared" si="33"/>
        <v>9.3207933883821606E-3</v>
      </c>
      <c r="H439" s="52">
        <f t="shared" si="34"/>
        <v>1.9432441550831824E-3</v>
      </c>
    </row>
    <row r="440" spans="2:8">
      <c r="B440" s="6">
        <v>44419.291666666664</v>
      </c>
      <c r="C440" s="7">
        <v>49.866199999999999</v>
      </c>
      <c r="D440" s="53">
        <f t="shared" si="30"/>
        <v>49.685861770244522</v>
      </c>
      <c r="E440" s="5">
        <f t="shared" si="31"/>
        <v>0.18033822975547764</v>
      </c>
      <c r="F440" s="5">
        <f t="shared" si="32"/>
        <v>0.18033822975547764</v>
      </c>
      <c r="G440" s="5">
        <f t="shared" si="33"/>
        <v>3.2521877111339442E-2</v>
      </c>
      <c r="H440" s="52">
        <f t="shared" si="34"/>
        <v>3.6164421944218255E-3</v>
      </c>
    </row>
    <row r="441" spans="2:8">
      <c r="B441" s="6">
        <v>44420.291666666664</v>
      </c>
      <c r="C441" s="7">
        <v>49.313600000000001</v>
      </c>
      <c r="D441" s="53">
        <f t="shared" si="30"/>
        <v>49.858986470809775</v>
      </c>
      <c r="E441" s="5">
        <f t="shared" si="31"/>
        <v>-0.54538647080977398</v>
      </c>
      <c r="F441" s="5">
        <f t="shared" si="32"/>
        <v>0.54538647080977398</v>
      </c>
      <c r="G441" s="5">
        <f t="shared" si="33"/>
        <v>0.29744640254234045</v>
      </c>
      <c r="H441" s="52">
        <f t="shared" si="34"/>
        <v>1.105955498705781E-2</v>
      </c>
    </row>
    <row r="442" spans="2:8">
      <c r="B442" s="6">
        <v>44421.291666666664</v>
      </c>
      <c r="C442" s="7">
        <v>49.267600000000002</v>
      </c>
      <c r="D442" s="53">
        <f t="shared" si="30"/>
        <v>49.335415458832394</v>
      </c>
      <c r="E442" s="5">
        <f t="shared" si="31"/>
        <v>-6.7815458832392039E-2</v>
      </c>
      <c r="F442" s="5">
        <f t="shared" si="32"/>
        <v>6.7815458832392039E-2</v>
      </c>
      <c r="G442" s="5">
        <f t="shared" si="33"/>
        <v>4.5989364566478598E-3</v>
      </c>
      <c r="H442" s="52">
        <f t="shared" si="34"/>
        <v>1.3764717346165033E-3</v>
      </c>
    </row>
    <row r="443" spans="2:8">
      <c r="B443" s="6">
        <v>44424.291666666664</v>
      </c>
      <c r="C443" s="7">
        <v>49.249099999999999</v>
      </c>
      <c r="D443" s="53">
        <f t="shared" si="30"/>
        <v>49.270312618353294</v>
      </c>
      <c r="E443" s="5">
        <f t="shared" si="31"/>
        <v>-2.1212618353295909E-2</v>
      </c>
      <c r="F443" s="5">
        <f t="shared" si="32"/>
        <v>2.1212618353295909E-2</v>
      </c>
      <c r="G443" s="5">
        <f t="shared" si="33"/>
        <v>4.4997517740258646E-4</v>
      </c>
      <c r="H443" s="52">
        <f t="shared" si="34"/>
        <v>4.3072093405353417E-4</v>
      </c>
    </row>
    <row r="444" spans="2:8">
      <c r="B444" s="6">
        <v>44425.291666666664</v>
      </c>
      <c r="C444" s="7">
        <v>48.530700000000003</v>
      </c>
      <c r="D444" s="53">
        <f t="shared" si="30"/>
        <v>49.249948504734128</v>
      </c>
      <c r="E444" s="5">
        <f t="shared" si="31"/>
        <v>-0.71924850473412505</v>
      </c>
      <c r="F444" s="5">
        <f t="shared" si="32"/>
        <v>0.71924850473412505</v>
      </c>
      <c r="G444" s="5">
        <f t="shared" si="33"/>
        <v>0.51731841156227465</v>
      </c>
      <c r="H444" s="52">
        <f t="shared" si="34"/>
        <v>1.482048486286258E-2</v>
      </c>
    </row>
    <row r="445" spans="2:8">
      <c r="B445" s="6">
        <v>44426.291666666664</v>
      </c>
      <c r="C445" s="7">
        <v>48.0702</v>
      </c>
      <c r="D445" s="53">
        <f t="shared" si="30"/>
        <v>48.559469940189366</v>
      </c>
      <c r="E445" s="5">
        <f t="shared" si="31"/>
        <v>-0.48926994018936654</v>
      </c>
      <c r="F445" s="5">
        <f t="shared" si="32"/>
        <v>0.48926994018936654</v>
      </c>
      <c r="G445" s="5">
        <f t="shared" si="33"/>
        <v>0.23938507437290632</v>
      </c>
      <c r="H445" s="52">
        <f t="shared" si="34"/>
        <v>1.0178238080752036E-2</v>
      </c>
    </row>
    <row r="446" spans="2:8">
      <c r="B446" s="6">
        <v>44427.291666666664</v>
      </c>
      <c r="C446" s="7">
        <v>48.300400000000003</v>
      </c>
      <c r="D446" s="53">
        <f t="shared" si="30"/>
        <v>48.089770797607571</v>
      </c>
      <c r="E446" s="5">
        <f t="shared" si="31"/>
        <v>0.21062920239243255</v>
      </c>
      <c r="F446" s="5">
        <f t="shared" si="32"/>
        <v>0.21062920239243255</v>
      </c>
      <c r="G446" s="5">
        <f t="shared" si="33"/>
        <v>4.4364660900472315E-2</v>
      </c>
      <c r="H446" s="52">
        <f t="shared" si="34"/>
        <v>4.360816937177177E-3</v>
      </c>
    </row>
    <row r="447" spans="2:8">
      <c r="B447" s="6">
        <v>44428.291666666664</v>
      </c>
      <c r="C447" s="7">
        <v>47.904400000000003</v>
      </c>
      <c r="D447" s="53">
        <f t="shared" si="30"/>
        <v>48.291974831904305</v>
      </c>
      <c r="E447" s="5">
        <f t="shared" si="31"/>
        <v>-0.38757483190430264</v>
      </c>
      <c r="F447" s="5">
        <f t="shared" si="32"/>
        <v>0.38757483190430264</v>
      </c>
      <c r="G447" s="5">
        <f t="shared" si="33"/>
        <v>0.15021425032564845</v>
      </c>
      <c r="H447" s="52">
        <f t="shared" si="34"/>
        <v>8.090589421938332E-3</v>
      </c>
    </row>
    <row r="448" spans="2:8">
      <c r="B448" s="6">
        <v>44431.291666666664</v>
      </c>
      <c r="C448" s="7">
        <v>49.028100000000002</v>
      </c>
      <c r="D448" s="53">
        <f t="shared" si="30"/>
        <v>47.919902993276175</v>
      </c>
      <c r="E448" s="5">
        <f t="shared" si="31"/>
        <v>1.1081970067238274</v>
      </c>
      <c r="F448" s="5">
        <f t="shared" si="32"/>
        <v>1.1081970067238274</v>
      </c>
      <c r="G448" s="5">
        <f t="shared" si="33"/>
        <v>1.2281006057116506</v>
      </c>
      <c r="H448" s="52">
        <f t="shared" si="34"/>
        <v>2.2603303140929943E-2</v>
      </c>
    </row>
    <row r="449" spans="2:8">
      <c r="B449" s="6">
        <v>44432.291666666664</v>
      </c>
      <c r="C449" s="7">
        <v>49.5623</v>
      </c>
      <c r="D449" s="53">
        <f t="shared" si="30"/>
        <v>48.983772119731043</v>
      </c>
      <c r="E449" s="5">
        <f t="shared" si="31"/>
        <v>0.57852788026895752</v>
      </c>
      <c r="F449" s="5">
        <f t="shared" si="32"/>
        <v>0.57852788026895752</v>
      </c>
      <c r="G449" s="5">
        <f t="shared" si="33"/>
        <v>0.33469450824849323</v>
      </c>
      <c r="H449" s="52">
        <f t="shared" si="34"/>
        <v>1.1672740778151084E-2</v>
      </c>
    </row>
    <row r="450" spans="2:8">
      <c r="B450" s="6">
        <v>44433.291666666664</v>
      </c>
      <c r="C450" s="7">
        <v>49.5623</v>
      </c>
      <c r="D450" s="53">
        <f t="shared" si="30"/>
        <v>49.539158884789245</v>
      </c>
      <c r="E450" s="5">
        <f t="shared" si="31"/>
        <v>2.3141115210755459E-2</v>
      </c>
      <c r="F450" s="5">
        <f t="shared" si="32"/>
        <v>2.3141115210755459E-2</v>
      </c>
      <c r="G450" s="5">
        <f t="shared" si="33"/>
        <v>5.3551121319745764E-4</v>
      </c>
      <c r="H450" s="52">
        <f t="shared" si="34"/>
        <v>4.6690963112598605E-4</v>
      </c>
    </row>
    <row r="451" spans="2:8">
      <c r="B451" s="6">
        <v>44434.291666666664</v>
      </c>
      <c r="C451" s="7">
        <v>48.936</v>
      </c>
      <c r="D451" s="53">
        <f t="shared" si="30"/>
        <v>49.561374355391571</v>
      </c>
      <c r="E451" s="5">
        <f t="shared" si="31"/>
        <v>-0.62537435539157116</v>
      </c>
      <c r="F451" s="5">
        <f t="shared" si="32"/>
        <v>0.62537435539157116</v>
      </c>
      <c r="G451" s="5">
        <f t="shared" si="33"/>
        <v>0.39109308438142315</v>
      </c>
      <c r="H451" s="52">
        <f t="shared" si="34"/>
        <v>1.2779433451683243E-2</v>
      </c>
    </row>
    <row r="452" spans="2:8">
      <c r="B452" s="6">
        <v>44435.291666666664</v>
      </c>
      <c r="C452" s="7">
        <v>49.636000000000003</v>
      </c>
      <c r="D452" s="53">
        <f t="shared" ref="D452:D515" si="35">alpha*C451+(1-alpha)*D451</f>
        <v>48.961014974215665</v>
      </c>
      <c r="E452" s="5">
        <f t="shared" ref="E452:E515" si="36">C452-D452</f>
        <v>0.67498502578433772</v>
      </c>
      <c r="F452" s="5">
        <f t="shared" ref="F452:F515" si="37">ABS(E452)</f>
        <v>0.67498502578433772</v>
      </c>
      <c r="G452" s="5">
        <f t="shared" ref="G452:G515" si="38">E452^2</f>
        <v>0.45560478503308305</v>
      </c>
      <c r="H452" s="52">
        <f t="shared" ref="H452:H515" si="39">F452/C452</f>
        <v>1.3598699044732406E-2</v>
      </c>
    </row>
    <row r="453" spans="2:8">
      <c r="B453" s="6">
        <v>44438.291666666664</v>
      </c>
      <c r="C453" s="7">
        <v>49.682000000000002</v>
      </c>
      <c r="D453" s="53">
        <f t="shared" si="35"/>
        <v>49.609000598968628</v>
      </c>
      <c r="E453" s="5">
        <f t="shared" si="36"/>
        <v>7.2999401031374589E-2</v>
      </c>
      <c r="F453" s="5">
        <f t="shared" si="37"/>
        <v>7.2999401031374589E-2</v>
      </c>
      <c r="G453" s="5">
        <f t="shared" si="38"/>
        <v>5.3289125509394537E-3</v>
      </c>
      <c r="H453" s="52">
        <f t="shared" si="39"/>
        <v>1.4693329783699244E-3</v>
      </c>
    </row>
    <row r="454" spans="2:8">
      <c r="B454" s="6">
        <v>44439.291666666664</v>
      </c>
      <c r="C454" s="7">
        <v>49.7926</v>
      </c>
      <c r="D454" s="53">
        <f t="shared" si="35"/>
        <v>49.679080023958754</v>
      </c>
      <c r="E454" s="5">
        <f t="shared" si="36"/>
        <v>0.1135199760412462</v>
      </c>
      <c r="F454" s="5">
        <f t="shared" si="37"/>
        <v>0.1135199760412462</v>
      </c>
      <c r="G454" s="5">
        <f t="shared" si="38"/>
        <v>1.288678496040511E-2</v>
      </c>
      <c r="H454" s="52">
        <f t="shared" si="39"/>
        <v>2.2798563650270561E-3</v>
      </c>
    </row>
    <row r="455" spans="2:8">
      <c r="B455" s="6">
        <v>44440.291666666664</v>
      </c>
      <c r="C455" s="7">
        <v>49.433399999999999</v>
      </c>
      <c r="D455" s="53">
        <f t="shared" si="35"/>
        <v>49.788059200958351</v>
      </c>
      <c r="E455" s="5">
        <f t="shared" si="36"/>
        <v>-0.35465920095835202</v>
      </c>
      <c r="F455" s="5">
        <f t="shared" si="37"/>
        <v>0.35465920095835202</v>
      </c>
      <c r="G455" s="5">
        <f t="shared" si="38"/>
        <v>0.12578314882441671</v>
      </c>
      <c r="H455" s="52">
        <f t="shared" si="39"/>
        <v>7.1744852864328978E-3</v>
      </c>
    </row>
    <row r="456" spans="2:8">
      <c r="B456" s="6">
        <v>44441.291666666664</v>
      </c>
      <c r="C456" s="7">
        <v>49.488599999999998</v>
      </c>
      <c r="D456" s="53">
        <f t="shared" si="35"/>
        <v>49.447586368038337</v>
      </c>
      <c r="E456" s="5">
        <f t="shared" si="36"/>
        <v>4.101363196166119E-2</v>
      </c>
      <c r="F456" s="5">
        <f t="shared" si="37"/>
        <v>4.101363196166119E-2</v>
      </c>
      <c r="G456" s="5">
        <f t="shared" si="38"/>
        <v>1.6821180066865964E-3</v>
      </c>
      <c r="H456" s="52">
        <f t="shared" si="39"/>
        <v>8.2874908487330808E-4</v>
      </c>
    </row>
    <row r="457" spans="2:8">
      <c r="B457" s="6">
        <v>44442.291666666664</v>
      </c>
      <c r="C457" s="7">
        <v>49.286000000000001</v>
      </c>
      <c r="D457" s="53">
        <f t="shared" si="35"/>
        <v>49.486959454721529</v>
      </c>
      <c r="E457" s="5">
        <f t="shared" si="36"/>
        <v>-0.20095945472152721</v>
      </c>
      <c r="F457" s="5">
        <f t="shared" si="37"/>
        <v>0.20095945472152721</v>
      </c>
      <c r="G457" s="5">
        <f t="shared" si="38"/>
        <v>4.0384702441973543E-2</v>
      </c>
      <c r="H457" s="52">
        <f t="shared" si="39"/>
        <v>4.0774145745551922E-3</v>
      </c>
    </row>
    <row r="458" spans="2:8">
      <c r="B458" s="6">
        <v>44446.291666666664</v>
      </c>
      <c r="C458" s="7">
        <v>49.414900000000003</v>
      </c>
      <c r="D458" s="53">
        <f t="shared" si="35"/>
        <v>49.294038378188866</v>
      </c>
      <c r="E458" s="5">
        <f t="shared" si="36"/>
        <v>0.12086162181113735</v>
      </c>
      <c r="F458" s="5">
        <f t="shared" si="37"/>
        <v>0.12086162181113735</v>
      </c>
      <c r="G458" s="5">
        <f t="shared" si="38"/>
        <v>1.4607531626818392E-2</v>
      </c>
      <c r="H458" s="52">
        <f t="shared" si="39"/>
        <v>2.4458538175962585E-3</v>
      </c>
    </row>
    <row r="459" spans="2:8">
      <c r="B459" s="6">
        <v>44447.291666666664</v>
      </c>
      <c r="C459" s="7">
        <v>49.341299999999997</v>
      </c>
      <c r="D459" s="53">
        <f t="shared" si="35"/>
        <v>49.410065535127558</v>
      </c>
      <c r="E459" s="5">
        <f t="shared" si="36"/>
        <v>-6.8765535127560895E-2</v>
      </c>
      <c r="F459" s="5">
        <f t="shared" si="37"/>
        <v>6.8765535127560895E-2</v>
      </c>
      <c r="G459" s="5">
        <f t="shared" si="38"/>
        <v>4.7286988213798113E-3</v>
      </c>
      <c r="H459" s="52">
        <f t="shared" si="39"/>
        <v>1.3936709232947025E-3</v>
      </c>
    </row>
    <row r="460" spans="2:8">
      <c r="B460" s="6">
        <v>44448.291666666664</v>
      </c>
      <c r="C460" s="7">
        <v>49.184699999999999</v>
      </c>
      <c r="D460" s="53">
        <f t="shared" si="35"/>
        <v>49.344050621405103</v>
      </c>
      <c r="E460" s="5">
        <f t="shared" si="36"/>
        <v>-0.15935062140510325</v>
      </c>
      <c r="F460" s="5">
        <f t="shared" si="37"/>
        <v>0.15935062140510325</v>
      </c>
      <c r="G460" s="5">
        <f t="shared" si="38"/>
        <v>2.5392620542192552E-2</v>
      </c>
      <c r="H460" s="52">
        <f t="shared" si="39"/>
        <v>3.2398412800139728E-3</v>
      </c>
    </row>
    <row r="461" spans="2:8">
      <c r="B461" s="6">
        <v>44449.291666666664</v>
      </c>
      <c r="C461" s="7">
        <v>49.5899</v>
      </c>
      <c r="D461" s="53">
        <f t="shared" si="35"/>
        <v>49.191074024856206</v>
      </c>
      <c r="E461" s="5">
        <f t="shared" si="36"/>
        <v>0.3988259751437937</v>
      </c>
      <c r="F461" s="5">
        <f t="shared" si="37"/>
        <v>0.3988259751437937</v>
      </c>
      <c r="G461" s="5">
        <f t="shared" si="38"/>
        <v>0.15906215844939794</v>
      </c>
      <c r="H461" s="52">
        <f t="shared" si="39"/>
        <v>8.0424839562853265E-3</v>
      </c>
    </row>
    <row r="462" spans="2:8">
      <c r="B462" s="6">
        <v>44452.291666666664</v>
      </c>
      <c r="C462" s="7">
        <v>50.6492</v>
      </c>
      <c r="D462" s="53">
        <f t="shared" si="35"/>
        <v>49.573946960994249</v>
      </c>
      <c r="E462" s="5">
        <f t="shared" si="36"/>
        <v>1.0752530390057515</v>
      </c>
      <c r="F462" s="5">
        <f t="shared" si="37"/>
        <v>1.0752530390057515</v>
      </c>
      <c r="G462" s="5">
        <f t="shared" si="38"/>
        <v>1.1561690978911043</v>
      </c>
      <c r="H462" s="52">
        <f t="shared" si="39"/>
        <v>2.1229418016587655E-2</v>
      </c>
    </row>
    <row r="463" spans="2:8">
      <c r="B463" s="6">
        <v>44453.291666666664</v>
      </c>
      <c r="C463" s="7">
        <v>50.216299999999997</v>
      </c>
      <c r="D463" s="53">
        <f t="shared" si="35"/>
        <v>50.606189878439771</v>
      </c>
      <c r="E463" s="5">
        <f t="shared" si="36"/>
        <v>-0.38988987843977441</v>
      </c>
      <c r="F463" s="5">
        <f t="shared" si="37"/>
        <v>0.38988987843977441</v>
      </c>
      <c r="G463" s="5">
        <f t="shared" si="38"/>
        <v>0.15201411730978207</v>
      </c>
      <c r="H463" s="52">
        <f t="shared" si="39"/>
        <v>7.7642095980742197E-3</v>
      </c>
    </row>
    <row r="464" spans="2:8">
      <c r="B464" s="6">
        <v>44454.291666666664</v>
      </c>
      <c r="C464" s="7">
        <v>50.768900000000002</v>
      </c>
      <c r="D464" s="53">
        <f t="shared" si="35"/>
        <v>50.231895595137587</v>
      </c>
      <c r="E464" s="5">
        <f t="shared" si="36"/>
        <v>0.53700440486241519</v>
      </c>
      <c r="F464" s="5">
        <f t="shared" si="37"/>
        <v>0.53700440486241519</v>
      </c>
      <c r="G464" s="5">
        <f t="shared" si="38"/>
        <v>0.2883737308416367</v>
      </c>
      <c r="H464" s="52">
        <f t="shared" si="39"/>
        <v>1.0577428403262926E-2</v>
      </c>
    </row>
    <row r="465" spans="2:8">
      <c r="B465" s="6">
        <v>44455.291666666664</v>
      </c>
      <c r="C465" s="7">
        <v>50.501800000000003</v>
      </c>
      <c r="D465" s="53">
        <f t="shared" si="35"/>
        <v>50.747419823805501</v>
      </c>
      <c r="E465" s="5">
        <f t="shared" si="36"/>
        <v>-0.24561982380549807</v>
      </c>
      <c r="F465" s="5">
        <f t="shared" si="37"/>
        <v>0.24561982380549807</v>
      </c>
      <c r="G465" s="5">
        <f t="shared" si="38"/>
        <v>6.032909784624392E-2</v>
      </c>
      <c r="H465" s="52">
        <f t="shared" si="39"/>
        <v>4.8635855317136828E-3</v>
      </c>
    </row>
    <row r="466" spans="2:8">
      <c r="B466" s="6">
        <v>44456.291666666664</v>
      </c>
      <c r="C466" s="7">
        <v>49.976799999999997</v>
      </c>
      <c r="D466" s="53">
        <f t="shared" si="35"/>
        <v>50.511624792952226</v>
      </c>
      <c r="E466" s="5">
        <f t="shared" si="36"/>
        <v>-0.53482479295222873</v>
      </c>
      <c r="F466" s="5">
        <f t="shared" si="37"/>
        <v>0.53482479295222873</v>
      </c>
      <c r="G466" s="5">
        <f t="shared" si="38"/>
        <v>0.28603755915639434</v>
      </c>
      <c r="H466" s="52">
        <f t="shared" si="39"/>
        <v>1.0701461337104992E-2</v>
      </c>
    </row>
    <row r="467" spans="2:8">
      <c r="B467" s="6">
        <v>44459.291666666664</v>
      </c>
      <c r="C467" s="7">
        <v>48.797800000000002</v>
      </c>
      <c r="D467" s="53">
        <f t="shared" si="35"/>
        <v>49.998192991718092</v>
      </c>
      <c r="E467" s="5">
        <f t="shared" si="36"/>
        <v>-1.2003929917180898</v>
      </c>
      <c r="F467" s="5">
        <f t="shared" si="37"/>
        <v>1.2003929917180898</v>
      </c>
      <c r="G467" s="5">
        <f t="shared" si="38"/>
        <v>1.440943334565906</v>
      </c>
      <c r="H467" s="52">
        <f t="shared" si="39"/>
        <v>2.4599326029413001E-2</v>
      </c>
    </row>
    <row r="468" spans="2:8">
      <c r="B468" s="6">
        <v>44460.291666666664</v>
      </c>
      <c r="C468" s="7">
        <v>48.6965</v>
      </c>
      <c r="D468" s="53">
        <f t="shared" si="35"/>
        <v>48.845815719668728</v>
      </c>
      <c r="E468" s="5">
        <f t="shared" si="36"/>
        <v>-0.14931571966872781</v>
      </c>
      <c r="F468" s="5">
        <f t="shared" si="37"/>
        <v>0.14931571966872781</v>
      </c>
      <c r="G468" s="5">
        <f t="shared" si="38"/>
        <v>2.2295184140190109E-2</v>
      </c>
      <c r="H468" s="52">
        <f t="shared" si="39"/>
        <v>3.0662515718527577E-3</v>
      </c>
    </row>
    <row r="469" spans="2:8">
      <c r="B469" s="6">
        <v>44461.291666666664</v>
      </c>
      <c r="C469" s="7">
        <v>49.276800000000001</v>
      </c>
      <c r="D469" s="53">
        <f t="shared" si="35"/>
        <v>48.702472628786751</v>
      </c>
      <c r="E469" s="5">
        <f t="shared" si="36"/>
        <v>0.57432737121325061</v>
      </c>
      <c r="F469" s="5">
        <f t="shared" si="37"/>
        <v>0.57432737121325061</v>
      </c>
      <c r="G469" s="5">
        <f t="shared" si="38"/>
        <v>0.32985192932472296</v>
      </c>
      <c r="H469" s="52">
        <f t="shared" si="39"/>
        <v>1.1655127183852251E-2</v>
      </c>
    </row>
    <row r="470" spans="2:8">
      <c r="B470" s="6">
        <v>44462.291666666664</v>
      </c>
      <c r="C470" s="7">
        <v>49.764899999999997</v>
      </c>
      <c r="D470" s="53">
        <f t="shared" si="35"/>
        <v>49.25382690515147</v>
      </c>
      <c r="E470" s="5">
        <f t="shared" si="36"/>
        <v>0.51107309484852692</v>
      </c>
      <c r="F470" s="5">
        <f t="shared" si="37"/>
        <v>0.51107309484852692</v>
      </c>
      <c r="G470" s="5">
        <f t="shared" si="38"/>
        <v>0.26119570827805139</v>
      </c>
      <c r="H470" s="52">
        <f t="shared" si="39"/>
        <v>1.0269750262705782E-2</v>
      </c>
    </row>
    <row r="471" spans="2:8">
      <c r="B471" s="6">
        <v>44463.291666666664</v>
      </c>
      <c r="C471" s="7">
        <v>49.939900000000002</v>
      </c>
      <c r="D471" s="53">
        <f t="shared" si="35"/>
        <v>49.744457076206054</v>
      </c>
      <c r="E471" s="5">
        <f t="shared" si="36"/>
        <v>0.1954429237939479</v>
      </c>
      <c r="F471" s="5">
        <f t="shared" si="37"/>
        <v>0.1954429237939479</v>
      </c>
      <c r="G471" s="5">
        <f t="shared" si="38"/>
        <v>3.8197936461126923E-2</v>
      </c>
      <c r="H471" s="52">
        <f t="shared" si="39"/>
        <v>3.9135625780978315E-3</v>
      </c>
    </row>
    <row r="472" spans="2:8">
      <c r="B472" s="6">
        <v>44466.291666666664</v>
      </c>
      <c r="C472" s="7">
        <v>50.345199999999998</v>
      </c>
      <c r="D472" s="53">
        <f t="shared" si="35"/>
        <v>49.932082283048246</v>
      </c>
      <c r="E472" s="5">
        <f t="shared" si="36"/>
        <v>0.41311771695175281</v>
      </c>
      <c r="F472" s="5">
        <f t="shared" si="37"/>
        <v>0.41311771695175281</v>
      </c>
      <c r="G472" s="5">
        <f t="shared" si="38"/>
        <v>0.17066624805942857</v>
      </c>
      <c r="H472" s="52">
        <f t="shared" si="39"/>
        <v>8.2057021712447827E-3</v>
      </c>
    </row>
    <row r="473" spans="2:8">
      <c r="B473" s="6">
        <v>44467.291666666664</v>
      </c>
      <c r="C473" s="7">
        <v>49.737299999999998</v>
      </c>
      <c r="D473" s="53">
        <f t="shared" si="35"/>
        <v>50.328675291321929</v>
      </c>
      <c r="E473" s="5">
        <f t="shared" si="36"/>
        <v>-0.59137529132193123</v>
      </c>
      <c r="F473" s="5">
        <f t="shared" si="37"/>
        <v>0.59137529132193123</v>
      </c>
      <c r="G473" s="5">
        <f t="shared" si="38"/>
        <v>0.34972473518609903</v>
      </c>
      <c r="H473" s="52">
        <f t="shared" si="39"/>
        <v>1.1889975759076814E-2</v>
      </c>
    </row>
    <row r="474" spans="2:8">
      <c r="B474" s="6">
        <v>44468.291666666664</v>
      </c>
      <c r="C474" s="7">
        <v>49.267600000000002</v>
      </c>
      <c r="D474" s="53">
        <f t="shared" si="35"/>
        <v>49.760955011652875</v>
      </c>
      <c r="E474" s="5">
        <f t="shared" si="36"/>
        <v>-0.49335501165287354</v>
      </c>
      <c r="F474" s="5">
        <f t="shared" si="37"/>
        <v>0.49335501165287354</v>
      </c>
      <c r="G474" s="5">
        <f t="shared" si="38"/>
        <v>0.243399167523007</v>
      </c>
      <c r="H474" s="52">
        <f t="shared" si="39"/>
        <v>1.0013782113455365E-2</v>
      </c>
    </row>
    <row r="475" spans="2:8">
      <c r="B475" s="6">
        <v>44469.291666666664</v>
      </c>
      <c r="C475" s="7">
        <v>49.074100000000001</v>
      </c>
      <c r="D475" s="53">
        <f t="shared" si="35"/>
        <v>49.287334200466113</v>
      </c>
      <c r="E475" s="5">
        <f t="shared" si="36"/>
        <v>-0.21323420046611119</v>
      </c>
      <c r="F475" s="5">
        <f t="shared" si="37"/>
        <v>0.21323420046611119</v>
      </c>
      <c r="G475" s="5">
        <f t="shared" si="38"/>
        <v>4.5468824248421691E-2</v>
      </c>
      <c r="H475" s="52">
        <f t="shared" si="39"/>
        <v>4.3451474497975748E-3</v>
      </c>
    </row>
    <row r="476" spans="2:8">
      <c r="B476" s="6">
        <v>44470.291666666664</v>
      </c>
      <c r="C476" s="7">
        <v>49.608400000000003</v>
      </c>
      <c r="D476" s="53">
        <f t="shared" si="35"/>
        <v>49.082629368018651</v>
      </c>
      <c r="E476" s="5">
        <f t="shared" si="36"/>
        <v>0.52577063198135221</v>
      </c>
      <c r="F476" s="5">
        <f t="shared" si="37"/>
        <v>0.52577063198135221</v>
      </c>
      <c r="G476" s="5">
        <f t="shared" si="38"/>
        <v>0.27643475745407048</v>
      </c>
      <c r="H476" s="52">
        <f t="shared" si="39"/>
        <v>1.0598419460844376E-2</v>
      </c>
    </row>
    <row r="477" spans="2:8">
      <c r="B477" s="6">
        <v>44473.291666666664</v>
      </c>
      <c r="C477" s="7">
        <v>49.249099999999999</v>
      </c>
      <c r="D477" s="53">
        <f t="shared" si="35"/>
        <v>49.587369174720749</v>
      </c>
      <c r="E477" s="5">
        <f t="shared" si="36"/>
        <v>-0.33826917472075024</v>
      </c>
      <c r="F477" s="5">
        <f t="shared" si="37"/>
        <v>0.33826917472075024</v>
      </c>
      <c r="G477" s="5">
        <f t="shared" si="38"/>
        <v>0.11442603456625745</v>
      </c>
      <c r="H477" s="52">
        <f t="shared" si="39"/>
        <v>6.8685351553784794E-3</v>
      </c>
    </row>
    <row r="478" spans="2:8">
      <c r="B478" s="6">
        <v>44474.291666666664</v>
      </c>
      <c r="C478" s="7">
        <v>49.691299999999998</v>
      </c>
      <c r="D478" s="53">
        <f t="shared" si="35"/>
        <v>49.262630766988828</v>
      </c>
      <c r="E478" s="5">
        <f t="shared" si="36"/>
        <v>0.42866923301117055</v>
      </c>
      <c r="F478" s="5">
        <f t="shared" si="37"/>
        <v>0.42866923301117055</v>
      </c>
      <c r="G478" s="5">
        <f t="shared" si="38"/>
        <v>0.18375731133038523</v>
      </c>
      <c r="H478" s="52">
        <f t="shared" si="39"/>
        <v>8.6266455699724204E-3</v>
      </c>
    </row>
    <row r="479" spans="2:8">
      <c r="B479" s="6">
        <v>44475.291666666664</v>
      </c>
      <c r="C479" s="7">
        <v>49.718899999999998</v>
      </c>
      <c r="D479" s="53">
        <f t="shared" si="35"/>
        <v>49.674153230679551</v>
      </c>
      <c r="E479" s="5">
        <f t="shared" si="36"/>
        <v>4.4746769320447299E-2</v>
      </c>
      <c r="F479" s="5">
        <f t="shared" si="37"/>
        <v>4.4746769320447299E-2</v>
      </c>
      <c r="G479" s="5">
        <f t="shared" si="38"/>
        <v>2.0022733646173235E-3</v>
      </c>
      <c r="H479" s="52">
        <f t="shared" si="39"/>
        <v>8.999951591939343E-4</v>
      </c>
    </row>
    <row r="480" spans="2:8">
      <c r="B480" s="6">
        <v>44476.291666666664</v>
      </c>
      <c r="C480" s="7">
        <v>49.903100000000002</v>
      </c>
      <c r="D480" s="53">
        <f t="shared" si="35"/>
        <v>49.71711012922718</v>
      </c>
      <c r="E480" s="5">
        <f t="shared" si="36"/>
        <v>0.18598987077282203</v>
      </c>
      <c r="F480" s="5">
        <f t="shared" si="37"/>
        <v>0.18598987077282203</v>
      </c>
      <c r="G480" s="5">
        <f t="shared" si="38"/>
        <v>3.4592232030091041E-2</v>
      </c>
      <c r="H480" s="52">
        <f t="shared" si="39"/>
        <v>3.7270203809547306E-3</v>
      </c>
    </row>
    <row r="481" spans="2:8">
      <c r="B481" s="6">
        <v>44477.291666666664</v>
      </c>
      <c r="C481" s="7">
        <v>49.5623</v>
      </c>
      <c r="D481" s="53">
        <f t="shared" si="35"/>
        <v>49.895660405169089</v>
      </c>
      <c r="E481" s="5">
        <f t="shared" si="36"/>
        <v>-0.33336040516908838</v>
      </c>
      <c r="F481" s="5">
        <f t="shared" si="37"/>
        <v>0.33336040516908838</v>
      </c>
      <c r="G481" s="5">
        <f t="shared" si="38"/>
        <v>0.11112915973449877</v>
      </c>
      <c r="H481" s="52">
        <f t="shared" si="39"/>
        <v>6.7260882801865205E-3</v>
      </c>
    </row>
    <row r="482" spans="2:8">
      <c r="B482" s="6">
        <v>44480.291666666664</v>
      </c>
      <c r="C482" s="7">
        <v>49.221499999999999</v>
      </c>
      <c r="D482" s="53">
        <f t="shared" si="35"/>
        <v>49.575634416206768</v>
      </c>
      <c r="E482" s="5">
        <f t="shared" si="36"/>
        <v>-0.35413441620676878</v>
      </c>
      <c r="F482" s="5">
        <f t="shared" si="37"/>
        <v>0.35413441620676878</v>
      </c>
      <c r="G482" s="5">
        <f t="shared" si="38"/>
        <v>0.12541118474210894</v>
      </c>
      <c r="H482" s="52">
        <f t="shared" si="39"/>
        <v>7.194709958184305E-3</v>
      </c>
    </row>
    <row r="483" spans="2:8">
      <c r="B483" s="6">
        <v>44481.291666666664</v>
      </c>
      <c r="C483" s="7">
        <v>48.0518</v>
      </c>
      <c r="D483" s="53">
        <f t="shared" si="35"/>
        <v>49.235665376648271</v>
      </c>
      <c r="E483" s="5">
        <f t="shared" si="36"/>
        <v>-1.1838653766482707</v>
      </c>
      <c r="F483" s="5">
        <f t="shared" si="37"/>
        <v>1.1838653766482707</v>
      </c>
      <c r="G483" s="5">
        <f t="shared" si="38"/>
        <v>1.4015372300265518</v>
      </c>
      <c r="H483" s="52">
        <f t="shared" si="39"/>
        <v>2.4637274288336144E-2</v>
      </c>
    </row>
    <row r="484" spans="2:8">
      <c r="B484" s="6">
        <v>44482.291666666664</v>
      </c>
      <c r="C484" s="7">
        <v>48.134700000000002</v>
      </c>
      <c r="D484" s="53">
        <f t="shared" si="35"/>
        <v>48.099154615065935</v>
      </c>
      <c r="E484" s="5">
        <f t="shared" si="36"/>
        <v>3.554538493406767E-2</v>
      </c>
      <c r="F484" s="5">
        <f t="shared" si="37"/>
        <v>3.554538493406767E-2</v>
      </c>
      <c r="G484" s="5">
        <f t="shared" si="38"/>
        <v>1.2634743901110449E-3</v>
      </c>
      <c r="H484" s="52">
        <f t="shared" si="39"/>
        <v>7.3845655907417451E-4</v>
      </c>
    </row>
    <row r="485" spans="2:8">
      <c r="B485" s="6">
        <v>44483.291666666664</v>
      </c>
      <c r="C485" s="7">
        <v>49.645200000000003</v>
      </c>
      <c r="D485" s="53">
        <f t="shared" si="35"/>
        <v>48.133278184602638</v>
      </c>
      <c r="E485" s="5">
        <f t="shared" si="36"/>
        <v>1.5119218153973648</v>
      </c>
      <c r="F485" s="5">
        <f t="shared" si="37"/>
        <v>1.5119218153973648</v>
      </c>
      <c r="G485" s="5">
        <f t="shared" si="38"/>
        <v>2.2859075758744631</v>
      </c>
      <c r="H485" s="52">
        <f t="shared" si="39"/>
        <v>3.0454541736106708E-2</v>
      </c>
    </row>
    <row r="486" spans="2:8">
      <c r="B486" s="6">
        <v>44484.291666666664</v>
      </c>
      <c r="C486" s="7">
        <v>50.161000000000001</v>
      </c>
      <c r="D486" s="53">
        <f t="shared" si="35"/>
        <v>49.584723127384109</v>
      </c>
      <c r="E486" s="5">
        <f t="shared" si="36"/>
        <v>0.57627687261589244</v>
      </c>
      <c r="F486" s="5">
        <f t="shared" si="37"/>
        <v>0.57627687261589244</v>
      </c>
      <c r="G486" s="5">
        <f t="shared" si="38"/>
        <v>0.33209503391195355</v>
      </c>
      <c r="H486" s="52">
        <f t="shared" si="39"/>
        <v>1.1488544339544516E-2</v>
      </c>
    </row>
    <row r="487" spans="2:8">
      <c r="B487" s="6">
        <v>44487.291666666664</v>
      </c>
      <c r="C487" s="7">
        <v>50.170200000000001</v>
      </c>
      <c r="D487" s="53">
        <f t="shared" si="35"/>
        <v>50.137948925095365</v>
      </c>
      <c r="E487" s="5">
        <f t="shared" si="36"/>
        <v>3.2251074904635857E-2</v>
      </c>
      <c r="F487" s="5">
        <f t="shared" si="37"/>
        <v>3.2251074904635857E-2</v>
      </c>
      <c r="G487" s="5">
        <f t="shared" si="38"/>
        <v>1.0401318325044327E-3</v>
      </c>
      <c r="H487" s="52">
        <f t="shared" si="39"/>
        <v>6.4283329356143405E-4</v>
      </c>
    </row>
    <row r="488" spans="2:8">
      <c r="B488" s="6">
        <v>44488.291666666664</v>
      </c>
      <c r="C488" s="7">
        <v>50.851799999999997</v>
      </c>
      <c r="D488" s="53">
        <f t="shared" si="35"/>
        <v>50.168909957003819</v>
      </c>
      <c r="E488" s="5">
        <f t="shared" si="36"/>
        <v>0.68289004299617773</v>
      </c>
      <c r="F488" s="5">
        <f t="shared" si="37"/>
        <v>0.68289004299617773</v>
      </c>
      <c r="G488" s="5">
        <f t="shared" si="38"/>
        <v>0.46633881082332146</v>
      </c>
      <c r="H488" s="52">
        <f t="shared" si="39"/>
        <v>1.3429024006941303E-2</v>
      </c>
    </row>
    <row r="489" spans="2:8">
      <c r="B489" s="6">
        <v>44489.291666666664</v>
      </c>
      <c r="C489" s="7">
        <v>50.999200000000002</v>
      </c>
      <c r="D489" s="53">
        <f t="shared" si="35"/>
        <v>50.824484398280148</v>
      </c>
      <c r="E489" s="5">
        <f t="shared" si="36"/>
        <v>0.17471560171985345</v>
      </c>
      <c r="F489" s="5">
        <f t="shared" si="37"/>
        <v>0.17471560171985345</v>
      </c>
      <c r="G489" s="5">
        <f t="shared" si="38"/>
        <v>3.0525541484330457E-2</v>
      </c>
      <c r="H489" s="52">
        <f t="shared" si="39"/>
        <v>3.4258498509751809E-3</v>
      </c>
    </row>
    <row r="490" spans="2:8">
      <c r="B490" s="6">
        <v>44490.291666666664</v>
      </c>
      <c r="C490" s="7">
        <v>51.5794</v>
      </c>
      <c r="D490" s="53">
        <f t="shared" si="35"/>
        <v>50.992211375931205</v>
      </c>
      <c r="E490" s="5">
        <f t="shared" si="36"/>
        <v>0.58718862406879424</v>
      </c>
      <c r="F490" s="5">
        <f t="shared" si="37"/>
        <v>0.58718862406879424</v>
      </c>
      <c r="G490" s="5">
        <f t="shared" si="38"/>
        <v>0.34479048023580378</v>
      </c>
      <c r="H490" s="52">
        <f t="shared" si="39"/>
        <v>1.1384169340255882E-2</v>
      </c>
    </row>
    <row r="491" spans="2:8">
      <c r="B491" s="6">
        <v>44491.291666666664</v>
      </c>
      <c r="C491" s="7">
        <v>45.555700000000002</v>
      </c>
      <c r="D491" s="53">
        <f t="shared" si="35"/>
        <v>51.555912455037252</v>
      </c>
      <c r="E491" s="5">
        <f t="shared" si="36"/>
        <v>-6.00021245503725</v>
      </c>
      <c r="F491" s="5">
        <f t="shared" si="37"/>
        <v>6.00021245503725</v>
      </c>
      <c r="G491" s="5">
        <f t="shared" si="38"/>
        <v>36.002549505584142</v>
      </c>
      <c r="H491" s="52">
        <f t="shared" si="39"/>
        <v>0.13171156309830054</v>
      </c>
    </row>
    <row r="492" spans="2:8">
      <c r="B492" s="6">
        <v>44494.291666666664</v>
      </c>
      <c r="C492" s="7">
        <v>45.509599999999999</v>
      </c>
      <c r="D492" s="53">
        <f t="shared" si="35"/>
        <v>45.795708498201492</v>
      </c>
      <c r="E492" s="5">
        <f t="shared" si="36"/>
        <v>-0.28610849820149298</v>
      </c>
      <c r="F492" s="5">
        <f t="shared" si="37"/>
        <v>0.28610849820149298</v>
      </c>
      <c r="G492" s="5">
        <f t="shared" si="38"/>
        <v>8.1858072743113713E-2</v>
      </c>
      <c r="H492" s="52">
        <f t="shared" si="39"/>
        <v>6.2867724216757121E-3</v>
      </c>
    </row>
    <row r="493" spans="2:8">
      <c r="B493" s="6">
        <v>44495.291666666664</v>
      </c>
      <c r="C493" s="7">
        <v>44.468800000000002</v>
      </c>
      <c r="D493" s="53">
        <f t="shared" si="35"/>
        <v>45.521044339928054</v>
      </c>
      <c r="E493" s="5">
        <f t="shared" si="36"/>
        <v>-1.0522443399280519</v>
      </c>
      <c r="F493" s="5">
        <f t="shared" si="37"/>
        <v>1.0522443399280519</v>
      </c>
      <c r="G493" s="5">
        <f t="shared" si="38"/>
        <v>1.1072181509106216</v>
      </c>
      <c r="H493" s="52">
        <f t="shared" si="39"/>
        <v>2.3662530581622439E-2</v>
      </c>
    </row>
    <row r="494" spans="2:8">
      <c r="B494" s="6">
        <v>44496.291666666664</v>
      </c>
      <c r="C494" s="7">
        <v>44.1096</v>
      </c>
      <c r="D494" s="53">
        <f t="shared" si="35"/>
        <v>44.510889773597121</v>
      </c>
      <c r="E494" s="5">
        <f t="shared" si="36"/>
        <v>-0.40128977359712081</v>
      </c>
      <c r="F494" s="5">
        <f t="shared" si="37"/>
        <v>0.40128977359712081</v>
      </c>
      <c r="G494" s="5">
        <f t="shared" si="38"/>
        <v>0.16103348239362847</v>
      </c>
      <c r="H494" s="52">
        <f t="shared" si="39"/>
        <v>9.0975609299817004E-3</v>
      </c>
    </row>
    <row r="495" spans="2:8">
      <c r="B495" s="6">
        <v>44497.291666666664</v>
      </c>
      <c r="C495" s="7">
        <v>44.284599999999998</v>
      </c>
      <c r="D495" s="53">
        <f t="shared" si="35"/>
        <v>44.125651590943889</v>
      </c>
      <c r="E495" s="5">
        <f t="shared" si="36"/>
        <v>0.15894840905610863</v>
      </c>
      <c r="F495" s="5">
        <f t="shared" si="37"/>
        <v>0.15894840905610863</v>
      </c>
      <c r="G495" s="5">
        <f t="shared" si="38"/>
        <v>2.5264596741468037E-2</v>
      </c>
      <c r="H495" s="52">
        <f t="shared" si="39"/>
        <v>3.5892479339569203E-3</v>
      </c>
    </row>
    <row r="496" spans="2:8">
      <c r="B496" s="6">
        <v>44498.291666666664</v>
      </c>
      <c r="C496" s="7">
        <v>45.131999999999998</v>
      </c>
      <c r="D496" s="53">
        <f t="shared" si="35"/>
        <v>44.278242063637748</v>
      </c>
      <c r="E496" s="5">
        <f t="shared" si="36"/>
        <v>0.85375793636224984</v>
      </c>
      <c r="F496" s="5">
        <f t="shared" si="37"/>
        <v>0.85375793636224984</v>
      </c>
      <c r="G496" s="5">
        <f t="shared" si="38"/>
        <v>0.72890261390152744</v>
      </c>
      <c r="H496" s="52">
        <f t="shared" si="39"/>
        <v>1.8916908986135111E-2</v>
      </c>
    </row>
    <row r="497" spans="2:8">
      <c r="B497" s="6">
        <v>44501.291666666664</v>
      </c>
      <c r="C497" s="7">
        <v>45.638599999999997</v>
      </c>
      <c r="D497" s="53">
        <f t="shared" si="35"/>
        <v>45.097849682545508</v>
      </c>
      <c r="E497" s="5">
        <f t="shared" si="36"/>
        <v>0.54075031745448854</v>
      </c>
      <c r="F497" s="5">
        <f t="shared" si="37"/>
        <v>0.54075031745448854</v>
      </c>
      <c r="G497" s="5">
        <f t="shared" si="38"/>
        <v>0.29241090582713014</v>
      </c>
      <c r="H497" s="52">
        <f t="shared" si="39"/>
        <v>1.1848529916660208E-2</v>
      </c>
    </row>
    <row r="498" spans="2:8">
      <c r="B498" s="6">
        <v>44502.291666666664</v>
      </c>
      <c r="C498" s="7">
        <v>45.924100000000003</v>
      </c>
      <c r="D498" s="53">
        <f t="shared" si="35"/>
        <v>45.616969987301815</v>
      </c>
      <c r="E498" s="5">
        <f t="shared" si="36"/>
        <v>0.30713001269818818</v>
      </c>
      <c r="F498" s="5">
        <f t="shared" si="37"/>
        <v>0.30713001269818818</v>
      </c>
      <c r="G498" s="5">
        <f t="shared" si="38"/>
        <v>9.4328844699989228E-2</v>
      </c>
      <c r="H498" s="52">
        <f t="shared" si="39"/>
        <v>6.687774233968399E-3</v>
      </c>
    </row>
    <row r="499" spans="2:8">
      <c r="B499" s="6">
        <v>44503.291666666664</v>
      </c>
      <c r="C499" s="7">
        <v>46.412300000000002</v>
      </c>
      <c r="D499" s="53">
        <f t="shared" si="35"/>
        <v>45.911814799492078</v>
      </c>
      <c r="E499" s="5">
        <f t="shared" si="36"/>
        <v>0.50048520050792433</v>
      </c>
      <c r="F499" s="5">
        <f t="shared" si="37"/>
        <v>0.50048520050792433</v>
      </c>
      <c r="G499" s="5">
        <f t="shared" si="38"/>
        <v>0.2504854359274572</v>
      </c>
      <c r="H499" s="52">
        <f t="shared" si="39"/>
        <v>1.078346042984132E-2</v>
      </c>
    </row>
    <row r="500" spans="2:8">
      <c r="B500" s="6">
        <v>44504.291666666664</v>
      </c>
      <c r="C500" s="7">
        <v>46.660800000000002</v>
      </c>
      <c r="D500" s="53">
        <f t="shared" si="35"/>
        <v>46.392280591979684</v>
      </c>
      <c r="E500" s="5">
        <f t="shared" si="36"/>
        <v>0.26851940802031748</v>
      </c>
      <c r="F500" s="5">
        <f t="shared" si="37"/>
        <v>0.26851940802031748</v>
      </c>
      <c r="G500" s="5">
        <f t="shared" si="38"/>
        <v>7.2102672483581737E-2</v>
      </c>
      <c r="H500" s="52">
        <f t="shared" si="39"/>
        <v>5.754710764074287E-3</v>
      </c>
    </row>
    <row r="501" spans="2:8">
      <c r="B501" s="6">
        <v>44505.291666666664</v>
      </c>
      <c r="C501" s="7">
        <v>47.226599999999998</v>
      </c>
      <c r="D501" s="53">
        <f t="shared" si="35"/>
        <v>46.650059223679186</v>
      </c>
      <c r="E501" s="5">
        <f t="shared" si="36"/>
        <v>0.57654077632081169</v>
      </c>
      <c r="F501" s="5">
        <f t="shared" si="37"/>
        <v>0.57654077632081169</v>
      </c>
      <c r="G501" s="5">
        <f t="shared" si="38"/>
        <v>0.33239926676060422</v>
      </c>
      <c r="H501" s="52">
        <f t="shared" si="39"/>
        <v>1.2207967042319618E-2</v>
      </c>
    </row>
    <row r="502" spans="2:8">
      <c r="B502" s="6">
        <v>44508.291666666664</v>
      </c>
      <c r="C502" s="7">
        <v>47.810899999999997</v>
      </c>
      <c r="D502" s="53">
        <f t="shared" si="35"/>
        <v>47.203538368947164</v>
      </c>
      <c r="E502" s="5">
        <f t="shared" si="36"/>
        <v>0.60736163105283225</v>
      </c>
      <c r="F502" s="5">
        <f t="shared" si="37"/>
        <v>0.60736163105283225</v>
      </c>
      <c r="G502" s="5">
        <f t="shared" si="38"/>
        <v>0.36888815087515675</v>
      </c>
      <c r="H502" s="52">
        <f t="shared" si="39"/>
        <v>1.2703413469581881E-2</v>
      </c>
    </row>
    <row r="503" spans="2:8">
      <c r="B503" s="6">
        <v>44509.291666666664</v>
      </c>
      <c r="C503" s="7">
        <v>47.4863</v>
      </c>
      <c r="D503" s="53">
        <f t="shared" si="35"/>
        <v>47.786605534757882</v>
      </c>
      <c r="E503" s="5">
        <f t="shared" si="36"/>
        <v>-0.30030553475788224</v>
      </c>
      <c r="F503" s="5">
        <f t="shared" si="37"/>
        <v>0.30030553475788224</v>
      </c>
      <c r="G503" s="5">
        <f t="shared" si="38"/>
        <v>9.0183414206217616E-2</v>
      </c>
      <c r="H503" s="52">
        <f t="shared" si="39"/>
        <v>6.32404577231501E-3</v>
      </c>
    </row>
    <row r="504" spans="2:8">
      <c r="B504" s="6">
        <v>44510.291666666664</v>
      </c>
      <c r="C504" s="7">
        <v>47.078200000000002</v>
      </c>
      <c r="D504" s="53">
        <f t="shared" si="35"/>
        <v>47.498312221390314</v>
      </c>
      <c r="E504" s="5">
        <f t="shared" si="36"/>
        <v>-0.4201122213903119</v>
      </c>
      <c r="F504" s="5">
        <f t="shared" si="37"/>
        <v>0.4201122213903119</v>
      </c>
      <c r="G504" s="5">
        <f t="shared" si="38"/>
        <v>0.17649427856150243</v>
      </c>
      <c r="H504" s="52">
        <f t="shared" si="39"/>
        <v>8.9237103668005965E-3</v>
      </c>
    </row>
    <row r="505" spans="2:8">
      <c r="B505" s="6">
        <v>44511.291666666664</v>
      </c>
      <c r="C505" s="7">
        <v>46.864899999999999</v>
      </c>
      <c r="D505" s="53">
        <f t="shared" si="35"/>
        <v>47.095004488855615</v>
      </c>
      <c r="E505" s="5">
        <f t="shared" si="36"/>
        <v>-0.2301044888556163</v>
      </c>
      <c r="F505" s="5">
        <f t="shared" si="37"/>
        <v>0.2301044888556163</v>
      </c>
      <c r="G505" s="5">
        <f t="shared" si="38"/>
        <v>5.2948075791504443E-2</v>
      </c>
      <c r="H505" s="52">
        <f t="shared" si="39"/>
        <v>4.9099536936089974E-3</v>
      </c>
    </row>
    <row r="506" spans="2:8">
      <c r="B506" s="6">
        <v>44512.291666666664</v>
      </c>
      <c r="C506" s="7">
        <v>46.660800000000002</v>
      </c>
      <c r="D506" s="53">
        <f t="shared" si="35"/>
        <v>46.874104179554223</v>
      </c>
      <c r="E506" s="5">
        <f t="shared" si="36"/>
        <v>-0.21330417955422121</v>
      </c>
      <c r="F506" s="5">
        <f t="shared" si="37"/>
        <v>0.21330417955422121</v>
      </c>
      <c r="G506" s="5">
        <f t="shared" si="38"/>
        <v>4.5498673015299439E-2</v>
      </c>
      <c r="H506" s="52">
        <f t="shared" si="39"/>
        <v>4.5713785351777338E-3</v>
      </c>
    </row>
    <row r="507" spans="2:8">
      <c r="B507" s="6">
        <v>44515.291666666664</v>
      </c>
      <c r="C507" s="7">
        <v>46.670099999999998</v>
      </c>
      <c r="D507" s="53">
        <f t="shared" si="35"/>
        <v>46.669332167182169</v>
      </c>
      <c r="E507" s="5">
        <f t="shared" si="36"/>
        <v>7.6783281782866197E-4</v>
      </c>
      <c r="F507" s="5">
        <f t="shared" si="37"/>
        <v>7.6783281782866197E-4</v>
      </c>
      <c r="G507" s="5">
        <f t="shared" si="38"/>
        <v>5.8956723613470321E-7</v>
      </c>
      <c r="H507" s="52">
        <f t="shared" si="39"/>
        <v>1.6452349959152905E-5</v>
      </c>
    </row>
    <row r="508" spans="2:8">
      <c r="B508" s="6">
        <v>44516.291666666664</v>
      </c>
      <c r="C508" s="7">
        <v>46.939100000000003</v>
      </c>
      <c r="D508" s="53">
        <f t="shared" si="35"/>
        <v>46.670069286687287</v>
      </c>
      <c r="E508" s="5">
        <f t="shared" si="36"/>
        <v>0.26903071331271633</v>
      </c>
      <c r="F508" s="5">
        <f t="shared" si="37"/>
        <v>0.26903071331271633</v>
      </c>
      <c r="G508" s="5">
        <f t="shared" si="38"/>
        <v>7.2377524705548965E-2</v>
      </c>
      <c r="H508" s="52">
        <f t="shared" si="39"/>
        <v>5.7314842703144351E-3</v>
      </c>
    </row>
    <row r="509" spans="2:8">
      <c r="B509" s="6">
        <v>44517.291666666664</v>
      </c>
      <c r="C509" s="7">
        <v>46.586599999999997</v>
      </c>
      <c r="D509" s="53">
        <f t="shared" si="35"/>
        <v>46.928338771467494</v>
      </c>
      <c r="E509" s="5">
        <f t="shared" si="36"/>
        <v>-0.34173877146749732</v>
      </c>
      <c r="F509" s="5">
        <f t="shared" si="37"/>
        <v>0.34173877146749732</v>
      </c>
      <c r="G509" s="5">
        <f t="shared" si="38"/>
        <v>0.11678538792411436</v>
      </c>
      <c r="H509" s="52">
        <f t="shared" si="39"/>
        <v>7.3355593983569813E-3</v>
      </c>
    </row>
    <row r="510" spans="2:8">
      <c r="B510" s="6">
        <v>44518.291666666664</v>
      </c>
      <c r="C510" s="7">
        <v>46.076500000000003</v>
      </c>
      <c r="D510" s="53">
        <f t="shared" si="35"/>
        <v>46.600269550858698</v>
      </c>
      <c r="E510" s="5">
        <f t="shared" si="36"/>
        <v>-0.52376955085869525</v>
      </c>
      <c r="F510" s="5">
        <f t="shared" si="37"/>
        <v>0.52376955085869525</v>
      </c>
      <c r="G510" s="5">
        <f t="shared" si="38"/>
        <v>0.27433454240671934</v>
      </c>
      <c r="H510" s="52">
        <f t="shared" si="39"/>
        <v>1.1367390119880964E-2</v>
      </c>
    </row>
    <row r="511" spans="2:8">
      <c r="B511" s="6">
        <v>44519.291666666664</v>
      </c>
      <c r="C511" s="7">
        <v>45.928100000000001</v>
      </c>
      <c r="D511" s="53">
        <f t="shared" si="35"/>
        <v>46.09745078203435</v>
      </c>
      <c r="E511" s="5">
        <f t="shared" si="36"/>
        <v>-0.16935078203434983</v>
      </c>
      <c r="F511" s="5">
        <f t="shared" si="37"/>
        <v>0.16935078203434983</v>
      </c>
      <c r="G511" s="5">
        <f t="shared" si="38"/>
        <v>2.8679687375645867E-2</v>
      </c>
      <c r="H511" s="52">
        <f t="shared" si="39"/>
        <v>3.6873021534605138E-3</v>
      </c>
    </row>
    <row r="512" spans="2:8">
      <c r="B512" s="6">
        <v>44522.291666666664</v>
      </c>
      <c r="C512" s="7">
        <v>46.215699999999998</v>
      </c>
      <c r="D512" s="53">
        <f t="shared" si="35"/>
        <v>45.934874031281375</v>
      </c>
      <c r="E512" s="5">
        <f t="shared" si="36"/>
        <v>0.28082596871862364</v>
      </c>
      <c r="F512" s="5">
        <f t="shared" si="37"/>
        <v>0.28082596871862364</v>
      </c>
      <c r="G512" s="5">
        <f t="shared" si="38"/>
        <v>7.8863224706753388E-2</v>
      </c>
      <c r="H512" s="52">
        <f t="shared" si="39"/>
        <v>6.0764192410506313E-3</v>
      </c>
    </row>
    <row r="513" spans="2:8">
      <c r="B513" s="6">
        <v>44523.291666666664</v>
      </c>
      <c r="C513" s="7">
        <v>45.538600000000002</v>
      </c>
      <c r="D513" s="53">
        <f t="shared" si="35"/>
        <v>46.204466961251249</v>
      </c>
      <c r="E513" s="5">
        <f t="shared" si="36"/>
        <v>-0.66586696125124689</v>
      </c>
      <c r="F513" s="5">
        <f t="shared" si="37"/>
        <v>0.66586696125124689</v>
      </c>
      <c r="G513" s="5">
        <f t="shared" si="38"/>
        <v>0.44337881008596952</v>
      </c>
      <c r="H513" s="52">
        <f t="shared" si="39"/>
        <v>1.4622034082102806E-2</v>
      </c>
    </row>
    <row r="514" spans="2:8">
      <c r="B514" s="6">
        <v>44524.291666666664</v>
      </c>
      <c r="C514" s="7">
        <v>46.150700000000001</v>
      </c>
      <c r="D514" s="53">
        <f t="shared" si="35"/>
        <v>45.565234678450054</v>
      </c>
      <c r="E514" s="5">
        <f t="shared" si="36"/>
        <v>0.58546532154994679</v>
      </c>
      <c r="F514" s="5">
        <f t="shared" si="37"/>
        <v>0.58546532154994679</v>
      </c>
      <c r="G514" s="5">
        <f t="shared" si="38"/>
        <v>0.34276964273758259</v>
      </c>
      <c r="H514" s="52">
        <f t="shared" si="39"/>
        <v>1.2685946725617309E-2</v>
      </c>
    </row>
    <row r="515" spans="2:8">
      <c r="B515" s="6">
        <v>44526.291666666664</v>
      </c>
      <c r="C515" s="7">
        <v>45.241799999999998</v>
      </c>
      <c r="D515" s="53">
        <f t="shared" si="35"/>
        <v>46.127281387137998</v>
      </c>
      <c r="E515" s="5">
        <f t="shared" si="36"/>
        <v>-0.88548138713800029</v>
      </c>
      <c r="F515" s="5">
        <f t="shared" si="37"/>
        <v>0.88548138713800029</v>
      </c>
      <c r="G515" s="5">
        <f t="shared" si="38"/>
        <v>0.78407728696783718</v>
      </c>
      <c r="H515" s="52">
        <f t="shared" si="39"/>
        <v>1.957219622424396E-2</v>
      </c>
    </row>
    <row r="516" spans="2:8">
      <c r="B516" s="6">
        <v>44529.291666666664</v>
      </c>
      <c r="C516" s="7">
        <v>46.3733</v>
      </c>
      <c r="D516" s="53">
        <f t="shared" ref="D516:D579" si="40">alpha*C515+(1-alpha)*D515</f>
        <v>45.27721925548552</v>
      </c>
      <c r="E516" s="5">
        <f t="shared" ref="E516:E579" si="41">C516-D516</f>
        <v>1.0960807445144809</v>
      </c>
      <c r="F516" s="5">
        <f t="shared" ref="F516:F579" si="42">ABS(E516)</f>
        <v>1.0960807445144809</v>
      </c>
      <c r="G516" s="5">
        <f t="shared" ref="G516:G579" si="43">E516^2</f>
        <v>1.2013929984954188</v>
      </c>
      <c r="H516" s="52">
        <f t="shared" ref="H516:H579" si="44">F516/C516</f>
        <v>2.3636030744296415E-2</v>
      </c>
    </row>
    <row r="517" spans="2:8">
      <c r="B517" s="6">
        <v>44530.291666666664</v>
      </c>
      <c r="C517" s="7">
        <v>45.631300000000003</v>
      </c>
      <c r="D517" s="53">
        <f t="shared" si="40"/>
        <v>46.329456770219416</v>
      </c>
      <c r="E517" s="5">
        <f t="shared" si="41"/>
        <v>-0.69815677021941269</v>
      </c>
      <c r="F517" s="5">
        <f t="shared" si="42"/>
        <v>0.69815677021941269</v>
      </c>
      <c r="G517" s="5">
        <f t="shared" si="43"/>
        <v>0.48742287580320182</v>
      </c>
      <c r="H517" s="52">
        <f t="shared" si="44"/>
        <v>1.5299953545470164E-2</v>
      </c>
    </row>
    <row r="518" spans="2:8">
      <c r="B518" s="6">
        <v>44531.291666666664</v>
      </c>
      <c r="C518" s="7">
        <v>45.0749</v>
      </c>
      <c r="D518" s="53">
        <f t="shared" si="40"/>
        <v>45.65922627080878</v>
      </c>
      <c r="E518" s="5">
        <f t="shared" si="41"/>
        <v>-0.58432627080878063</v>
      </c>
      <c r="F518" s="5">
        <f t="shared" si="42"/>
        <v>0.58432627080878063</v>
      </c>
      <c r="G518" s="5">
        <f t="shared" si="43"/>
        <v>0.34143719075729645</v>
      </c>
      <c r="H518" s="52">
        <f t="shared" si="44"/>
        <v>1.2963451295705163E-2</v>
      </c>
    </row>
    <row r="519" spans="2:8">
      <c r="B519" s="6">
        <v>44532.291666666664</v>
      </c>
      <c r="C519" s="7">
        <v>45.909599999999998</v>
      </c>
      <c r="D519" s="53">
        <f t="shared" si="40"/>
        <v>45.098273050832354</v>
      </c>
      <c r="E519" s="5">
        <f t="shared" si="41"/>
        <v>0.81132694916764336</v>
      </c>
      <c r="F519" s="5">
        <f t="shared" si="42"/>
        <v>0.81132694916764336</v>
      </c>
      <c r="G519" s="5">
        <f t="shared" si="43"/>
        <v>0.65825141844567581</v>
      </c>
      <c r="H519" s="52">
        <f t="shared" si="44"/>
        <v>1.7672272229939782E-2</v>
      </c>
    </row>
    <row r="520" spans="2:8">
      <c r="B520" s="6">
        <v>44533.291666666664</v>
      </c>
      <c r="C520" s="7">
        <v>45.677700000000002</v>
      </c>
      <c r="D520" s="53">
        <f t="shared" si="40"/>
        <v>45.87714692203329</v>
      </c>
      <c r="E520" s="5">
        <f t="shared" si="41"/>
        <v>-0.19944692203328884</v>
      </c>
      <c r="F520" s="5">
        <f t="shared" si="42"/>
        <v>0.19944692203328884</v>
      </c>
      <c r="G520" s="5">
        <f t="shared" si="43"/>
        <v>3.9779074708552797E-2</v>
      </c>
      <c r="H520" s="52">
        <f t="shared" si="44"/>
        <v>4.3663959006974701E-3</v>
      </c>
    </row>
    <row r="521" spans="2:8">
      <c r="B521" s="6">
        <v>44536.291666666664</v>
      </c>
      <c r="C521" s="7">
        <v>47.291499999999999</v>
      </c>
      <c r="D521" s="53">
        <f t="shared" si="40"/>
        <v>45.685677876881329</v>
      </c>
      <c r="E521" s="5">
        <f t="shared" si="41"/>
        <v>1.6058221231186707</v>
      </c>
      <c r="F521" s="5">
        <f t="shared" si="42"/>
        <v>1.6058221231186707</v>
      </c>
      <c r="G521" s="5">
        <f t="shared" si="43"/>
        <v>2.5786646910973552</v>
      </c>
      <c r="H521" s="52">
        <f t="shared" si="44"/>
        <v>3.3955829760499684E-2</v>
      </c>
    </row>
    <row r="522" spans="2:8">
      <c r="B522" s="6">
        <v>44537.291666666664</v>
      </c>
      <c r="C522" s="7">
        <v>48.756900000000002</v>
      </c>
      <c r="D522" s="53">
        <f t="shared" si="40"/>
        <v>47.22726711507525</v>
      </c>
      <c r="E522" s="5">
        <f t="shared" si="41"/>
        <v>1.5296328849247516</v>
      </c>
      <c r="F522" s="5">
        <f t="shared" si="42"/>
        <v>1.5296328849247516</v>
      </c>
      <c r="G522" s="5">
        <f t="shared" si="43"/>
        <v>2.3397767626432184</v>
      </c>
      <c r="H522" s="52">
        <f t="shared" si="44"/>
        <v>3.1372644383148879E-2</v>
      </c>
    </row>
    <row r="523" spans="2:8">
      <c r="B523" s="6">
        <v>44538.291666666664</v>
      </c>
      <c r="C523" s="7">
        <v>47.996400000000001</v>
      </c>
      <c r="D523" s="53">
        <f t="shared" si="40"/>
        <v>48.695714684603011</v>
      </c>
      <c r="E523" s="5">
        <f t="shared" si="41"/>
        <v>-0.69931468460301005</v>
      </c>
      <c r="F523" s="5">
        <f t="shared" si="42"/>
        <v>0.69931468460301005</v>
      </c>
      <c r="G523" s="5">
        <f t="shared" si="43"/>
        <v>0.48904102810140743</v>
      </c>
      <c r="H523" s="52">
        <f t="shared" si="44"/>
        <v>1.4570148690381155E-2</v>
      </c>
    </row>
    <row r="524" spans="2:8">
      <c r="B524" s="6">
        <v>44539.291666666664</v>
      </c>
      <c r="C524" s="7">
        <v>46.8185</v>
      </c>
      <c r="D524" s="53">
        <f t="shared" si="40"/>
        <v>48.024372587384121</v>
      </c>
      <c r="E524" s="5">
        <f t="shared" si="41"/>
        <v>-1.2058725873841212</v>
      </c>
      <c r="F524" s="5">
        <f t="shared" si="42"/>
        <v>1.2058725873841212</v>
      </c>
      <c r="G524" s="5">
        <f t="shared" si="43"/>
        <v>1.4541286970044749</v>
      </c>
      <c r="H524" s="52">
        <f t="shared" si="44"/>
        <v>2.5756326823459127E-2</v>
      </c>
    </row>
    <row r="525" spans="2:8">
      <c r="B525" s="6">
        <v>44540.291666666664</v>
      </c>
      <c r="C525" s="7">
        <v>46.920499999999997</v>
      </c>
      <c r="D525" s="53">
        <f t="shared" si="40"/>
        <v>46.866734903495363</v>
      </c>
      <c r="E525" s="5">
        <f t="shared" si="41"/>
        <v>5.3765096504633902E-2</v>
      </c>
      <c r="F525" s="5">
        <f t="shared" si="42"/>
        <v>5.3765096504633902E-2</v>
      </c>
      <c r="G525" s="5">
        <f t="shared" si="43"/>
        <v>2.8906856021525965E-3</v>
      </c>
      <c r="H525" s="52">
        <f t="shared" si="44"/>
        <v>1.1458764613470425E-3</v>
      </c>
    </row>
    <row r="526" spans="2:8">
      <c r="B526" s="6">
        <v>44543.291666666664</v>
      </c>
      <c r="C526" s="7">
        <v>46.3733</v>
      </c>
      <c r="D526" s="53">
        <f t="shared" si="40"/>
        <v>46.91834939613981</v>
      </c>
      <c r="E526" s="5">
        <f t="shared" si="41"/>
        <v>-0.54504939613980952</v>
      </c>
      <c r="F526" s="5">
        <f t="shared" si="42"/>
        <v>0.54504939613980952</v>
      </c>
      <c r="G526" s="5">
        <f t="shared" si="43"/>
        <v>0.29707884423237102</v>
      </c>
      <c r="H526" s="52">
        <f t="shared" si="44"/>
        <v>1.1753517565922838E-2</v>
      </c>
    </row>
    <row r="527" spans="2:8">
      <c r="B527" s="6">
        <v>44544.291666666664</v>
      </c>
      <c r="C527" s="7">
        <v>46.095100000000002</v>
      </c>
      <c r="D527" s="53">
        <f t="shared" si="40"/>
        <v>46.395101975845591</v>
      </c>
      <c r="E527" s="5">
        <f t="shared" si="41"/>
        <v>-0.30000197584558919</v>
      </c>
      <c r="F527" s="5">
        <f t="shared" si="42"/>
        <v>0.30000197584558919</v>
      </c>
      <c r="G527" s="5">
        <f t="shared" si="43"/>
        <v>9.0001185511257478E-2</v>
      </c>
      <c r="H527" s="52">
        <f t="shared" si="44"/>
        <v>6.5083268253152545E-3</v>
      </c>
    </row>
    <row r="528" spans="2:8">
      <c r="B528" s="6">
        <v>44545.291666666664</v>
      </c>
      <c r="C528" s="7">
        <v>46.994700000000002</v>
      </c>
      <c r="D528" s="53">
        <f t="shared" si="40"/>
        <v>46.107100079033827</v>
      </c>
      <c r="E528" s="5">
        <f t="shared" si="41"/>
        <v>0.88759992096617424</v>
      </c>
      <c r="F528" s="5">
        <f t="shared" si="42"/>
        <v>0.88759992096617424</v>
      </c>
      <c r="G528" s="5">
        <f t="shared" si="43"/>
        <v>0.78783361969915877</v>
      </c>
      <c r="H528" s="52">
        <f t="shared" si="44"/>
        <v>1.8887234538494217E-2</v>
      </c>
    </row>
    <row r="529" spans="2:8">
      <c r="B529" s="6">
        <v>44546.291666666664</v>
      </c>
      <c r="C529" s="7">
        <v>47.143099999999997</v>
      </c>
      <c r="D529" s="53">
        <f t="shared" si="40"/>
        <v>46.959196003161352</v>
      </c>
      <c r="E529" s="5">
        <f t="shared" si="41"/>
        <v>0.18390399683864445</v>
      </c>
      <c r="F529" s="5">
        <f t="shared" si="42"/>
        <v>0.18390399683864445</v>
      </c>
      <c r="G529" s="5">
        <f t="shared" si="43"/>
        <v>3.3820680053228143E-2</v>
      </c>
      <c r="H529" s="52">
        <f t="shared" si="44"/>
        <v>3.9009737764093676E-3</v>
      </c>
    </row>
    <row r="530" spans="2:8">
      <c r="B530" s="6">
        <v>44547.291666666664</v>
      </c>
      <c r="C530" s="7">
        <v>46.948300000000003</v>
      </c>
      <c r="D530" s="53">
        <f t="shared" si="40"/>
        <v>47.135743840126452</v>
      </c>
      <c r="E530" s="5">
        <f t="shared" si="41"/>
        <v>-0.18744384012644844</v>
      </c>
      <c r="F530" s="5">
        <f t="shared" si="42"/>
        <v>0.18744384012644844</v>
      </c>
      <c r="G530" s="5">
        <f t="shared" si="43"/>
        <v>3.5135193201349564E-2</v>
      </c>
      <c r="H530" s="52">
        <f t="shared" si="44"/>
        <v>3.9925586256892888E-3</v>
      </c>
    </row>
    <row r="531" spans="2:8">
      <c r="B531" s="6">
        <v>44550.291666666664</v>
      </c>
      <c r="C531" s="7">
        <v>46.002299999999998</v>
      </c>
      <c r="D531" s="53">
        <f t="shared" si="40"/>
        <v>46.955797753605061</v>
      </c>
      <c r="E531" s="5">
        <f t="shared" si="41"/>
        <v>-0.95349775360506328</v>
      </c>
      <c r="F531" s="5">
        <f t="shared" si="42"/>
        <v>0.95349775360506328</v>
      </c>
      <c r="G531" s="5">
        <f t="shared" si="43"/>
        <v>0.90915796612990196</v>
      </c>
      <c r="H531" s="52">
        <f t="shared" si="44"/>
        <v>2.0727175676108874E-2</v>
      </c>
    </row>
    <row r="532" spans="2:8">
      <c r="B532" s="6">
        <v>44551.291666666664</v>
      </c>
      <c r="C532" s="7">
        <v>47.087499999999999</v>
      </c>
      <c r="D532" s="53">
        <f t="shared" si="40"/>
        <v>46.040439910144201</v>
      </c>
      <c r="E532" s="5">
        <f t="shared" si="41"/>
        <v>1.0470600898557976</v>
      </c>
      <c r="F532" s="5">
        <f t="shared" si="42"/>
        <v>1.0470600898557976</v>
      </c>
      <c r="G532" s="5">
        <f t="shared" si="43"/>
        <v>1.0963348317688308</v>
      </c>
      <c r="H532" s="52">
        <f t="shared" si="44"/>
        <v>2.223647655653406E-2</v>
      </c>
    </row>
    <row r="533" spans="2:8">
      <c r="B533" s="6">
        <v>44552.291666666664</v>
      </c>
      <c r="C533" s="7">
        <v>47.273000000000003</v>
      </c>
      <c r="D533" s="53">
        <f t="shared" si="40"/>
        <v>47.045617596405762</v>
      </c>
      <c r="E533" s="5">
        <f t="shared" si="41"/>
        <v>0.22738240359424111</v>
      </c>
      <c r="F533" s="5">
        <f t="shared" si="42"/>
        <v>0.22738240359424111</v>
      </c>
      <c r="G533" s="5">
        <f t="shared" si="43"/>
        <v>5.1702757464294355E-2</v>
      </c>
      <c r="H533" s="52">
        <f t="shared" si="44"/>
        <v>4.8099846338129819E-3</v>
      </c>
    </row>
    <row r="534" spans="2:8">
      <c r="B534" s="6">
        <v>44553.291666666664</v>
      </c>
      <c r="C534" s="7">
        <v>47.588299999999997</v>
      </c>
      <c r="D534" s="53">
        <f t="shared" si="40"/>
        <v>47.263904703856234</v>
      </c>
      <c r="E534" s="5">
        <f t="shared" si="41"/>
        <v>0.32439529614376283</v>
      </c>
      <c r="F534" s="5">
        <f t="shared" si="42"/>
        <v>0.32439529614376283</v>
      </c>
      <c r="G534" s="5">
        <f t="shared" si="43"/>
        <v>0.10523230816019959</v>
      </c>
      <c r="H534" s="52">
        <f t="shared" si="44"/>
        <v>6.8167027639937311E-3</v>
      </c>
    </row>
    <row r="535" spans="2:8">
      <c r="B535" s="6">
        <v>44557.291666666664</v>
      </c>
      <c r="C535" s="7">
        <v>48.172600000000003</v>
      </c>
      <c r="D535" s="53">
        <f t="shared" si="40"/>
        <v>47.575324188154248</v>
      </c>
      <c r="E535" s="5">
        <f t="shared" si="41"/>
        <v>0.59727581184575484</v>
      </c>
      <c r="F535" s="5">
        <f t="shared" si="42"/>
        <v>0.59727581184575484</v>
      </c>
      <c r="G535" s="5">
        <f t="shared" si="43"/>
        <v>0.35673839541600555</v>
      </c>
      <c r="H535" s="52">
        <f t="shared" si="44"/>
        <v>1.2398662556012231E-2</v>
      </c>
    </row>
    <row r="536" spans="2:8">
      <c r="B536" s="6">
        <v>44558.291666666664</v>
      </c>
      <c r="C536" s="7">
        <v>48.005699999999997</v>
      </c>
      <c r="D536" s="53">
        <f t="shared" si="40"/>
        <v>48.148708967526176</v>
      </c>
      <c r="E536" s="5">
        <f t="shared" si="41"/>
        <v>-0.14300896752617831</v>
      </c>
      <c r="F536" s="5">
        <f t="shared" si="42"/>
        <v>0.14300896752617831</v>
      </c>
      <c r="G536" s="5">
        <f t="shared" si="43"/>
        <v>2.0451564792903523E-2</v>
      </c>
      <c r="H536" s="52">
        <f t="shared" si="44"/>
        <v>2.9789997339103131E-3</v>
      </c>
    </row>
    <row r="537" spans="2:8">
      <c r="B537" s="6">
        <v>44559.291666666664</v>
      </c>
      <c r="C537" s="7">
        <v>48.070599999999999</v>
      </c>
      <c r="D537" s="53">
        <f t="shared" si="40"/>
        <v>48.011420358701045</v>
      </c>
      <c r="E537" s="5">
        <f t="shared" si="41"/>
        <v>5.9179641298953811E-2</v>
      </c>
      <c r="F537" s="5">
        <f t="shared" si="42"/>
        <v>5.9179641298953811E-2</v>
      </c>
      <c r="G537" s="5">
        <f t="shared" si="43"/>
        <v>3.5022299442728395E-3</v>
      </c>
      <c r="H537" s="52">
        <f t="shared" si="44"/>
        <v>1.2310984530867894E-3</v>
      </c>
    </row>
    <row r="538" spans="2:8">
      <c r="B538" s="6">
        <v>44560.291666666664</v>
      </c>
      <c r="C538" s="7">
        <v>47.987099999999998</v>
      </c>
      <c r="D538" s="53">
        <f t="shared" si="40"/>
        <v>48.068232814348043</v>
      </c>
      <c r="E538" s="5">
        <f t="shared" si="41"/>
        <v>-8.1132814348045201E-2</v>
      </c>
      <c r="F538" s="5">
        <f t="shared" si="42"/>
        <v>8.1132814348045201E-2</v>
      </c>
      <c r="G538" s="5">
        <f t="shared" si="43"/>
        <v>6.5825335640343693E-3</v>
      </c>
      <c r="H538" s="52">
        <f t="shared" si="44"/>
        <v>1.6907213469462669E-3</v>
      </c>
    </row>
    <row r="539" spans="2:8">
      <c r="B539" s="6">
        <v>44561.291666666664</v>
      </c>
      <c r="C539" s="7">
        <v>47.764499999999998</v>
      </c>
      <c r="D539" s="53">
        <f t="shared" si="40"/>
        <v>47.990345312573915</v>
      </c>
      <c r="E539" s="5">
        <f t="shared" si="41"/>
        <v>-0.2258453125739166</v>
      </c>
      <c r="F539" s="5">
        <f t="shared" si="42"/>
        <v>0.2258453125739166</v>
      </c>
      <c r="G539" s="5">
        <f t="shared" si="43"/>
        <v>5.1006105211610094E-2</v>
      </c>
      <c r="H539" s="52">
        <f t="shared" si="44"/>
        <v>4.728308944381635E-3</v>
      </c>
    </row>
    <row r="540" spans="2:8">
      <c r="B540" s="6">
        <v>44564.291666666664</v>
      </c>
      <c r="C540" s="7">
        <v>49.350499999999997</v>
      </c>
      <c r="D540" s="53">
        <f t="shared" si="40"/>
        <v>47.773533812502954</v>
      </c>
      <c r="E540" s="5">
        <f t="shared" si="41"/>
        <v>1.5769661874970424</v>
      </c>
      <c r="F540" s="5">
        <f t="shared" si="42"/>
        <v>1.5769661874970424</v>
      </c>
      <c r="G540" s="5">
        <f t="shared" si="43"/>
        <v>2.4868223565089571</v>
      </c>
      <c r="H540" s="52">
        <f t="shared" si="44"/>
        <v>3.195441155605399E-2</v>
      </c>
    </row>
    <row r="541" spans="2:8">
      <c r="B541" s="6">
        <v>44565.291666666664</v>
      </c>
      <c r="C541" s="7">
        <v>49.285600000000002</v>
      </c>
      <c r="D541" s="53">
        <f t="shared" si="40"/>
        <v>49.287421352500111</v>
      </c>
      <c r="E541" s="5">
        <f t="shared" si="41"/>
        <v>-1.8213525001087305E-3</v>
      </c>
      <c r="F541" s="5">
        <f t="shared" si="42"/>
        <v>1.8213525001087305E-3</v>
      </c>
      <c r="G541" s="5">
        <f t="shared" si="43"/>
        <v>3.317324929652323E-6</v>
      </c>
      <c r="H541" s="52">
        <f t="shared" si="44"/>
        <v>3.6955063955977613E-5</v>
      </c>
    </row>
    <row r="542" spans="2:8">
      <c r="B542" s="6">
        <v>44566.291666666664</v>
      </c>
      <c r="C542" s="7">
        <v>49.962600000000002</v>
      </c>
      <c r="D542" s="53">
        <f t="shared" si="40"/>
        <v>49.285672854100007</v>
      </c>
      <c r="E542" s="5">
        <f t="shared" si="41"/>
        <v>0.67692714589999525</v>
      </c>
      <c r="F542" s="5">
        <f t="shared" si="42"/>
        <v>0.67692714589999525</v>
      </c>
      <c r="G542" s="5">
        <f t="shared" si="43"/>
        <v>0.45823036085631347</v>
      </c>
      <c r="H542" s="52">
        <f t="shared" si="44"/>
        <v>1.3548677328641729E-2</v>
      </c>
    </row>
    <row r="543" spans="2:8">
      <c r="B543" s="6">
        <v>44567.291666666664</v>
      </c>
      <c r="C543" s="7">
        <v>50.092500000000001</v>
      </c>
      <c r="D543" s="53">
        <f t="shared" si="40"/>
        <v>49.935522914163997</v>
      </c>
      <c r="E543" s="5">
        <f t="shared" si="41"/>
        <v>0.15697708583600445</v>
      </c>
      <c r="F543" s="5">
        <f t="shared" si="42"/>
        <v>0.15697708583600445</v>
      </c>
      <c r="G543" s="5">
        <f t="shared" si="43"/>
        <v>2.4641805477564307E-2</v>
      </c>
      <c r="H543" s="52">
        <f t="shared" si="44"/>
        <v>3.1337442897839884E-3</v>
      </c>
    </row>
    <row r="544" spans="2:8">
      <c r="B544" s="6">
        <v>44568.291666666664</v>
      </c>
      <c r="C544" s="7">
        <v>49.563800000000001</v>
      </c>
      <c r="D544" s="53">
        <f t="shared" si="40"/>
        <v>50.08622091656656</v>
      </c>
      <c r="E544" s="5">
        <f t="shared" si="41"/>
        <v>-0.52242091656655987</v>
      </c>
      <c r="F544" s="5">
        <f t="shared" si="42"/>
        <v>0.52242091656655987</v>
      </c>
      <c r="G544" s="5">
        <f t="shared" si="43"/>
        <v>0.27292361406624449</v>
      </c>
      <c r="H544" s="52">
        <f t="shared" si="44"/>
        <v>1.0540372541382216E-2</v>
      </c>
    </row>
    <row r="545" spans="2:8">
      <c r="B545" s="6">
        <v>44571.291666666664</v>
      </c>
      <c r="C545" s="7">
        <v>51.205399999999997</v>
      </c>
      <c r="D545" s="53">
        <f t="shared" si="40"/>
        <v>49.584696836662665</v>
      </c>
      <c r="E545" s="5">
        <f t="shared" si="41"/>
        <v>1.6207031633373319</v>
      </c>
      <c r="F545" s="5">
        <f t="shared" si="42"/>
        <v>1.6207031633373319</v>
      </c>
      <c r="G545" s="5">
        <f t="shared" si="43"/>
        <v>2.6266787436516341</v>
      </c>
      <c r="H545" s="52">
        <f t="shared" si="44"/>
        <v>3.1651020465367559E-2</v>
      </c>
    </row>
    <row r="546" spans="2:8">
      <c r="B546" s="6">
        <v>44572.291666666664</v>
      </c>
      <c r="C546" s="7">
        <v>51.854599999999998</v>
      </c>
      <c r="D546" s="53">
        <f t="shared" si="40"/>
        <v>51.140571873466499</v>
      </c>
      <c r="E546" s="5">
        <f t="shared" si="41"/>
        <v>0.71402812653349912</v>
      </c>
      <c r="F546" s="5">
        <f t="shared" si="42"/>
        <v>0.71402812653349912</v>
      </c>
      <c r="G546" s="5">
        <f t="shared" si="43"/>
        <v>0.50983616548093857</v>
      </c>
      <c r="H546" s="52">
        <f t="shared" si="44"/>
        <v>1.3769812640218981E-2</v>
      </c>
    </row>
    <row r="547" spans="2:8">
      <c r="B547" s="6">
        <v>44573.291666666664</v>
      </c>
      <c r="C547" s="7">
        <v>51.697000000000003</v>
      </c>
      <c r="D547" s="53">
        <f t="shared" si="40"/>
        <v>51.826038874938661</v>
      </c>
      <c r="E547" s="5">
        <f t="shared" si="41"/>
        <v>-0.12903887493865795</v>
      </c>
      <c r="F547" s="5">
        <f t="shared" si="42"/>
        <v>0.12903887493865795</v>
      </c>
      <c r="G547" s="5">
        <f t="shared" si="43"/>
        <v>1.6651031245434607E-2</v>
      </c>
      <c r="H547" s="52">
        <f t="shared" si="44"/>
        <v>2.4960611822476731E-3</v>
      </c>
    </row>
    <row r="548" spans="2:8">
      <c r="B548" s="6">
        <v>44574.291666666664</v>
      </c>
      <c r="C548" s="7">
        <v>50.954999999999998</v>
      </c>
      <c r="D548" s="53">
        <f t="shared" si="40"/>
        <v>51.702161554997545</v>
      </c>
      <c r="E548" s="5">
        <f t="shared" si="41"/>
        <v>-0.74716155499754677</v>
      </c>
      <c r="F548" s="5">
        <f t="shared" si="42"/>
        <v>0.74716155499754677</v>
      </c>
      <c r="G548" s="5">
        <f t="shared" si="43"/>
        <v>0.55825038926635207</v>
      </c>
      <c r="H548" s="52">
        <f t="shared" si="44"/>
        <v>1.4663164655039678E-2</v>
      </c>
    </row>
    <row r="549" spans="2:8">
      <c r="B549" s="6">
        <v>44575.291666666664</v>
      </c>
      <c r="C549" s="7">
        <v>51.6599</v>
      </c>
      <c r="D549" s="53">
        <f t="shared" si="40"/>
        <v>50.984886462199896</v>
      </c>
      <c r="E549" s="5">
        <f t="shared" si="41"/>
        <v>0.67501353780010476</v>
      </c>
      <c r="F549" s="5">
        <f t="shared" si="42"/>
        <v>0.67501353780010476</v>
      </c>
      <c r="G549" s="5">
        <f t="shared" si="43"/>
        <v>0.45564327621341344</v>
      </c>
      <c r="H549" s="52">
        <f t="shared" si="44"/>
        <v>1.3066489439586696E-2</v>
      </c>
    </row>
    <row r="550" spans="2:8">
      <c r="B550" s="6">
        <v>44579.291666666664</v>
      </c>
      <c r="C550" s="7">
        <v>50.7881</v>
      </c>
      <c r="D550" s="53">
        <f t="shared" si="40"/>
        <v>51.632899458487991</v>
      </c>
      <c r="E550" s="5">
        <f t="shared" si="41"/>
        <v>-0.84479945848799076</v>
      </c>
      <c r="F550" s="5">
        <f t="shared" si="42"/>
        <v>0.84479945848799076</v>
      </c>
      <c r="G550" s="5">
        <f t="shared" si="43"/>
        <v>0.71368612506160245</v>
      </c>
      <c r="H550" s="52">
        <f t="shared" si="44"/>
        <v>1.6633807102214706E-2</v>
      </c>
    </row>
    <row r="551" spans="2:8">
      <c r="B551" s="6">
        <v>44580.291666666664</v>
      </c>
      <c r="C551" s="7">
        <v>49.730699999999999</v>
      </c>
      <c r="D551" s="53">
        <f t="shared" si="40"/>
        <v>50.821891978339515</v>
      </c>
      <c r="E551" s="5">
        <f t="shared" si="41"/>
        <v>-1.0911919783395163</v>
      </c>
      <c r="F551" s="5">
        <f t="shared" si="42"/>
        <v>1.0911919783395163</v>
      </c>
      <c r="G551" s="5">
        <f t="shared" si="43"/>
        <v>1.1906999335925075</v>
      </c>
      <c r="H551" s="52">
        <f t="shared" si="44"/>
        <v>2.1942019282646663E-2</v>
      </c>
    </row>
    <row r="552" spans="2:8">
      <c r="B552" s="6">
        <v>44581.291666666664</v>
      </c>
      <c r="C552" s="7">
        <v>48.2654</v>
      </c>
      <c r="D552" s="53">
        <f t="shared" si="40"/>
        <v>49.774347679133577</v>
      </c>
      <c r="E552" s="5">
        <f t="shared" si="41"/>
        <v>-1.508947679133577</v>
      </c>
      <c r="F552" s="5">
        <f t="shared" si="42"/>
        <v>1.508947679133577</v>
      </c>
      <c r="G552" s="5">
        <f t="shared" si="43"/>
        <v>2.2769230983626083</v>
      </c>
      <c r="H552" s="52">
        <f t="shared" si="44"/>
        <v>3.1263548611087384E-2</v>
      </c>
    </row>
    <row r="553" spans="2:8">
      <c r="B553" s="6">
        <v>44582.291666666664</v>
      </c>
      <c r="C553" s="7">
        <v>48.2654</v>
      </c>
      <c r="D553" s="53">
        <f t="shared" si="40"/>
        <v>48.325757907165347</v>
      </c>
      <c r="E553" s="5">
        <f t="shared" si="41"/>
        <v>-6.0357907165347058E-2</v>
      </c>
      <c r="F553" s="5">
        <f t="shared" si="42"/>
        <v>6.0357907165347058E-2</v>
      </c>
      <c r="G553" s="5">
        <f t="shared" si="43"/>
        <v>3.6430769573806538E-3</v>
      </c>
      <c r="H553" s="52">
        <f t="shared" si="44"/>
        <v>1.2505419444435778E-3</v>
      </c>
    </row>
    <row r="554" spans="2:8">
      <c r="B554" s="6">
        <v>44585.291666666664</v>
      </c>
      <c r="C554" s="7">
        <v>48.172600000000003</v>
      </c>
      <c r="D554" s="53">
        <f t="shared" si="40"/>
        <v>48.267814316286618</v>
      </c>
      <c r="E554" s="5">
        <f t="shared" si="41"/>
        <v>-9.5214316286615031E-2</v>
      </c>
      <c r="F554" s="5">
        <f t="shared" si="42"/>
        <v>9.5214316286615031E-2</v>
      </c>
      <c r="G554" s="5">
        <f t="shared" si="43"/>
        <v>9.0657660259275651E-3</v>
      </c>
      <c r="H554" s="52">
        <f t="shared" si="44"/>
        <v>1.9765243372086004E-3</v>
      </c>
    </row>
    <row r="555" spans="2:8">
      <c r="B555" s="6">
        <v>44586.291666666664</v>
      </c>
      <c r="C555" s="7">
        <v>47.300800000000002</v>
      </c>
      <c r="D555" s="53">
        <f t="shared" si="40"/>
        <v>48.176408572651468</v>
      </c>
      <c r="E555" s="5">
        <f t="shared" si="41"/>
        <v>-0.87560857265146552</v>
      </c>
      <c r="F555" s="5">
        <f t="shared" si="42"/>
        <v>0.87560857265146552</v>
      </c>
      <c r="G555" s="5">
        <f t="shared" si="43"/>
        <v>0.76669037250073679</v>
      </c>
      <c r="H555" s="52">
        <f t="shared" si="44"/>
        <v>1.8511496056123056E-2</v>
      </c>
    </row>
    <row r="556" spans="2:8">
      <c r="B556" s="6">
        <v>44587.291666666664</v>
      </c>
      <c r="C556" s="7">
        <v>47.9407</v>
      </c>
      <c r="D556" s="53">
        <f t="shared" si="40"/>
        <v>47.335824342906065</v>
      </c>
      <c r="E556" s="5">
        <f t="shared" si="41"/>
        <v>0.60487565709393465</v>
      </c>
      <c r="F556" s="5">
        <f t="shared" si="42"/>
        <v>0.60487565709393465</v>
      </c>
      <c r="G556" s="5">
        <f t="shared" si="43"/>
        <v>0.36587456054481921</v>
      </c>
      <c r="H556" s="52">
        <f t="shared" si="44"/>
        <v>1.2617163643708471E-2</v>
      </c>
    </row>
    <row r="557" spans="2:8">
      <c r="B557" s="6">
        <v>44588.291666666664</v>
      </c>
      <c r="C557" s="7">
        <v>44.564799999999998</v>
      </c>
      <c r="D557" s="53">
        <f t="shared" si="40"/>
        <v>47.916504973716243</v>
      </c>
      <c r="E557" s="5">
        <f t="shared" si="41"/>
        <v>-3.3517049737162452</v>
      </c>
      <c r="F557" s="5">
        <f t="shared" si="42"/>
        <v>3.3517049737162452</v>
      </c>
      <c r="G557" s="5">
        <f t="shared" si="43"/>
        <v>11.233926230834216</v>
      </c>
      <c r="H557" s="52">
        <f t="shared" si="44"/>
        <v>7.5209694057108867E-2</v>
      </c>
    </row>
    <row r="558" spans="2:8">
      <c r="B558" s="6">
        <v>44589.291666666664</v>
      </c>
      <c r="C558" s="7">
        <v>44.268000000000001</v>
      </c>
      <c r="D558" s="53">
        <f t="shared" si="40"/>
        <v>44.698868198948645</v>
      </c>
      <c r="E558" s="5">
        <f t="shared" si="41"/>
        <v>-0.43086819894864448</v>
      </c>
      <c r="F558" s="5">
        <f t="shared" si="42"/>
        <v>0.43086819894864448</v>
      </c>
      <c r="G558" s="5">
        <f t="shared" si="43"/>
        <v>0.18564740486524867</v>
      </c>
      <c r="H558" s="52">
        <f t="shared" si="44"/>
        <v>9.7331751818163122E-3</v>
      </c>
    </row>
    <row r="559" spans="2:8">
      <c r="B559" s="6">
        <v>44592.291666666664</v>
      </c>
      <c r="C559" s="7">
        <v>45.2789</v>
      </c>
      <c r="D559" s="53">
        <f t="shared" si="40"/>
        <v>44.285234727957942</v>
      </c>
      <c r="E559" s="5">
        <f t="shared" si="41"/>
        <v>0.99366527204205823</v>
      </c>
      <c r="F559" s="5">
        <f t="shared" si="42"/>
        <v>0.99366527204205823</v>
      </c>
      <c r="G559" s="5">
        <f t="shared" si="43"/>
        <v>0.98737067286241764</v>
      </c>
      <c r="H559" s="52">
        <f t="shared" si="44"/>
        <v>2.1945437544685455E-2</v>
      </c>
    </row>
    <row r="560" spans="2:8">
      <c r="B560" s="6">
        <v>44593.291666666664</v>
      </c>
      <c r="C560" s="7">
        <v>45.399500000000003</v>
      </c>
      <c r="D560" s="53">
        <f t="shared" si="40"/>
        <v>45.239153389118314</v>
      </c>
      <c r="E560" s="5">
        <f t="shared" si="41"/>
        <v>0.16034661088168889</v>
      </c>
      <c r="F560" s="5">
        <f t="shared" si="42"/>
        <v>0.16034661088168889</v>
      </c>
      <c r="G560" s="5">
        <f t="shared" si="43"/>
        <v>2.5711035621243751E-2</v>
      </c>
      <c r="H560" s="52">
        <f t="shared" si="44"/>
        <v>3.5319025734135592E-3</v>
      </c>
    </row>
    <row r="561" spans="2:8">
      <c r="B561" s="6">
        <v>44594.291666666664</v>
      </c>
      <c r="C561" s="7">
        <v>45.918900000000001</v>
      </c>
      <c r="D561" s="53">
        <f t="shared" si="40"/>
        <v>45.393086135564737</v>
      </c>
      <c r="E561" s="5">
        <f t="shared" si="41"/>
        <v>0.52581386443526412</v>
      </c>
      <c r="F561" s="5">
        <f t="shared" si="42"/>
        <v>0.52581386443526412</v>
      </c>
      <c r="G561" s="5">
        <f t="shared" si="43"/>
        <v>0.27648022003234629</v>
      </c>
      <c r="H561" s="52">
        <f t="shared" si="44"/>
        <v>1.1450924661419679E-2</v>
      </c>
    </row>
    <row r="562" spans="2:8">
      <c r="B562" s="6">
        <v>44595.291666666664</v>
      </c>
      <c r="C562" s="7">
        <v>44.778100000000002</v>
      </c>
      <c r="D562" s="53">
        <f t="shared" si="40"/>
        <v>45.897867445422591</v>
      </c>
      <c r="E562" s="5">
        <f t="shared" si="41"/>
        <v>-1.119767445422589</v>
      </c>
      <c r="F562" s="5">
        <f t="shared" si="42"/>
        <v>1.119767445422589</v>
      </c>
      <c r="G562" s="5">
        <f t="shared" si="43"/>
        <v>1.2538791318282307</v>
      </c>
      <c r="H562" s="52">
        <f t="shared" si="44"/>
        <v>2.5007033469990662E-2</v>
      </c>
    </row>
    <row r="563" spans="2:8">
      <c r="B563" s="6">
        <v>44596.291666666664</v>
      </c>
      <c r="C563" s="7">
        <v>44.866900000000001</v>
      </c>
      <c r="D563" s="53">
        <f t="shared" si="40"/>
        <v>44.822890697816902</v>
      </c>
      <c r="E563" s="5">
        <f t="shared" si="41"/>
        <v>4.4009302183098953E-2</v>
      </c>
      <c r="F563" s="5">
        <f t="shared" si="42"/>
        <v>4.4009302183098953E-2</v>
      </c>
      <c r="G563" s="5">
        <f t="shared" si="43"/>
        <v>1.9368186786433183E-3</v>
      </c>
      <c r="H563" s="52">
        <f t="shared" si="44"/>
        <v>9.8088573498723896E-4</v>
      </c>
    </row>
    <row r="564" spans="2:8">
      <c r="B564" s="6">
        <v>44599.291666666664</v>
      </c>
      <c r="C564" s="7">
        <v>45.025700000000001</v>
      </c>
      <c r="D564" s="53">
        <f t="shared" si="40"/>
        <v>44.865139627912676</v>
      </c>
      <c r="E564" s="5">
        <f t="shared" si="41"/>
        <v>0.16056037208732477</v>
      </c>
      <c r="F564" s="5">
        <f t="shared" si="42"/>
        <v>0.16056037208732477</v>
      </c>
      <c r="G564" s="5">
        <f t="shared" si="43"/>
        <v>2.5779633084820178E-2</v>
      </c>
      <c r="H564" s="52">
        <f t="shared" si="44"/>
        <v>3.5659717025459852E-3</v>
      </c>
    </row>
    <row r="565" spans="2:8">
      <c r="B565" s="6">
        <v>44600.291666666664</v>
      </c>
      <c r="C565" s="7">
        <v>45.6145</v>
      </c>
      <c r="D565" s="53">
        <f t="shared" si="40"/>
        <v>45.019277585116505</v>
      </c>
      <c r="E565" s="5">
        <f t="shared" si="41"/>
        <v>0.59522241488349437</v>
      </c>
      <c r="F565" s="5">
        <f t="shared" si="42"/>
        <v>0.59522241488349437</v>
      </c>
      <c r="G565" s="5">
        <f t="shared" si="43"/>
        <v>0.35428972317973867</v>
      </c>
      <c r="H565" s="52">
        <f t="shared" si="44"/>
        <v>1.304897378867453E-2</v>
      </c>
    </row>
    <row r="566" spans="2:8">
      <c r="B566" s="6">
        <v>44601.291666666664</v>
      </c>
      <c r="C566" s="7">
        <v>46.642499999999998</v>
      </c>
      <c r="D566" s="53">
        <f t="shared" si="40"/>
        <v>45.590691103404659</v>
      </c>
      <c r="E566" s="5">
        <f t="shared" si="41"/>
        <v>1.0518088965953396</v>
      </c>
      <c r="F566" s="5">
        <f t="shared" si="42"/>
        <v>1.0518088965953396</v>
      </c>
      <c r="G566" s="5">
        <f t="shared" si="43"/>
        <v>1.1063019549571058</v>
      </c>
      <c r="H566" s="52">
        <f t="shared" si="44"/>
        <v>2.2550439976316443E-2</v>
      </c>
    </row>
    <row r="567" spans="2:8">
      <c r="B567" s="6">
        <v>44602.291666666664</v>
      </c>
      <c r="C567" s="7">
        <v>45.661200000000001</v>
      </c>
      <c r="D567" s="53">
        <f t="shared" si="40"/>
        <v>46.600427644136182</v>
      </c>
      <c r="E567" s="5">
        <f t="shared" si="41"/>
        <v>-0.93922764413618154</v>
      </c>
      <c r="F567" s="5">
        <f t="shared" si="42"/>
        <v>0.93922764413618154</v>
      </c>
      <c r="G567" s="5">
        <f t="shared" si="43"/>
        <v>0.88214856750960169</v>
      </c>
      <c r="H567" s="52">
        <f t="shared" si="44"/>
        <v>2.0569491036945622E-2</v>
      </c>
    </row>
    <row r="568" spans="2:8">
      <c r="B568" s="6">
        <v>44603.291666666664</v>
      </c>
      <c r="C568" s="7">
        <v>44.511699999999998</v>
      </c>
      <c r="D568" s="53">
        <f t="shared" si="40"/>
        <v>45.69876910576545</v>
      </c>
      <c r="E568" s="5">
        <f t="shared" si="41"/>
        <v>-1.1870691057654525</v>
      </c>
      <c r="F568" s="5">
        <f t="shared" si="42"/>
        <v>1.1870691057654525</v>
      </c>
      <c r="G568" s="5">
        <f t="shared" si="43"/>
        <v>1.4091330618627911</v>
      </c>
      <c r="H568" s="52">
        <f t="shared" si="44"/>
        <v>2.6668698471760292E-2</v>
      </c>
    </row>
    <row r="569" spans="2:8">
      <c r="B569" s="6">
        <v>44606.291666666664</v>
      </c>
      <c r="C569" s="7">
        <v>44.465000000000003</v>
      </c>
      <c r="D569" s="53">
        <f t="shared" si="40"/>
        <v>44.55918276423062</v>
      </c>
      <c r="E569" s="5">
        <f t="shared" si="41"/>
        <v>-9.4182764230616556E-2</v>
      </c>
      <c r="F569" s="5">
        <f t="shared" si="42"/>
        <v>9.4182764230616556E-2</v>
      </c>
      <c r="G569" s="5">
        <f t="shared" si="43"/>
        <v>8.8703930781199054E-3</v>
      </c>
      <c r="H569" s="52">
        <f t="shared" si="44"/>
        <v>2.1181325588803903E-3</v>
      </c>
    </row>
    <row r="570" spans="2:8">
      <c r="B570" s="6">
        <v>44607.291666666664</v>
      </c>
      <c r="C570" s="7">
        <v>45.268700000000003</v>
      </c>
      <c r="D570" s="53">
        <f t="shared" si="40"/>
        <v>44.468767310569227</v>
      </c>
      <c r="E570" s="5">
        <f t="shared" si="41"/>
        <v>0.79993268943077567</v>
      </c>
      <c r="F570" s="5">
        <f t="shared" si="42"/>
        <v>0.79993268943077567</v>
      </c>
      <c r="G570" s="5">
        <f t="shared" si="43"/>
        <v>0.63989230761995375</v>
      </c>
      <c r="H570" s="52">
        <f t="shared" si="44"/>
        <v>1.7670767868986199E-2</v>
      </c>
    </row>
    <row r="571" spans="2:8">
      <c r="B571" s="6">
        <v>44608.291666666664</v>
      </c>
      <c r="C571" s="7">
        <v>45.072499999999998</v>
      </c>
      <c r="D571" s="53">
        <f t="shared" si="40"/>
        <v>45.236702692422767</v>
      </c>
      <c r="E571" s="5">
        <f t="shared" si="41"/>
        <v>-0.1642026924227693</v>
      </c>
      <c r="F571" s="5">
        <f t="shared" si="42"/>
        <v>0.1642026924227693</v>
      </c>
      <c r="G571" s="5">
        <f t="shared" si="43"/>
        <v>2.6962524198886579E-2</v>
      </c>
      <c r="H571" s="52">
        <f t="shared" si="44"/>
        <v>3.6430793149430209E-3</v>
      </c>
    </row>
    <row r="572" spans="2:8">
      <c r="B572" s="6">
        <v>44609.291666666664</v>
      </c>
      <c r="C572" s="7">
        <v>44.4557</v>
      </c>
      <c r="D572" s="53">
        <f t="shared" si="40"/>
        <v>45.079068107696912</v>
      </c>
      <c r="E572" s="5">
        <f t="shared" si="41"/>
        <v>-0.62336810769691198</v>
      </c>
      <c r="F572" s="5">
        <f t="shared" si="42"/>
        <v>0.62336810769691198</v>
      </c>
      <c r="G572" s="5">
        <f t="shared" si="43"/>
        <v>0.38858779769362883</v>
      </c>
      <c r="H572" s="52">
        <f t="shared" si="44"/>
        <v>1.4022231293105541E-2</v>
      </c>
    </row>
    <row r="573" spans="2:8">
      <c r="B573" s="6">
        <v>44610.291666666664</v>
      </c>
      <c r="C573" s="7">
        <v>42.091299999999997</v>
      </c>
      <c r="D573" s="53">
        <f t="shared" si="40"/>
        <v>44.480634724307876</v>
      </c>
      <c r="E573" s="5">
        <f t="shared" si="41"/>
        <v>-2.3893347243078793</v>
      </c>
      <c r="F573" s="5">
        <f t="shared" si="42"/>
        <v>2.3893347243078793</v>
      </c>
      <c r="G573" s="5">
        <f t="shared" si="43"/>
        <v>5.7089204247834093</v>
      </c>
      <c r="H573" s="52">
        <f t="shared" si="44"/>
        <v>5.6765524569397464E-2</v>
      </c>
    </row>
    <row r="574" spans="2:8">
      <c r="B574" s="6">
        <v>44614.291666666664</v>
      </c>
      <c r="C574" s="7">
        <v>41.764200000000002</v>
      </c>
      <c r="D574" s="53">
        <f t="shared" si="40"/>
        <v>42.186873388972309</v>
      </c>
      <c r="E574" s="5">
        <f t="shared" si="41"/>
        <v>-0.42267338897230644</v>
      </c>
      <c r="F574" s="5">
        <f t="shared" si="42"/>
        <v>0.42267338897230644</v>
      </c>
      <c r="G574" s="5">
        <f t="shared" si="43"/>
        <v>0.17865279374533466</v>
      </c>
      <c r="H574" s="52">
        <f t="shared" si="44"/>
        <v>1.012047133603197E-2</v>
      </c>
    </row>
    <row r="575" spans="2:8">
      <c r="B575" s="6">
        <v>44615.291666666664</v>
      </c>
      <c r="C575" s="7">
        <v>41.726799999999997</v>
      </c>
      <c r="D575" s="53">
        <f t="shared" si="40"/>
        <v>41.781106935558896</v>
      </c>
      <c r="E575" s="5">
        <f t="shared" si="41"/>
        <v>-5.4306935558898317E-2</v>
      </c>
      <c r="F575" s="5">
        <f t="shared" si="42"/>
        <v>5.4306935558898317E-2</v>
      </c>
      <c r="G575" s="5">
        <f t="shared" si="43"/>
        <v>2.9492432497983346E-3</v>
      </c>
      <c r="H575" s="52">
        <f t="shared" si="44"/>
        <v>1.3014881457216543E-3</v>
      </c>
    </row>
    <row r="576" spans="2:8">
      <c r="B576" s="6">
        <v>44616.291666666664</v>
      </c>
      <c r="C576" s="7">
        <v>43.661299999999997</v>
      </c>
      <c r="D576" s="53">
        <f t="shared" si="40"/>
        <v>41.728972277422358</v>
      </c>
      <c r="E576" s="5">
        <f t="shared" si="41"/>
        <v>1.9323277225776394</v>
      </c>
      <c r="F576" s="5">
        <f t="shared" si="42"/>
        <v>1.9323277225776394</v>
      </c>
      <c r="G576" s="5">
        <f t="shared" si="43"/>
        <v>3.7338904274420868</v>
      </c>
      <c r="H576" s="52">
        <f t="shared" si="44"/>
        <v>4.4257219152376119E-2</v>
      </c>
    </row>
    <row r="577" spans="2:8">
      <c r="B577" s="6">
        <v>44617.291666666664</v>
      </c>
      <c r="C577" s="7">
        <v>44.586500000000001</v>
      </c>
      <c r="D577" s="53">
        <f t="shared" si="40"/>
        <v>43.584006891096898</v>
      </c>
      <c r="E577" s="5">
        <f t="shared" si="41"/>
        <v>1.0024931089031028</v>
      </c>
      <c r="F577" s="5">
        <f t="shared" si="42"/>
        <v>1.0024931089031028</v>
      </c>
      <c r="G577" s="5">
        <f t="shared" si="43"/>
        <v>1.0049924333982083</v>
      </c>
      <c r="H577" s="52">
        <f t="shared" si="44"/>
        <v>2.2484229731041971E-2</v>
      </c>
    </row>
    <row r="578" spans="2:8">
      <c r="B578" s="6">
        <v>44620.291666666664</v>
      </c>
      <c r="C578" s="7">
        <v>44.577199999999998</v>
      </c>
      <c r="D578" s="53">
        <f t="shared" si="40"/>
        <v>44.546400275643876</v>
      </c>
      <c r="E578" s="5">
        <f t="shared" si="41"/>
        <v>3.0799724356121772E-2</v>
      </c>
      <c r="F578" s="5">
        <f t="shared" si="42"/>
        <v>3.0799724356121772E-2</v>
      </c>
      <c r="G578" s="5">
        <f t="shared" si="43"/>
        <v>9.4862302041308062E-4</v>
      </c>
      <c r="H578" s="52">
        <f t="shared" si="44"/>
        <v>6.90929990132215E-4</v>
      </c>
    </row>
    <row r="579" spans="2:8">
      <c r="B579" s="6">
        <v>44621.291666666664</v>
      </c>
      <c r="C579" s="7">
        <v>43.754800000000003</v>
      </c>
      <c r="D579" s="53">
        <f t="shared" si="40"/>
        <v>44.575968011025758</v>
      </c>
      <c r="E579" s="5">
        <f t="shared" si="41"/>
        <v>-0.82116801102575465</v>
      </c>
      <c r="F579" s="5">
        <f t="shared" si="42"/>
        <v>0.82116801102575465</v>
      </c>
      <c r="G579" s="5">
        <f t="shared" si="43"/>
        <v>0.67431690233199393</v>
      </c>
      <c r="H579" s="52">
        <f t="shared" si="44"/>
        <v>1.8767495475370807E-2</v>
      </c>
    </row>
    <row r="580" spans="2:8">
      <c r="B580" s="6">
        <v>44622.291666666664</v>
      </c>
      <c r="C580" s="7">
        <v>45.6706</v>
      </c>
      <c r="D580" s="53">
        <f t="shared" ref="D580:D643" si="45">alpha*C579+(1-alpha)*D579</f>
        <v>43.787646720441039</v>
      </c>
      <c r="E580" s="5">
        <f t="shared" ref="E580:E643" si="46">C580-D580</f>
        <v>1.8829532795589614</v>
      </c>
      <c r="F580" s="5">
        <f t="shared" ref="F580:F643" si="47">ABS(E580)</f>
        <v>1.8829532795589614</v>
      </c>
      <c r="G580" s="5">
        <f t="shared" ref="G580:G643" si="48">E580^2</f>
        <v>3.5455130530018484</v>
      </c>
      <c r="H580" s="52">
        <f t="shared" ref="H580:H643" si="49">F580/C580</f>
        <v>4.1229002455824129E-2</v>
      </c>
    </row>
    <row r="581" spans="2:8">
      <c r="B581" s="6">
        <v>44623.291666666664</v>
      </c>
      <c r="C581" s="7">
        <v>44.792099999999998</v>
      </c>
      <c r="D581" s="53">
        <f t="shared" si="45"/>
        <v>45.595281868817644</v>
      </c>
      <c r="E581" s="5">
        <f t="shared" si="46"/>
        <v>-0.80318186881764575</v>
      </c>
      <c r="F581" s="5">
        <f t="shared" si="47"/>
        <v>0.80318186881764575</v>
      </c>
      <c r="G581" s="5">
        <f t="shared" si="48"/>
        <v>0.64510111439740592</v>
      </c>
      <c r="H581" s="52">
        <f t="shared" si="49"/>
        <v>1.7931328712376644E-2</v>
      </c>
    </row>
    <row r="582" spans="2:8">
      <c r="B582" s="6">
        <v>44624.291666666664</v>
      </c>
      <c r="C582" s="7">
        <v>44.922899999999998</v>
      </c>
      <c r="D582" s="53">
        <f t="shared" si="45"/>
        <v>44.824227274752701</v>
      </c>
      <c r="E582" s="5">
        <f t="shared" si="46"/>
        <v>9.8672725247297421E-2</v>
      </c>
      <c r="F582" s="5">
        <f t="shared" si="47"/>
        <v>9.8672725247297421E-2</v>
      </c>
      <c r="G582" s="5">
        <f t="shared" si="48"/>
        <v>9.7363067077286466E-3</v>
      </c>
      <c r="H582" s="52">
        <f t="shared" si="49"/>
        <v>2.1964905481902867E-3</v>
      </c>
    </row>
    <row r="583" spans="2:8">
      <c r="B583" s="6">
        <v>44627.291666666664</v>
      </c>
      <c r="C583" s="7">
        <v>44.558500000000002</v>
      </c>
      <c r="D583" s="53">
        <f t="shared" si="45"/>
        <v>44.918953090990108</v>
      </c>
      <c r="E583" s="5">
        <f t="shared" si="46"/>
        <v>-0.36045309099010581</v>
      </c>
      <c r="F583" s="5">
        <f t="shared" si="47"/>
        <v>0.36045309099010581</v>
      </c>
      <c r="G583" s="5">
        <f t="shared" si="48"/>
        <v>0.12992643080432151</v>
      </c>
      <c r="H583" s="52">
        <f t="shared" si="49"/>
        <v>8.0894350346197869E-3</v>
      </c>
    </row>
    <row r="584" spans="2:8">
      <c r="B584" s="6">
        <v>44628.291666666664</v>
      </c>
      <c r="C584" s="7">
        <v>44.3902</v>
      </c>
      <c r="D584" s="53">
        <f t="shared" si="45"/>
        <v>44.572918123639603</v>
      </c>
      <c r="E584" s="5">
        <f t="shared" si="46"/>
        <v>-0.18271812363960294</v>
      </c>
      <c r="F584" s="5">
        <f t="shared" si="47"/>
        <v>0.18271812363960294</v>
      </c>
      <c r="G584" s="5">
        <f t="shared" si="48"/>
        <v>3.3385912706377224E-2</v>
      </c>
      <c r="H584" s="52">
        <f t="shared" si="49"/>
        <v>4.1161815815113009E-3</v>
      </c>
    </row>
    <row r="585" spans="2:8">
      <c r="B585" s="6">
        <v>44629.291666666664</v>
      </c>
      <c r="C585" s="7">
        <v>44.511699999999998</v>
      </c>
      <c r="D585" s="53">
        <f t="shared" si="45"/>
        <v>44.397508724945588</v>
      </c>
      <c r="E585" s="5">
        <f t="shared" si="46"/>
        <v>0.1141912750544094</v>
      </c>
      <c r="F585" s="5">
        <f t="shared" si="47"/>
        <v>0.1141912750544094</v>
      </c>
      <c r="G585" s="5">
        <f t="shared" si="48"/>
        <v>1.3039647298551784E-2</v>
      </c>
      <c r="H585" s="52">
        <f t="shared" si="49"/>
        <v>2.5654215645416691E-3</v>
      </c>
    </row>
    <row r="586" spans="2:8">
      <c r="B586" s="6">
        <v>44630.291666666664</v>
      </c>
      <c r="C586" s="7">
        <v>43.605200000000004</v>
      </c>
      <c r="D586" s="53">
        <f t="shared" si="45"/>
        <v>44.507132348997821</v>
      </c>
      <c r="E586" s="5">
        <f t="shared" si="46"/>
        <v>-0.90193234899781771</v>
      </c>
      <c r="F586" s="5">
        <f t="shared" si="47"/>
        <v>0.90193234899781771</v>
      </c>
      <c r="G586" s="5">
        <f t="shared" si="48"/>
        <v>0.81348196216872126</v>
      </c>
      <c r="H586" s="52">
        <f t="shared" si="49"/>
        <v>2.0684054860379442E-2</v>
      </c>
    </row>
    <row r="587" spans="2:8">
      <c r="B587" s="6">
        <v>44631.291666666664</v>
      </c>
      <c r="C587" s="7">
        <v>42.829599999999999</v>
      </c>
      <c r="D587" s="53">
        <f t="shared" si="45"/>
        <v>43.641277293959917</v>
      </c>
      <c r="E587" s="5">
        <f t="shared" si="46"/>
        <v>-0.81167729395991728</v>
      </c>
      <c r="F587" s="5">
        <f t="shared" si="47"/>
        <v>0.81167729395991728</v>
      </c>
      <c r="G587" s="5">
        <f t="shared" si="48"/>
        <v>0.658820029530094</v>
      </c>
      <c r="H587" s="52">
        <f t="shared" si="49"/>
        <v>1.8951316238300552E-2</v>
      </c>
    </row>
    <row r="588" spans="2:8">
      <c r="B588" s="6">
        <v>44634.291666666664</v>
      </c>
      <c r="C588" s="7">
        <v>41.493200000000002</v>
      </c>
      <c r="D588" s="53">
        <f t="shared" si="45"/>
        <v>42.862067091758398</v>
      </c>
      <c r="E588" s="5">
        <f t="shared" si="46"/>
        <v>-1.3688670917583963</v>
      </c>
      <c r="F588" s="5">
        <f t="shared" si="47"/>
        <v>1.3688670917583963</v>
      </c>
      <c r="G588" s="5">
        <f t="shared" si="48"/>
        <v>1.8737971148990897</v>
      </c>
      <c r="H588" s="52">
        <f t="shared" si="49"/>
        <v>3.2990154814726176E-2</v>
      </c>
    </row>
    <row r="589" spans="2:8">
      <c r="B589" s="6">
        <v>44635.291666666664</v>
      </c>
      <c r="C589" s="7">
        <v>41.876399999999997</v>
      </c>
      <c r="D589" s="53">
        <f t="shared" si="45"/>
        <v>41.547954683670341</v>
      </c>
      <c r="E589" s="5">
        <f t="shared" si="46"/>
        <v>0.32844531632965612</v>
      </c>
      <c r="F589" s="5">
        <f t="shared" si="47"/>
        <v>0.32844531632965612</v>
      </c>
      <c r="G589" s="5">
        <f t="shared" si="48"/>
        <v>0.10787632581888787</v>
      </c>
      <c r="H589" s="52">
        <f t="shared" si="49"/>
        <v>7.8432080200221636E-3</v>
      </c>
    </row>
    <row r="590" spans="2:8">
      <c r="B590" s="6">
        <v>44636.291666666664</v>
      </c>
      <c r="C590" s="7">
        <v>43.577199999999998</v>
      </c>
      <c r="D590" s="53">
        <f t="shared" si="45"/>
        <v>41.863262187346812</v>
      </c>
      <c r="E590" s="5">
        <f t="shared" si="46"/>
        <v>1.7139378126531852</v>
      </c>
      <c r="F590" s="5">
        <f t="shared" si="47"/>
        <v>1.7139378126531852</v>
      </c>
      <c r="G590" s="5">
        <f t="shared" si="48"/>
        <v>2.937582825642385</v>
      </c>
      <c r="H590" s="52">
        <f t="shared" si="49"/>
        <v>3.9331067912880713E-2</v>
      </c>
    </row>
    <row r="591" spans="2:8">
      <c r="B591" s="6">
        <v>44637.291666666664</v>
      </c>
      <c r="C591" s="7">
        <v>44.053800000000003</v>
      </c>
      <c r="D591" s="53">
        <f t="shared" si="45"/>
        <v>43.508642487493873</v>
      </c>
      <c r="E591" s="5">
        <f t="shared" si="46"/>
        <v>0.54515751250612965</v>
      </c>
      <c r="F591" s="5">
        <f t="shared" si="47"/>
        <v>0.54515751250612965</v>
      </c>
      <c r="G591" s="5">
        <f t="shared" si="48"/>
        <v>0.29719671344187093</v>
      </c>
      <c r="H591" s="52">
        <f t="shared" si="49"/>
        <v>1.2374812445376554E-2</v>
      </c>
    </row>
    <row r="592" spans="2:8">
      <c r="B592" s="6">
        <v>44638.291666666664</v>
      </c>
      <c r="C592" s="7">
        <v>44.343499999999999</v>
      </c>
      <c r="D592" s="53">
        <f t="shared" si="45"/>
        <v>44.031993699499758</v>
      </c>
      <c r="E592" s="5">
        <f t="shared" si="46"/>
        <v>0.3115063005002412</v>
      </c>
      <c r="F592" s="5">
        <f t="shared" si="47"/>
        <v>0.3115063005002412</v>
      </c>
      <c r="G592" s="5">
        <f t="shared" si="48"/>
        <v>9.7036175251346571E-2</v>
      </c>
      <c r="H592" s="52">
        <f t="shared" si="49"/>
        <v>7.0248469448789836E-3</v>
      </c>
    </row>
    <row r="593" spans="2:8">
      <c r="B593" s="6">
        <v>44641.291666666664</v>
      </c>
      <c r="C593" s="7">
        <v>44.287399999999998</v>
      </c>
      <c r="D593" s="53">
        <f t="shared" si="45"/>
        <v>44.331039747979986</v>
      </c>
      <c r="E593" s="5">
        <f t="shared" si="46"/>
        <v>-4.3639747979987931E-2</v>
      </c>
      <c r="F593" s="5">
        <f t="shared" si="47"/>
        <v>4.3639747979987931E-2</v>
      </c>
      <c r="G593" s="5">
        <f t="shared" si="48"/>
        <v>1.9044276037568607E-3</v>
      </c>
      <c r="H593" s="52">
        <f t="shared" si="49"/>
        <v>9.8537615619765295E-4</v>
      </c>
    </row>
    <row r="594" spans="2:8">
      <c r="B594" s="6">
        <v>44642.291666666664</v>
      </c>
      <c r="C594" s="7">
        <v>45.222000000000001</v>
      </c>
      <c r="D594" s="53">
        <f t="shared" si="45"/>
        <v>44.289145589919201</v>
      </c>
      <c r="E594" s="5">
        <f t="shared" si="46"/>
        <v>0.93285441008080028</v>
      </c>
      <c r="F594" s="5">
        <f t="shared" si="47"/>
        <v>0.93285441008080028</v>
      </c>
      <c r="G594" s="5">
        <f t="shared" si="48"/>
        <v>0.87021735040719794</v>
      </c>
      <c r="H594" s="52">
        <f t="shared" si="49"/>
        <v>2.0628331566069618E-2</v>
      </c>
    </row>
    <row r="595" spans="2:8">
      <c r="B595" s="6">
        <v>44643.291666666664</v>
      </c>
      <c r="C595" s="7">
        <v>45.1098</v>
      </c>
      <c r="D595" s="53">
        <f t="shared" si="45"/>
        <v>45.184685823596766</v>
      </c>
      <c r="E595" s="5">
        <f t="shared" si="46"/>
        <v>-7.4885823596765988E-2</v>
      </c>
      <c r="F595" s="5">
        <f t="shared" si="47"/>
        <v>7.4885823596765988E-2</v>
      </c>
      <c r="G595" s="5">
        <f t="shared" si="48"/>
        <v>5.6078865757659534E-3</v>
      </c>
      <c r="H595" s="52">
        <f t="shared" si="49"/>
        <v>1.6600788209383767E-3</v>
      </c>
    </row>
    <row r="596" spans="2:8">
      <c r="B596" s="6">
        <v>44644.291666666664</v>
      </c>
      <c r="C596" s="7">
        <v>48.240499999999997</v>
      </c>
      <c r="D596" s="53">
        <f t="shared" si="45"/>
        <v>45.112795432943869</v>
      </c>
      <c r="E596" s="5">
        <f t="shared" si="46"/>
        <v>3.1277045670561279</v>
      </c>
      <c r="F596" s="5">
        <f t="shared" si="47"/>
        <v>3.1277045670561279</v>
      </c>
      <c r="G596" s="5">
        <f t="shared" si="48"/>
        <v>9.7825358587837599</v>
      </c>
      <c r="H596" s="52">
        <f t="shared" si="49"/>
        <v>6.4835658151472894E-2</v>
      </c>
    </row>
    <row r="597" spans="2:8">
      <c r="B597" s="6">
        <v>44645.291666666664</v>
      </c>
      <c r="C597" s="7">
        <v>48.436799999999998</v>
      </c>
      <c r="D597" s="53">
        <f t="shared" si="45"/>
        <v>48.115391817317757</v>
      </c>
      <c r="E597" s="5">
        <f t="shared" si="46"/>
        <v>0.32140818268224081</v>
      </c>
      <c r="F597" s="5">
        <f t="shared" si="47"/>
        <v>0.32140818268224081</v>
      </c>
      <c r="G597" s="5">
        <f t="shared" si="48"/>
        <v>0.10330321989510068</v>
      </c>
      <c r="H597" s="52">
        <f t="shared" si="49"/>
        <v>6.6356196669111259E-3</v>
      </c>
    </row>
    <row r="598" spans="2:8">
      <c r="B598" s="6">
        <v>44648.291666666664</v>
      </c>
      <c r="C598" s="7">
        <v>48.137700000000002</v>
      </c>
      <c r="D598" s="53">
        <f t="shared" si="45"/>
        <v>48.423943672692708</v>
      </c>
      <c r="E598" s="5">
        <f t="shared" si="46"/>
        <v>-0.28624367269270579</v>
      </c>
      <c r="F598" s="5">
        <f t="shared" si="47"/>
        <v>0.28624367269270579</v>
      </c>
      <c r="G598" s="5">
        <f t="shared" si="48"/>
        <v>8.1935440156608877E-2</v>
      </c>
      <c r="H598" s="52">
        <f t="shared" si="49"/>
        <v>5.9463512526087819E-3</v>
      </c>
    </row>
    <row r="599" spans="2:8">
      <c r="B599" s="6">
        <v>44649.291666666664</v>
      </c>
      <c r="C599" s="7">
        <v>48.829300000000003</v>
      </c>
      <c r="D599" s="53">
        <f t="shared" si="45"/>
        <v>48.14914974690771</v>
      </c>
      <c r="E599" s="5">
        <f t="shared" si="46"/>
        <v>0.68015025309229316</v>
      </c>
      <c r="F599" s="5">
        <f t="shared" si="47"/>
        <v>0.68015025309229316</v>
      </c>
      <c r="G599" s="5">
        <f t="shared" si="48"/>
        <v>0.46260436678151046</v>
      </c>
      <c r="H599" s="52">
        <f t="shared" si="49"/>
        <v>1.3929141992457256E-2</v>
      </c>
    </row>
    <row r="600" spans="2:8">
      <c r="B600" s="6">
        <v>44650.291666666664</v>
      </c>
      <c r="C600" s="7">
        <v>48.063000000000002</v>
      </c>
      <c r="D600" s="53">
        <f t="shared" si="45"/>
        <v>48.802093989876312</v>
      </c>
      <c r="E600" s="5">
        <f t="shared" si="46"/>
        <v>-0.73909398987630937</v>
      </c>
      <c r="F600" s="5">
        <f t="shared" si="47"/>
        <v>0.73909398987630937</v>
      </c>
      <c r="G600" s="5">
        <f t="shared" si="48"/>
        <v>0.54625992587128214</v>
      </c>
      <c r="H600" s="52">
        <f t="shared" si="49"/>
        <v>1.537760834480389E-2</v>
      </c>
    </row>
    <row r="601" spans="2:8">
      <c r="B601" s="6">
        <v>44651.291666666664</v>
      </c>
      <c r="C601" s="7">
        <v>46.315399999999997</v>
      </c>
      <c r="D601" s="53">
        <f t="shared" si="45"/>
        <v>48.092563759595059</v>
      </c>
      <c r="E601" s="5">
        <f t="shared" si="46"/>
        <v>-1.7771637595950622</v>
      </c>
      <c r="F601" s="5">
        <f t="shared" si="47"/>
        <v>1.7771637595950622</v>
      </c>
      <c r="G601" s="5">
        <f t="shared" si="48"/>
        <v>3.1583110284180562</v>
      </c>
      <c r="H601" s="52">
        <f t="shared" si="49"/>
        <v>3.8370903837493843E-2</v>
      </c>
    </row>
    <row r="602" spans="2:8">
      <c r="B602" s="6">
        <v>44652.291666666664</v>
      </c>
      <c r="C602" s="7">
        <v>44.960299999999997</v>
      </c>
      <c r="D602" s="53">
        <f t="shared" si="45"/>
        <v>46.386486550383793</v>
      </c>
      <c r="E602" s="5">
        <f t="shared" si="46"/>
        <v>-1.4261865503837967</v>
      </c>
      <c r="F602" s="5">
        <f t="shared" si="47"/>
        <v>1.4261865503837967</v>
      </c>
      <c r="G602" s="5">
        <f t="shared" si="48"/>
        <v>2.0340080764956339</v>
      </c>
      <c r="H602" s="52">
        <f t="shared" si="49"/>
        <v>3.1721019441235863E-2</v>
      </c>
    </row>
    <row r="603" spans="2:8">
      <c r="B603" s="6">
        <v>44655.291666666664</v>
      </c>
      <c r="C603" s="7">
        <v>45.978999999999999</v>
      </c>
      <c r="D603" s="53">
        <f t="shared" si="45"/>
        <v>45.017347462015351</v>
      </c>
      <c r="E603" s="5">
        <f t="shared" si="46"/>
        <v>0.96165253798464789</v>
      </c>
      <c r="F603" s="5">
        <f t="shared" si="47"/>
        <v>0.96165253798464789</v>
      </c>
      <c r="G603" s="5">
        <f t="shared" si="48"/>
        <v>0.92477560381231461</v>
      </c>
      <c r="H603" s="52">
        <f t="shared" si="49"/>
        <v>2.0915038125767154E-2</v>
      </c>
    </row>
    <row r="604" spans="2:8">
      <c r="B604" s="6">
        <v>44656.291666666664</v>
      </c>
      <c r="C604" s="7">
        <v>44.978999999999999</v>
      </c>
      <c r="D604" s="53">
        <f t="shared" si="45"/>
        <v>45.940533898480616</v>
      </c>
      <c r="E604" s="5">
        <f t="shared" si="46"/>
        <v>-0.96153389848061721</v>
      </c>
      <c r="F604" s="5">
        <f t="shared" si="47"/>
        <v>0.96153389848061721</v>
      </c>
      <c r="G604" s="5">
        <f t="shared" si="48"/>
        <v>0.92454743792733385</v>
      </c>
      <c r="H604" s="52">
        <f t="shared" si="49"/>
        <v>2.1377396084408664E-2</v>
      </c>
    </row>
    <row r="605" spans="2:8">
      <c r="B605" s="6">
        <v>44657.291666666664</v>
      </c>
      <c r="C605" s="7">
        <v>44.427599999999998</v>
      </c>
      <c r="D605" s="53">
        <f t="shared" si="45"/>
        <v>45.017461355939226</v>
      </c>
      <c r="E605" s="5">
        <f t="shared" si="46"/>
        <v>-0.58986135593922739</v>
      </c>
      <c r="F605" s="5">
        <f t="shared" si="47"/>
        <v>0.58986135593922739</v>
      </c>
      <c r="G605" s="5">
        <f t="shared" si="48"/>
        <v>0.34793641923046392</v>
      </c>
      <c r="H605" s="52">
        <f t="shared" si="49"/>
        <v>1.3276912458454372E-2</v>
      </c>
    </row>
    <row r="606" spans="2:8">
      <c r="B606" s="6">
        <v>44658.291666666664</v>
      </c>
      <c r="C606" s="7">
        <v>44.446300000000001</v>
      </c>
      <c r="D606" s="53">
        <f t="shared" si="45"/>
        <v>44.451194454237566</v>
      </c>
      <c r="E606" s="5">
        <f t="shared" si="46"/>
        <v>-4.8944542375650713E-3</v>
      </c>
      <c r="F606" s="5">
        <f t="shared" si="47"/>
        <v>4.8944542375650713E-3</v>
      </c>
      <c r="G606" s="5">
        <f t="shared" si="48"/>
        <v>2.3955682283618682E-5</v>
      </c>
      <c r="H606" s="52">
        <f t="shared" si="49"/>
        <v>1.1012062280921182E-4</v>
      </c>
    </row>
    <row r="607" spans="2:8">
      <c r="B607" s="6">
        <v>44659.291666666664</v>
      </c>
      <c r="C607" s="7">
        <v>43.941699999999997</v>
      </c>
      <c r="D607" s="53">
        <f t="shared" si="45"/>
        <v>44.446495778169499</v>
      </c>
      <c r="E607" s="5">
        <f t="shared" si="46"/>
        <v>-0.50479577816950183</v>
      </c>
      <c r="F607" s="5">
        <f t="shared" si="47"/>
        <v>0.50479577816950183</v>
      </c>
      <c r="G607" s="5">
        <f t="shared" si="48"/>
        <v>0.2548187776577529</v>
      </c>
      <c r="H607" s="52">
        <f t="shared" si="49"/>
        <v>1.1487852726897271E-2</v>
      </c>
    </row>
    <row r="608" spans="2:8">
      <c r="B608" s="6">
        <v>44662.291666666664</v>
      </c>
      <c r="C608" s="7">
        <v>43.521099999999997</v>
      </c>
      <c r="D608" s="53">
        <f t="shared" si="45"/>
        <v>43.961891831126778</v>
      </c>
      <c r="E608" s="5">
        <f t="shared" si="46"/>
        <v>-0.44079183112678066</v>
      </c>
      <c r="F608" s="5">
        <f t="shared" si="47"/>
        <v>0.44079183112678066</v>
      </c>
      <c r="G608" s="5">
        <f t="shared" si="48"/>
        <v>0.19429743838810032</v>
      </c>
      <c r="H608" s="52">
        <f t="shared" si="49"/>
        <v>1.0128232768169479E-2</v>
      </c>
    </row>
    <row r="609" spans="2:8">
      <c r="B609" s="6">
        <v>44663.291666666664</v>
      </c>
      <c r="C609" s="7">
        <v>43.4557</v>
      </c>
      <c r="D609" s="53">
        <f t="shared" si="45"/>
        <v>43.538731673245067</v>
      </c>
      <c r="E609" s="5">
        <f t="shared" si="46"/>
        <v>-8.3031673245066884E-2</v>
      </c>
      <c r="F609" s="5">
        <f t="shared" si="47"/>
        <v>8.3031673245066884E-2</v>
      </c>
      <c r="G609" s="5">
        <f t="shared" si="48"/>
        <v>6.894258761875556E-3</v>
      </c>
      <c r="H609" s="52">
        <f t="shared" si="49"/>
        <v>1.9107199572223411E-3</v>
      </c>
    </row>
    <row r="610" spans="2:8">
      <c r="B610" s="6">
        <v>44664.291666666664</v>
      </c>
      <c r="C610" s="7">
        <v>43.932299999999998</v>
      </c>
      <c r="D610" s="53">
        <f t="shared" si="45"/>
        <v>43.459021266929803</v>
      </c>
      <c r="E610" s="5">
        <f t="shared" si="46"/>
        <v>0.4732787330701953</v>
      </c>
      <c r="F610" s="5">
        <f t="shared" si="47"/>
        <v>0.4732787330701953</v>
      </c>
      <c r="G610" s="5">
        <f t="shared" si="48"/>
        <v>0.22399275917652917</v>
      </c>
      <c r="H610" s="52">
        <f t="shared" si="49"/>
        <v>1.077291043424076E-2</v>
      </c>
    </row>
    <row r="611" spans="2:8">
      <c r="B611" s="6">
        <v>44665.291666666664</v>
      </c>
      <c r="C611" s="7">
        <v>42.68</v>
      </c>
      <c r="D611" s="53">
        <f t="shared" si="45"/>
        <v>43.913368850677195</v>
      </c>
      <c r="E611" s="5">
        <f t="shared" si="46"/>
        <v>-1.2333688506771949</v>
      </c>
      <c r="F611" s="5">
        <f t="shared" si="47"/>
        <v>1.2333688506771949</v>
      </c>
      <c r="G611" s="5">
        <f t="shared" si="48"/>
        <v>1.5211987218207847</v>
      </c>
      <c r="H611" s="52">
        <f t="shared" si="49"/>
        <v>2.8898051796560333E-2</v>
      </c>
    </row>
    <row r="612" spans="2:8">
      <c r="B612" s="6">
        <v>44669.291666666664</v>
      </c>
      <c r="C612" s="7">
        <v>43.586500000000001</v>
      </c>
      <c r="D612" s="53">
        <f t="shared" si="45"/>
        <v>42.729334754027086</v>
      </c>
      <c r="E612" s="5">
        <f t="shared" si="46"/>
        <v>0.8571652459729151</v>
      </c>
      <c r="F612" s="5">
        <f t="shared" si="47"/>
        <v>0.8571652459729151</v>
      </c>
      <c r="G612" s="5">
        <f t="shared" si="48"/>
        <v>0.734732258903808</v>
      </c>
      <c r="H612" s="52">
        <f t="shared" si="49"/>
        <v>1.9665842542367824E-2</v>
      </c>
    </row>
    <row r="613" spans="2:8">
      <c r="B613" s="6">
        <v>44670.291666666664</v>
      </c>
      <c r="C613" s="7">
        <v>44.792099999999998</v>
      </c>
      <c r="D613" s="53">
        <f t="shared" si="45"/>
        <v>43.552213390161086</v>
      </c>
      <c r="E613" s="5">
        <f t="shared" si="46"/>
        <v>1.2398866098389121</v>
      </c>
      <c r="F613" s="5">
        <f t="shared" si="47"/>
        <v>1.2398866098389121</v>
      </c>
      <c r="G613" s="5">
        <f t="shared" si="48"/>
        <v>1.5373188052578306</v>
      </c>
      <c r="H613" s="52">
        <f t="shared" si="49"/>
        <v>2.7680921632138526E-2</v>
      </c>
    </row>
    <row r="614" spans="2:8">
      <c r="B614" s="6">
        <v>44671.291666666664</v>
      </c>
      <c r="C614" s="7">
        <v>44.960299999999997</v>
      </c>
      <c r="D614" s="53">
        <f t="shared" si="45"/>
        <v>44.742504535606436</v>
      </c>
      <c r="E614" s="5">
        <f t="shared" si="46"/>
        <v>0.21779546439356068</v>
      </c>
      <c r="F614" s="5">
        <f t="shared" si="47"/>
        <v>0.21779546439356068</v>
      </c>
      <c r="G614" s="5">
        <f t="shared" si="48"/>
        <v>4.7434864310406756E-2</v>
      </c>
      <c r="H614" s="52">
        <f t="shared" si="49"/>
        <v>4.8441728456785366E-3</v>
      </c>
    </row>
    <row r="615" spans="2:8">
      <c r="B615" s="6">
        <v>44672.291666666664</v>
      </c>
      <c r="C615" s="7">
        <v>44.3902</v>
      </c>
      <c r="D615" s="53">
        <f t="shared" si="45"/>
        <v>44.951588181424256</v>
      </c>
      <c r="E615" s="5">
        <f t="shared" si="46"/>
        <v>-0.56138818142425606</v>
      </c>
      <c r="F615" s="5">
        <f t="shared" si="47"/>
        <v>0.56138818142425606</v>
      </c>
      <c r="G615" s="5">
        <f t="shared" si="48"/>
        <v>0.31515669024283344</v>
      </c>
      <c r="H615" s="52">
        <f t="shared" si="49"/>
        <v>1.2646669341977645E-2</v>
      </c>
    </row>
    <row r="616" spans="2:8">
      <c r="B616" s="6">
        <v>44673.291666666664</v>
      </c>
      <c r="C616" s="7">
        <v>43.493099999999998</v>
      </c>
      <c r="D616" s="53">
        <f t="shared" si="45"/>
        <v>44.412655527256973</v>
      </c>
      <c r="E616" s="5">
        <f t="shared" si="46"/>
        <v>-0.91955552725697487</v>
      </c>
      <c r="F616" s="5">
        <f t="shared" si="47"/>
        <v>0.91955552725697487</v>
      </c>
      <c r="G616" s="5">
        <f t="shared" si="48"/>
        <v>0.84558236770885309</v>
      </c>
      <c r="H616" s="52">
        <f t="shared" si="49"/>
        <v>2.1142561170782833E-2</v>
      </c>
    </row>
    <row r="617" spans="2:8">
      <c r="B617" s="6">
        <v>44676.291666666664</v>
      </c>
      <c r="C617" s="7">
        <v>43.979100000000003</v>
      </c>
      <c r="D617" s="53">
        <f t="shared" si="45"/>
        <v>43.529882221090276</v>
      </c>
      <c r="E617" s="5">
        <f t="shared" si="46"/>
        <v>0.44921777890972692</v>
      </c>
      <c r="F617" s="5">
        <f t="shared" si="47"/>
        <v>0.44921777890972692</v>
      </c>
      <c r="G617" s="5">
        <f t="shared" si="48"/>
        <v>0.2017966128885883</v>
      </c>
      <c r="H617" s="52">
        <f t="shared" si="49"/>
        <v>1.021434678994629E-2</v>
      </c>
    </row>
    <row r="618" spans="2:8">
      <c r="B618" s="6">
        <v>44677.291666666664</v>
      </c>
      <c r="C618" s="7">
        <v>42.539900000000003</v>
      </c>
      <c r="D618" s="53">
        <f t="shared" si="45"/>
        <v>43.961131288843617</v>
      </c>
      <c r="E618" s="5">
        <f t="shared" si="46"/>
        <v>-1.4212312888436145</v>
      </c>
      <c r="F618" s="5">
        <f t="shared" si="47"/>
        <v>1.4212312888436145</v>
      </c>
      <c r="G618" s="5">
        <f t="shared" si="48"/>
        <v>2.0198983763880816</v>
      </c>
      <c r="H618" s="52">
        <f t="shared" si="49"/>
        <v>3.3409370704764574E-2</v>
      </c>
    </row>
    <row r="619" spans="2:8">
      <c r="B619" s="6">
        <v>44678.291666666664</v>
      </c>
      <c r="C619" s="7">
        <v>42.259500000000003</v>
      </c>
      <c r="D619" s="53">
        <f t="shared" si="45"/>
        <v>42.596749251553746</v>
      </c>
      <c r="E619" s="5">
        <f t="shared" si="46"/>
        <v>-0.33724925155374308</v>
      </c>
      <c r="F619" s="5">
        <f t="shared" si="47"/>
        <v>0.33724925155374308</v>
      </c>
      <c r="G619" s="5">
        <f t="shared" si="48"/>
        <v>0.11373705767355988</v>
      </c>
      <c r="H619" s="52">
        <f t="shared" si="49"/>
        <v>7.9804363883563007E-3</v>
      </c>
    </row>
    <row r="620" spans="2:8">
      <c r="B620" s="6">
        <v>44679.291666666664</v>
      </c>
      <c r="C620" s="7">
        <v>43.773499999999999</v>
      </c>
      <c r="D620" s="53">
        <f t="shared" si="45"/>
        <v>42.272989970062149</v>
      </c>
      <c r="E620" s="5">
        <f t="shared" si="46"/>
        <v>1.5005100299378498</v>
      </c>
      <c r="F620" s="5">
        <f t="shared" si="47"/>
        <v>1.5005100299378498</v>
      </c>
      <c r="G620" s="5">
        <f t="shared" si="48"/>
        <v>2.2515303499440869</v>
      </c>
      <c r="H620" s="52">
        <f t="shared" si="49"/>
        <v>3.4278959414665258E-2</v>
      </c>
    </row>
    <row r="621" spans="2:8">
      <c r="B621" s="6">
        <v>44680.291666666664</v>
      </c>
      <c r="C621" s="7">
        <v>40.736199999999997</v>
      </c>
      <c r="D621" s="53">
        <f t="shared" si="45"/>
        <v>43.713479598802486</v>
      </c>
      <c r="E621" s="5">
        <f t="shared" si="46"/>
        <v>-2.9772795988024896</v>
      </c>
      <c r="F621" s="5">
        <f t="shared" si="47"/>
        <v>2.9772795988024896</v>
      </c>
      <c r="G621" s="5">
        <f t="shared" si="48"/>
        <v>8.8641938094455135</v>
      </c>
      <c r="H621" s="52">
        <f t="shared" si="49"/>
        <v>7.3086826920588807E-2</v>
      </c>
    </row>
    <row r="622" spans="2:8">
      <c r="B622" s="6">
        <v>44683.291666666664</v>
      </c>
      <c r="C622" s="7">
        <v>42.016500000000001</v>
      </c>
      <c r="D622" s="53">
        <f t="shared" si="45"/>
        <v>40.855291183952097</v>
      </c>
      <c r="E622" s="5">
        <f t="shared" si="46"/>
        <v>1.1612088160479033</v>
      </c>
      <c r="F622" s="5">
        <f t="shared" si="47"/>
        <v>1.1612088160479033</v>
      </c>
      <c r="G622" s="5">
        <f t="shared" si="48"/>
        <v>1.3484059144673732</v>
      </c>
      <c r="H622" s="52">
        <f t="shared" si="49"/>
        <v>2.7636971571832571E-2</v>
      </c>
    </row>
    <row r="623" spans="2:8">
      <c r="B623" s="6">
        <v>44684.291666666664</v>
      </c>
      <c r="C623" s="7">
        <v>42.11</v>
      </c>
      <c r="D623" s="53">
        <f t="shared" si="45"/>
        <v>41.970051647358083</v>
      </c>
      <c r="E623" s="5">
        <f t="shared" si="46"/>
        <v>0.13994835264191607</v>
      </c>
      <c r="F623" s="5">
        <f t="shared" si="47"/>
        <v>0.13994835264191607</v>
      </c>
      <c r="G623" s="5">
        <f t="shared" si="48"/>
        <v>1.9585541407186099E-2</v>
      </c>
      <c r="H623" s="52">
        <f t="shared" si="49"/>
        <v>3.3233994928025664E-3</v>
      </c>
    </row>
    <row r="624" spans="2:8">
      <c r="B624" s="6">
        <v>44685.291666666664</v>
      </c>
      <c r="C624" s="7">
        <v>43.493099999999998</v>
      </c>
      <c r="D624" s="53">
        <f t="shared" si="45"/>
        <v>42.10440206589432</v>
      </c>
      <c r="E624" s="5">
        <f t="shared" si="46"/>
        <v>1.3886979341056787</v>
      </c>
      <c r="F624" s="5">
        <f t="shared" si="47"/>
        <v>1.3886979341056787</v>
      </c>
      <c r="G624" s="5">
        <f t="shared" si="48"/>
        <v>1.9284819521893799</v>
      </c>
      <c r="H624" s="52">
        <f t="shared" si="49"/>
        <v>3.1929155063807335E-2</v>
      </c>
    </row>
    <row r="625" spans="2:8">
      <c r="B625" s="6">
        <v>44686.291666666664</v>
      </c>
      <c r="C625" s="7">
        <v>42.009599999999999</v>
      </c>
      <c r="D625" s="53">
        <f t="shared" si="45"/>
        <v>43.437552082635769</v>
      </c>
      <c r="E625" s="5">
        <f t="shared" si="46"/>
        <v>-1.4279520826357697</v>
      </c>
      <c r="F625" s="5">
        <f t="shared" si="47"/>
        <v>1.4279520826357697</v>
      </c>
      <c r="G625" s="5">
        <f t="shared" si="48"/>
        <v>2.0390471503038321</v>
      </c>
      <c r="H625" s="52">
        <f t="shared" si="49"/>
        <v>3.3991089718439824E-2</v>
      </c>
    </row>
    <row r="626" spans="2:8">
      <c r="B626" s="6">
        <v>44687.291666666664</v>
      </c>
      <c r="C626" s="7">
        <v>41.726999999999997</v>
      </c>
      <c r="D626" s="53">
        <f t="shared" si="45"/>
        <v>42.066718083305425</v>
      </c>
      <c r="E626" s="5">
        <f t="shared" si="46"/>
        <v>-0.33971808330542785</v>
      </c>
      <c r="F626" s="5">
        <f t="shared" si="47"/>
        <v>0.33971808330542785</v>
      </c>
      <c r="G626" s="5">
        <f t="shared" si="48"/>
        <v>0.11540837612471362</v>
      </c>
      <c r="H626" s="52">
        <f t="shared" si="49"/>
        <v>8.141445186699927E-3</v>
      </c>
    </row>
    <row r="627" spans="2:8">
      <c r="B627" s="6">
        <v>44690.291666666664</v>
      </c>
      <c r="C627" s="7">
        <v>40.568399999999997</v>
      </c>
      <c r="D627" s="53">
        <f t="shared" si="45"/>
        <v>41.740588723332216</v>
      </c>
      <c r="E627" s="5">
        <f t="shared" si="46"/>
        <v>-1.1721887233322192</v>
      </c>
      <c r="F627" s="5">
        <f t="shared" si="47"/>
        <v>1.1721887233322192</v>
      </c>
      <c r="G627" s="5">
        <f t="shared" si="48"/>
        <v>1.374026403107218</v>
      </c>
      <c r="H627" s="52">
        <f t="shared" si="49"/>
        <v>2.8894132461034186E-2</v>
      </c>
    </row>
    <row r="628" spans="2:8">
      <c r="B628" s="6">
        <v>44691.291666666664</v>
      </c>
      <c r="C628" s="7">
        <v>41.453800000000001</v>
      </c>
      <c r="D628" s="53">
        <f t="shared" si="45"/>
        <v>40.615287548933281</v>
      </c>
      <c r="E628" s="5">
        <f t="shared" si="46"/>
        <v>0.83851245106671968</v>
      </c>
      <c r="F628" s="5">
        <f t="shared" si="47"/>
        <v>0.83851245106671968</v>
      </c>
      <c r="G628" s="5">
        <f t="shared" si="48"/>
        <v>0.70310313059391794</v>
      </c>
      <c r="H628" s="52">
        <f t="shared" si="49"/>
        <v>2.0227637781499396E-2</v>
      </c>
    </row>
    <row r="629" spans="2:8">
      <c r="B629" s="6">
        <v>44692.291666666664</v>
      </c>
      <c r="C629" s="7">
        <v>40.342399999999998</v>
      </c>
      <c r="D629" s="53">
        <f t="shared" si="45"/>
        <v>41.420259501957332</v>
      </c>
      <c r="E629" s="5">
        <f t="shared" si="46"/>
        <v>-1.0778595019573345</v>
      </c>
      <c r="F629" s="5">
        <f t="shared" si="47"/>
        <v>1.0778595019573345</v>
      </c>
      <c r="G629" s="5">
        <f t="shared" si="48"/>
        <v>1.1617811059597132</v>
      </c>
      <c r="H629" s="52">
        <f t="shared" si="49"/>
        <v>2.6717783323682642E-2</v>
      </c>
    </row>
    <row r="630" spans="2:8">
      <c r="B630" s="6">
        <v>44693.291666666664</v>
      </c>
      <c r="C630" s="7">
        <v>40.351799999999997</v>
      </c>
      <c r="D630" s="53">
        <f t="shared" si="45"/>
        <v>40.385514380078291</v>
      </c>
      <c r="E630" s="5">
        <f t="shared" si="46"/>
        <v>-3.3714380078293971E-2</v>
      </c>
      <c r="F630" s="5">
        <f t="shared" si="47"/>
        <v>3.3714380078293971E-2</v>
      </c>
      <c r="G630" s="5">
        <f t="shared" si="48"/>
        <v>1.1366594240636654E-3</v>
      </c>
      <c r="H630" s="52">
        <f t="shared" si="49"/>
        <v>8.3551118111940413E-4</v>
      </c>
    </row>
    <row r="631" spans="2:8">
      <c r="B631" s="6">
        <v>44694.291666666664</v>
      </c>
      <c r="C631" s="7">
        <v>41.067700000000002</v>
      </c>
      <c r="D631" s="53">
        <f t="shared" si="45"/>
        <v>40.353148575203129</v>
      </c>
      <c r="E631" s="5">
        <f t="shared" si="46"/>
        <v>0.71455142479687339</v>
      </c>
      <c r="F631" s="5">
        <f t="shared" si="47"/>
        <v>0.71455142479687339</v>
      </c>
      <c r="G631" s="5">
        <f t="shared" si="48"/>
        <v>0.51058373867924178</v>
      </c>
      <c r="H631" s="52">
        <f t="shared" si="49"/>
        <v>1.7399353379830704E-2</v>
      </c>
    </row>
    <row r="632" spans="2:8">
      <c r="B632" s="6">
        <v>44697.291666666664</v>
      </c>
      <c r="C632" s="7">
        <v>40.5779</v>
      </c>
      <c r="D632" s="53">
        <f t="shared" si="45"/>
        <v>41.039117943008129</v>
      </c>
      <c r="E632" s="5">
        <f t="shared" si="46"/>
        <v>-0.46121794300812979</v>
      </c>
      <c r="F632" s="5">
        <f t="shared" si="47"/>
        <v>0.46121794300812979</v>
      </c>
      <c r="G632" s="5">
        <f t="shared" si="48"/>
        <v>0.21272199095265046</v>
      </c>
      <c r="H632" s="52">
        <f t="shared" si="49"/>
        <v>1.1366234896535548E-2</v>
      </c>
    </row>
    <row r="633" spans="2:8">
      <c r="B633" s="6">
        <v>44698.291666666664</v>
      </c>
      <c r="C633" s="7">
        <v>41.821199999999997</v>
      </c>
      <c r="D633" s="53">
        <f t="shared" si="45"/>
        <v>40.596348717720325</v>
      </c>
      <c r="E633" s="5">
        <f t="shared" si="46"/>
        <v>1.2248512822796727</v>
      </c>
      <c r="F633" s="5">
        <f t="shared" si="47"/>
        <v>1.2248512822796727</v>
      </c>
      <c r="G633" s="5">
        <f t="shared" si="48"/>
        <v>1.5002606637021583</v>
      </c>
      <c r="H633" s="52">
        <f t="shared" si="49"/>
        <v>2.9287808151838606E-2</v>
      </c>
    </row>
    <row r="634" spans="2:8">
      <c r="B634" s="6">
        <v>44699.291666666664</v>
      </c>
      <c r="C634" s="7">
        <v>39.890300000000003</v>
      </c>
      <c r="D634" s="53">
        <f t="shared" si="45"/>
        <v>41.772205948708809</v>
      </c>
      <c r="E634" s="5">
        <f t="shared" si="46"/>
        <v>-1.8819059487088055</v>
      </c>
      <c r="F634" s="5">
        <f t="shared" si="47"/>
        <v>1.8819059487088055</v>
      </c>
      <c r="G634" s="5">
        <f t="shared" si="48"/>
        <v>3.541569999785589</v>
      </c>
      <c r="H634" s="52">
        <f t="shared" si="49"/>
        <v>4.7177031727232067E-2</v>
      </c>
    </row>
    <row r="635" spans="2:8">
      <c r="B635" s="6">
        <v>44700.291666666664</v>
      </c>
      <c r="C635" s="7">
        <v>39.57</v>
      </c>
      <c r="D635" s="53">
        <f t="shared" si="45"/>
        <v>39.965576237948355</v>
      </c>
      <c r="E635" s="5">
        <f t="shared" si="46"/>
        <v>-0.3955762379483545</v>
      </c>
      <c r="F635" s="5">
        <f t="shared" si="47"/>
        <v>0.3955762379483545</v>
      </c>
      <c r="G635" s="5">
        <f t="shared" si="48"/>
        <v>0.15648056002937319</v>
      </c>
      <c r="H635" s="52">
        <f t="shared" si="49"/>
        <v>9.9968723262156816E-3</v>
      </c>
    </row>
    <row r="636" spans="2:8">
      <c r="B636" s="6">
        <v>44701.291666666664</v>
      </c>
      <c r="C636" s="7">
        <v>39.230899999999998</v>
      </c>
      <c r="D636" s="53">
        <f t="shared" si="45"/>
        <v>39.585823049517934</v>
      </c>
      <c r="E636" s="5">
        <f t="shared" si="46"/>
        <v>-0.35492304951793585</v>
      </c>
      <c r="F636" s="5">
        <f t="shared" si="47"/>
        <v>0.35492304951793585</v>
      </c>
      <c r="G636" s="5">
        <f t="shared" si="48"/>
        <v>0.12597037107911113</v>
      </c>
      <c r="H636" s="52">
        <f t="shared" si="49"/>
        <v>9.0470279682070987E-3</v>
      </c>
    </row>
    <row r="637" spans="2:8">
      <c r="B637" s="6">
        <v>44704.291666666664</v>
      </c>
      <c r="C637" s="7">
        <v>39.560600000000001</v>
      </c>
      <c r="D637" s="53">
        <f t="shared" si="45"/>
        <v>39.245096921980711</v>
      </c>
      <c r="E637" s="5">
        <f t="shared" si="46"/>
        <v>0.31550307801929023</v>
      </c>
      <c r="F637" s="5">
        <f t="shared" si="47"/>
        <v>0.31550307801929023</v>
      </c>
      <c r="G637" s="5">
        <f t="shared" si="48"/>
        <v>9.9542192239646332E-2</v>
      </c>
      <c r="H637" s="52">
        <f t="shared" si="49"/>
        <v>7.9751843505733028E-3</v>
      </c>
    </row>
    <row r="638" spans="2:8">
      <c r="B638" s="6">
        <v>44705.291666666664</v>
      </c>
      <c r="C638" s="7">
        <v>39.2498</v>
      </c>
      <c r="D638" s="53">
        <f t="shared" si="45"/>
        <v>39.547979876879225</v>
      </c>
      <c r="E638" s="5">
        <f t="shared" si="46"/>
        <v>-0.29817987687922454</v>
      </c>
      <c r="F638" s="5">
        <f t="shared" si="47"/>
        <v>0.29817987687922454</v>
      </c>
      <c r="G638" s="5">
        <f t="shared" si="48"/>
        <v>8.8911238975709503E-2</v>
      </c>
      <c r="H638" s="52">
        <f t="shared" si="49"/>
        <v>7.5969782490413846E-3</v>
      </c>
    </row>
    <row r="639" spans="2:8">
      <c r="B639" s="6">
        <v>44706.291666666664</v>
      </c>
      <c r="C639" s="7">
        <v>39.749000000000002</v>
      </c>
      <c r="D639" s="53">
        <f t="shared" si="45"/>
        <v>39.261727195075174</v>
      </c>
      <c r="E639" s="5">
        <f t="shared" si="46"/>
        <v>0.48727280492482805</v>
      </c>
      <c r="F639" s="5">
        <f t="shared" si="47"/>
        <v>0.48727280492482805</v>
      </c>
      <c r="G639" s="5">
        <f t="shared" si="48"/>
        <v>0.23743478641930954</v>
      </c>
      <c r="H639" s="52">
        <f t="shared" si="49"/>
        <v>1.2258743740089765E-2</v>
      </c>
    </row>
    <row r="640" spans="2:8">
      <c r="B640" s="6">
        <v>44707.291666666664</v>
      </c>
      <c r="C640" s="7">
        <v>40.954599999999999</v>
      </c>
      <c r="D640" s="53">
        <f t="shared" si="45"/>
        <v>39.729509087803002</v>
      </c>
      <c r="E640" s="5">
        <f t="shared" si="46"/>
        <v>1.2250909121969968</v>
      </c>
      <c r="F640" s="5">
        <f t="shared" si="47"/>
        <v>1.2250909121969968</v>
      </c>
      <c r="G640" s="5">
        <f t="shared" si="48"/>
        <v>1.5008477431476699</v>
      </c>
      <c r="H640" s="52">
        <f t="shared" si="49"/>
        <v>2.9913389758342089E-2</v>
      </c>
    </row>
    <row r="641" spans="2:8">
      <c r="B641" s="6">
        <v>44708.291666666664</v>
      </c>
      <c r="C641" s="7">
        <v>41.962499999999999</v>
      </c>
      <c r="D641" s="53">
        <f t="shared" si="45"/>
        <v>40.905596363512117</v>
      </c>
      <c r="E641" s="5">
        <f t="shared" si="46"/>
        <v>1.0569036364878812</v>
      </c>
      <c r="F641" s="5">
        <f t="shared" si="47"/>
        <v>1.0569036364878812</v>
      </c>
      <c r="G641" s="5">
        <f t="shared" si="48"/>
        <v>1.1170452968213074</v>
      </c>
      <c r="H641" s="52">
        <f t="shared" si="49"/>
        <v>2.5186860565692731E-2</v>
      </c>
    </row>
    <row r="642" spans="2:8">
      <c r="B642" s="6">
        <v>44712.291666666664</v>
      </c>
      <c r="C642" s="7">
        <v>41.84</v>
      </c>
      <c r="D642" s="53">
        <f t="shared" si="45"/>
        <v>41.920223854540488</v>
      </c>
      <c r="E642" s="5">
        <f t="shared" si="46"/>
        <v>-8.0223854540484751E-2</v>
      </c>
      <c r="F642" s="5">
        <f t="shared" si="47"/>
        <v>8.0223854540484751E-2</v>
      </c>
      <c r="G642" s="5">
        <f t="shared" si="48"/>
        <v>6.435866837332856E-3</v>
      </c>
      <c r="H642" s="52">
        <f t="shared" si="49"/>
        <v>1.9173961410249699E-3</v>
      </c>
    </row>
    <row r="643" spans="2:8">
      <c r="B643" s="6">
        <v>44713.291666666664</v>
      </c>
      <c r="C643" s="7">
        <v>41.548000000000002</v>
      </c>
      <c r="D643" s="53">
        <f t="shared" si="45"/>
        <v>41.843208954181627</v>
      </c>
      <c r="E643" s="5">
        <f t="shared" si="46"/>
        <v>-0.29520895418162496</v>
      </c>
      <c r="F643" s="5">
        <f t="shared" si="47"/>
        <v>0.29520895418162496</v>
      </c>
      <c r="G643" s="5">
        <f t="shared" si="48"/>
        <v>8.7148326629008746E-2</v>
      </c>
      <c r="H643" s="52">
        <f t="shared" si="49"/>
        <v>7.1052506542222237E-3</v>
      </c>
    </row>
    <row r="644" spans="2:8">
      <c r="B644" s="6">
        <v>44714.291666666664</v>
      </c>
      <c r="C644" s="7">
        <v>42.235599999999998</v>
      </c>
      <c r="D644" s="53">
        <f t="shared" ref="D644:D707" si="50">alpha*C643+(1-alpha)*D643</f>
        <v>41.559808358167267</v>
      </c>
      <c r="E644" s="5">
        <f t="shared" ref="E644:E707" si="51">C644-D644</f>
        <v>0.67579164183273122</v>
      </c>
      <c r="F644" s="5">
        <f t="shared" ref="F644:F707" si="52">ABS(E644)</f>
        <v>0.67579164183273122</v>
      </c>
      <c r="G644" s="5">
        <f t="shared" ref="G644:G707" si="53">E644^2</f>
        <v>0.45669434317097846</v>
      </c>
      <c r="H644" s="52">
        <f t="shared" ref="H644:H707" si="54">F644/C644</f>
        <v>1.6000521878053852E-2</v>
      </c>
    </row>
    <row r="645" spans="2:8">
      <c r="B645" s="6">
        <v>44715.291666666664</v>
      </c>
      <c r="C645" s="7">
        <v>40.869900000000001</v>
      </c>
      <c r="D645" s="53">
        <f t="shared" si="50"/>
        <v>42.208568334326685</v>
      </c>
      <c r="E645" s="5">
        <f t="shared" si="51"/>
        <v>-1.3386683343266839</v>
      </c>
      <c r="F645" s="5">
        <f t="shared" si="52"/>
        <v>1.3386683343266839</v>
      </c>
      <c r="G645" s="5">
        <f t="shared" si="53"/>
        <v>1.7920329093289782</v>
      </c>
      <c r="H645" s="52">
        <f t="shared" si="54"/>
        <v>3.2754382426350051E-2</v>
      </c>
    </row>
    <row r="646" spans="2:8">
      <c r="B646" s="6">
        <v>44718.291666666664</v>
      </c>
      <c r="C646" s="7">
        <v>40.822800000000001</v>
      </c>
      <c r="D646" s="53">
        <f t="shared" si="50"/>
        <v>40.923446733373069</v>
      </c>
      <c r="E646" s="5">
        <f t="shared" si="51"/>
        <v>-0.10064673337306829</v>
      </c>
      <c r="F646" s="5">
        <f t="shared" si="52"/>
        <v>0.10064673337306829</v>
      </c>
      <c r="G646" s="5">
        <f t="shared" si="53"/>
        <v>1.0129764938669497E-2</v>
      </c>
      <c r="H646" s="52">
        <f t="shared" si="54"/>
        <v>2.4654539466442351E-3</v>
      </c>
    </row>
    <row r="647" spans="2:8">
      <c r="B647" s="6">
        <v>44719.291666666664</v>
      </c>
      <c r="C647" s="7">
        <v>41.0017</v>
      </c>
      <c r="D647" s="53">
        <f t="shared" si="50"/>
        <v>40.826825869334918</v>
      </c>
      <c r="E647" s="5">
        <f t="shared" si="51"/>
        <v>0.1748741306650814</v>
      </c>
      <c r="F647" s="5">
        <f t="shared" si="52"/>
        <v>0.1748741306650814</v>
      </c>
      <c r="G647" s="5">
        <f t="shared" si="53"/>
        <v>3.0580961575867961E-2</v>
      </c>
      <c r="H647" s="52">
        <f t="shared" si="54"/>
        <v>4.2650458557835745E-3</v>
      </c>
    </row>
    <row r="648" spans="2:8">
      <c r="B648" s="6">
        <v>44720.291666666664</v>
      </c>
      <c r="C648" s="7">
        <v>38.835299999999997</v>
      </c>
      <c r="D648" s="53">
        <f t="shared" si="50"/>
        <v>40.994705034773396</v>
      </c>
      <c r="E648" s="5">
        <f t="shared" si="51"/>
        <v>-2.1594050347733997</v>
      </c>
      <c r="F648" s="5">
        <f t="shared" si="52"/>
        <v>2.1594050347733997</v>
      </c>
      <c r="G648" s="5">
        <f t="shared" si="53"/>
        <v>4.663030104204708</v>
      </c>
      <c r="H648" s="52">
        <f t="shared" si="54"/>
        <v>5.5604180597894182E-2</v>
      </c>
    </row>
    <row r="649" spans="2:8">
      <c r="B649" s="6">
        <v>44721.291666666664</v>
      </c>
      <c r="C649" s="7">
        <v>37.686199999999999</v>
      </c>
      <c r="D649" s="53">
        <f t="shared" si="50"/>
        <v>38.92167620139093</v>
      </c>
      <c r="E649" s="5">
        <f t="shared" si="51"/>
        <v>-1.2354762013909308</v>
      </c>
      <c r="F649" s="5">
        <f t="shared" si="52"/>
        <v>1.2354762013909308</v>
      </c>
      <c r="G649" s="5">
        <f t="shared" si="53"/>
        <v>1.526401444203364</v>
      </c>
      <c r="H649" s="52">
        <f t="shared" si="54"/>
        <v>3.2783252261860595E-2</v>
      </c>
    </row>
    <row r="650" spans="2:8">
      <c r="B650" s="6">
        <v>44722.291666666664</v>
      </c>
      <c r="C650" s="7">
        <v>36.904400000000003</v>
      </c>
      <c r="D650" s="53">
        <f t="shared" si="50"/>
        <v>37.735619048055632</v>
      </c>
      <c r="E650" s="5">
        <f t="shared" si="51"/>
        <v>-0.83121904805562963</v>
      </c>
      <c r="F650" s="5">
        <f t="shared" si="52"/>
        <v>0.83121904805562963</v>
      </c>
      <c r="G650" s="5">
        <f t="shared" si="53"/>
        <v>0.69092510585050715</v>
      </c>
      <c r="H650" s="52">
        <f t="shared" si="54"/>
        <v>2.2523575726895156E-2</v>
      </c>
    </row>
    <row r="651" spans="2:8">
      <c r="B651" s="6">
        <v>44725.291666666664</v>
      </c>
      <c r="C651" s="7">
        <v>35.576300000000003</v>
      </c>
      <c r="D651" s="53">
        <f t="shared" si="50"/>
        <v>36.937648761922226</v>
      </c>
      <c r="E651" s="5">
        <f t="shared" si="51"/>
        <v>-1.3613487619222226</v>
      </c>
      <c r="F651" s="5">
        <f t="shared" si="52"/>
        <v>1.3613487619222226</v>
      </c>
      <c r="G651" s="5">
        <f t="shared" si="53"/>
        <v>1.8532704515871685</v>
      </c>
      <c r="H651" s="52">
        <f t="shared" si="54"/>
        <v>3.8265608338197692E-2</v>
      </c>
    </row>
    <row r="652" spans="2:8">
      <c r="B652" s="6">
        <v>44726.291666666664</v>
      </c>
      <c r="C652" s="7">
        <v>35.726999999999997</v>
      </c>
      <c r="D652" s="53">
        <f t="shared" si="50"/>
        <v>35.630753950476894</v>
      </c>
      <c r="E652" s="5">
        <f t="shared" si="51"/>
        <v>9.6246049523102783E-2</v>
      </c>
      <c r="F652" s="5">
        <f t="shared" si="52"/>
        <v>9.6246049523102783E-2</v>
      </c>
      <c r="G652" s="5">
        <f t="shared" si="53"/>
        <v>9.2633020488035542E-3</v>
      </c>
      <c r="H652" s="52">
        <f t="shared" si="54"/>
        <v>2.6939303474431886E-3</v>
      </c>
    </row>
    <row r="653" spans="2:8">
      <c r="B653" s="6">
        <v>44727.291666666664</v>
      </c>
      <c r="C653" s="7">
        <v>36.405200000000001</v>
      </c>
      <c r="D653" s="53">
        <f t="shared" si="50"/>
        <v>35.723150158019074</v>
      </c>
      <c r="E653" s="5">
        <f t="shared" si="51"/>
        <v>0.68204984198092689</v>
      </c>
      <c r="F653" s="5">
        <f t="shared" si="52"/>
        <v>0.68204984198092689</v>
      </c>
      <c r="G653" s="5">
        <f t="shared" si="53"/>
        <v>0.46519198694620734</v>
      </c>
      <c r="H653" s="52">
        <f t="shared" si="54"/>
        <v>1.8734956599082739E-2</v>
      </c>
    </row>
    <row r="654" spans="2:8">
      <c r="B654" s="6">
        <v>44728.291666666664</v>
      </c>
      <c r="C654" s="7">
        <v>35.171199999999999</v>
      </c>
      <c r="D654" s="53">
        <f t="shared" si="50"/>
        <v>36.377918006320762</v>
      </c>
      <c r="E654" s="5">
        <f t="shared" si="51"/>
        <v>-1.206718006320763</v>
      </c>
      <c r="F654" s="5">
        <f t="shared" si="52"/>
        <v>1.206718006320763</v>
      </c>
      <c r="G654" s="5">
        <f t="shared" si="53"/>
        <v>1.456168346778757</v>
      </c>
      <c r="H654" s="52">
        <f t="shared" si="54"/>
        <v>3.4309833224932987E-2</v>
      </c>
    </row>
    <row r="655" spans="2:8">
      <c r="B655" s="6">
        <v>44729.291666666664</v>
      </c>
      <c r="C655" s="7">
        <v>34.822699999999998</v>
      </c>
      <c r="D655" s="53">
        <f t="shared" si="50"/>
        <v>35.219468720252827</v>
      </c>
      <c r="E655" s="5">
        <f t="shared" si="51"/>
        <v>-0.39676872025282961</v>
      </c>
      <c r="F655" s="5">
        <f t="shared" si="52"/>
        <v>0.39676872025282961</v>
      </c>
      <c r="G655" s="5">
        <f t="shared" si="53"/>
        <v>0.15742541737106816</v>
      </c>
      <c r="H655" s="52">
        <f t="shared" si="54"/>
        <v>1.1393967735208057E-2</v>
      </c>
    </row>
    <row r="656" spans="2:8">
      <c r="B656" s="6">
        <v>44733.291666666664</v>
      </c>
      <c r="C656" s="7">
        <v>35.538600000000002</v>
      </c>
      <c r="D656" s="53">
        <f t="shared" si="50"/>
        <v>34.838570748810113</v>
      </c>
      <c r="E656" s="5">
        <f t="shared" si="51"/>
        <v>0.70002925118988912</v>
      </c>
      <c r="F656" s="5">
        <f t="shared" si="52"/>
        <v>0.70002925118988912</v>
      </c>
      <c r="G656" s="5">
        <f t="shared" si="53"/>
        <v>0.49004095252147689</v>
      </c>
      <c r="H656" s="52">
        <f t="shared" si="54"/>
        <v>1.9697716038051274E-2</v>
      </c>
    </row>
    <row r="657" spans="2:8">
      <c r="B657" s="6">
        <v>44734.291666666664</v>
      </c>
      <c r="C657" s="7">
        <v>35.2089</v>
      </c>
      <c r="D657" s="53">
        <f t="shared" si="50"/>
        <v>35.510598829952407</v>
      </c>
      <c r="E657" s="5">
        <f t="shared" si="51"/>
        <v>-0.30169882995240727</v>
      </c>
      <c r="F657" s="5">
        <f t="shared" si="52"/>
        <v>0.30169882995240727</v>
      </c>
      <c r="G657" s="5">
        <f t="shared" si="53"/>
        <v>9.1022183994651562E-2</v>
      </c>
      <c r="H657" s="52">
        <f t="shared" si="54"/>
        <v>8.5688229383027378E-3</v>
      </c>
    </row>
    <row r="658" spans="2:8">
      <c r="B658" s="6">
        <v>44735.291666666664</v>
      </c>
      <c r="C658" s="7">
        <v>35.237200000000001</v>
      </c>
      <c r="D658" s="53">
        <f t="shared" si="50"/>
        <v>35.220967953198098</v>
      </c>
      <c r="E658" s="5">
        <f t="shared" si="51"/>
        <v>1.6232046801903266E-2</v>
      </c>
      <c r="F658" s="5">
        <f t="shared" si="52"/>
        <v>1.6232046801903266E-2</v>
      </c>
      <c r="G658" s="5">
        <f t="shared" si="53"/>
        <v>2.6347934337917807E-4</v>
      </c>
      <c r="H658" s="52">
        <f t="shared" si="54"/>
        <v>4.6065086902203538E-4</v>
      </c>
    </row>
    <row r="659" spans="2:8">
      <c r="B659" s="6">
        <v>44736.291666666664</v>
      </c>
      <c r="C659" s="7">
        <v>36.3675</v>
      </c>
      <c r="D659" s="53">
        <f t="shared" si="50"/>
        <v>35.236550718127923</v>
      </c>
      <c r="E659" s="5">
        <f t="shared" si="51"/>
        <v>1.130949281872077</v>
      </c>
      <c r="F659" s="5">
        <f t="shared" si="52"/>
        <v>1.130949281872077</v>
      </c>
      <c r="G659" s="5">
        <f t="shared" si="53"/>
        <v>1.2790462781669667</v>
      </c>
      <c r="H659" s="52">
        <f t="shared" si="54"/>
        <v>3.1097801110114169E-2</v>
      </c>
    </row>
    <row r="660" spans="2:8">
      <c r="B660" s="6">
        <v>44739.291666666664</v>
      </c>
      <c r="C660" s="7">
        <v>36.386299999999999</v>
      </c>
      <c r="D660" s="53">
        <f t="shared" si="50"/>
        <v>36.322262028725113</v>
      </c>
      <c r="E660" s="5">
        <f t="shared" si="51"/>
        <v>6.4037971274885308E-2</v>
      </c>
      <c r="F660" s="5">
        <f t="shared" si="52"/>
        <v>6.4037971274885308E-2</v>
      </c>
      <c r="G660" s="5">
        <f t="shared" si="53"/>
        <v>4.1008617650030357E-3</v>
      </c>
      <c r="H660" s="52">
        <f t="shared" si="54"/>
        <v>1.7599473228903546E-3</v>
      </c>
    </row>
    <row r="661" spans="2:8">
      <c r="B661" s="6">
        <v>44740.291666666664</v>
      </c>
      <c r="C661" s="7">
        <v>35.585700000000003</v>
      </c>
      <c r="D661" s="53">
        <f t="shared" si="50"/>
        <v>36.383738481149003</v>
      </c>
      <c r="E661" s="5">
        <f t="shared" si="51"/>
        <v>-0.79803848114899978</v>
      </c>
      <c r="F661" s="5">
        <f t="shared" si="52"/>
        <v>0.79803848114899978</v>
      </c>
      <c r="G661" s="5">
        <f t="shared" si="53"/>
        <v>0.63686541739460245</v>
      </c>
      <c r="H661" s="52">
        <f t="shared" si="54"/>
        <v>2.2425819392312071E-2</v>
      </c>
    </row>
    <row r="662" spans="2:8">
      <c r="B662" s="6">
        <v>44741.291666666664</v>
      </c>
      <c r="C662" s="7">
        <v>35.124200000000002</v>
      </c>
      <c r="D662" s="53">
        <f t="shared" si="50"/>
        <v>35.61762153924596</v>
      </c>
      <c r="E662" s="5">
        <f t="shared" si="51"/>
        <v>-0.49342153924595777</v>
      </c>
      <c r="F662" s="5">
        <f t="shared" si="52"/>
        <v>0.49342153924595777</v>
      </c>
      <c r="G662" s="5">
        <f t="shared" si="53"/>
        <v>0.24346481539185025</v>
      </c>
      <c r="H662" s="52">
        <f t="shared" si="54"/>
        <v>1.4047908258293648E-2</v>
      </c>
    </row>
    <row r="663" spans="2:8">
      <c r="B663" s="6">
        <v>44742.291666666664</v>
      </c>
      <c r="C663" s="7">
        <v>35.237200000000001</v>
      </c>
      <c r="D663" s="53">
        <f t="shared" si="50"/>
        <v>35.143936861569841</v>
      </c>
      <c r="E663" s="5">
        <f t="shared" si="51"/>
        <v>9.3263138430160097E-2</v>
      </c>
      <c r="F663" s="5">
        <f t="shared" si="52"/>
        <v>9.3263138430160097E-2</v>
      </c>
      <c r="G663" s="5">
        <f t="shared" si="53"/>
        <v>8.6980129898432054E-3</v>
      </c>
      <c r="H663" s="52">
        <f t="shared" si="54"/>
        <v>2.6467238722191347E-3</v>
      </c>
    </row>
    <row r="664" spans="2:8">
      <c r="B664" s="6">
        <v>44743.291666666664</v>
      </c>
      <c r="C664" s="7">
        <v>34.229300000000002</v>
      </c>
      <c r="D664" s="53">
        <f t="shared" si="50"/>
        <v>35.233469474462794</v>
      </c>
      <c r="E664" s="5">
        <f t="shared" si="51"/>
        <v>-1.0041694744627918</v>
      </c>
      <c r="F664" s="5">
        <f t="shared" si="52"/>
        <v>1.0041694744627918</v>
      </c>
      <c r="G664" s="5">
        <f t="shared" si="53"/>
        <v>1.0083563334428796</v>
      </c>
      <c r="H664" s="52">
        <f t="shared" si="54"/>
        <v>2.9336547182174096E-2</v>
      </c>
    </row>
    <row r="665" spans="2:8">
      <c r="B665" s="6">
        <v>44747.291666666664</v>
      </c>
      <c r="C665" s="7">
        <v>34.558999999999997</v>
      </c>
      <c r="D665" s="53">
        <f t="shared" si="50"/>
        <v>34.269466778978519</v>
      </c>
      <c r="E665" s="5">
        <f t="shared" si="51"/>
        <v>0.28953322102147894</v>
      </c>
      <c r="F665" s="5">
        <f t="shared" si="52"/>
        <v>0.28953322102147894</v>
      </c>
      <c r="G665" s="5">
        <f t="shared" si="53"/>
        <v>8.3829486075072568E-2</v>
      </c>
      <c r="H665" s="52">
        <f t="shared" si="54"/>
        <v>8.3779397847587884E-3</v>
      </c>
    </row>
    <row r="666" spans="2:8">
      <c r="B666" s="6">
        <v>44748.291666666664</v>
      </c>
      <c r="C666" s="7">
        <v>34.8416</v>
      </c>
      <c r="D666" s="53">
        <f t="shared" si="50"/>
        <v>34.547418671159143</v>
      </c>
      <c r="E666" s="5">
        <f t="shared" si="51"/>
        <v>0.29418132884085679</v>
      </c>
      <c r="F666" s="5">
        <f t="shared" si="52"/>
        <v>0.29418132884085679</v>
      </c>
      <c r="G666" s="5">
        <f t="shared" si="53"/>
        <v>8.6542654238572325E-2</v>
      </c>
      <c r="H666" s="52">
        <f t="shared" si="54"/>
        <v>8.4433932092916747E-3</v>
      </c>
    </row>
    <row r="667" spans="2:8">
      <c r="B667" s="6">
        <v>44749.291666666664</v>
      </c>
      <c r="C667" s="7">
        <v>35.924799999999998</v>
      </c>
      <c r="D667" s="53">
        <f t="shared" si="50"/>
        <v>34.829832746846364</v>
      </c>
      <c r="E667" s="5">
        <f t="shared" si="51"/>
        <v>1.0949672531536336</v>
      </c>
      <c r="F667" s="5">
        <f t="shared" si="52"/>
        <v>1.0949672531536336</v>
      </c>
      <c r="G667" s="5">
        <f t="shared" si="53"/>
        <v>1.1989532854788136</v>
      </c>
      <c r="H667" s="52">
        <f t="shared" si="54"/>
        <v>3.0479425164611457E-2</v>
      </c>
    </row>
    <row r="668" spans="2:8">
      <c r="B668" s="6">
        <v>44750.291666666664</v>
      </c>
      <c r="C668" s="7">
        <v>35.783499999999997</v>
      </c>
      <c r="D668" s="53">
        <f t="shared" si="50"/>
        <v>35.881001309873852</v>
      </c>
      <c r="E668" s="5">
        <f t="shared" si="51"/>
        <v>-9.7501309873855746E-2</v>
      </c>
      <c r="F668" s="5">
        <f t="shared" si="52"/>
        <v>9.7501309873855746E-2</v>
      </c>
      <c r="G668" s="5">
        <f t="shared" si="53"/>
        <v>9.50650542711764E-3</v>
      </c>
      <c r="H668" s="52">
        <f t="shared" si="54"/>
        <v>2.7247560991478128E-3</v>
      </c>
    </row>
    <row r="669" spans="2:8">
      <c r="B669" s="6">
        <v>44753.291666666664</v>
      </c>
      <c r="C669" s="7">
        <v>35.039400000000001</v>
      </c>
      <c r="D669" s="53">
        <f t="shared" si="50"/>
        <v>35.78740005239495</v>
      </c>
      <c r="E669" s="5">
        <f t="shared" si="51"/>
        <v>-0.74800005239494993</v>
      </c>
      <c r="F669" s="5">
        <f t="shared" si="52"/>
        <v>0.74800005239494993</v>
      </c>
      <c r="G669" s="5">
        <f t="shared" si="53"/>
        <v>0.55950407838284788</v>
      </c>
      <c r="H669" s="52">
        <f t="shared" si="54"/>
        <v>2.1347398996414035E-2</v>
      </c>
    </row>
    <row r="670" spans="2:8">
      <c r="B670" s="6">
        <v>44754.291666666664</v>
      </c>
      <c r="C670" s="7">
        <v>35.0488</v>
      </c>
      <c r="D670" s="53">
        <f t="shared" si="50"/>
        <v>35.0693200020958</v>
      </c>
      <c r="E670" s="5">
        <f t="shared" si="51"/>
        <v>-2.0520002095800294E-2</v>
      </c>
      <c r="F670" s="5">
        <f t="shared" si="52"/>
        <v>2.0520002095800294E-2</v>
      </c>
      <c r="G670" s="5">
        <f t="shared" si="53"/>
        <v>4.2107048601164847E-4</v>
      </c>
      <c r="H670" s="52">
        <f t="shared" si="54"/>
        <v>5.8546946245806688E-4</v>
      </c>
    </row>
    <row r="671" spans="2:8">
      <c r="B671" s="6">
        <v>44755.291666666664</v>
      </c>
      <c r="C671" s="7">
        <v>35.0488</v>
      </c>
      <c r="D671" s="53">
        <f t="shared" si="50"/>
        <v>35.049620800083829</v>
      </c>
      <c r="E671" s="5">
        <f t="shared" si="51"/>
        <v>-8.208000838294538E-4</v>
      </c>
      <c r="F671" s="5">
        <f t="shared" si="52"/>
        <v>8.208000838294538E-4</v>
      </c>
      <c r="G671" s="5">
        <f t="shared" si="53"/>
        <v>6.7371277761443842E-7</v>
      </c>
      <c r="H671" s="52">
        <f t="shared" si="54"/>
        <v>2.3418778498249692E-5</v>
      </c>
    </row>
    <row r="672" spans="2:8">
      <c r="B672" s="6">
        <v>44756.291666666664</v>
      </c>
      <c r="C672" s="7">
        <v>35.519799999999996</v>
      </c>
      <c r="D672" s="53">
        <f t="shared" si="50"/>
        <v>35.048832832003356</v>
      </c>
      <c r="E672" s="5">
        <f t="shared" si="51"/>
        <v>0.47096716799664051</v>
      </c>
      <c r="F672" s="5">
        <f t="shared" si="52"/>
        <v>0.47096716799664051</v>
      </c>
      <c r="G672" s="5">
        <f t="shared" si="53"/>
        <v>0.22181007333077582</v>
      </c>
      <c r="H672" s="52">
        <f t="shared" si="54"/>
        <v>1.3259285468855133E-2</v>
      </c>
    </row>
    <row r="673" spans="2:8">
      <c r="B673" s="6">
        <v>44757.291666666664</v>
      </c>
      <c r="C673" s="7">
        <v>36.376899999999999</v>
      </c>
      <c r="D673" s="53">
        <f t="shared" si="50"/>
        <v>35.500961313280136</v>
      </c>
      <c r="E673" s="5">
        <f t="shared" si="51"/>
        <v>0.87593868671986286</v>
      </c>
      <c r="F673" s="5">
        <f t="shared" si="52"/>
        <v>0.87593868671986286</v>
      </c>
      <c r="G673" s="5">
        <f t="shared" si="53"/>
        <v>0.76726858289251809</v>
      </c>
      <c r="H673" s="52">
        <f t="shared" si="54"/>
        <v>2.4079530875909243E-2</v>
      </c>
    </row>
    <row r="674" spans="2:8">
      <c r="B674" s="6">
        <v>44760.291666666664</v>
      </c>
      <c r="C674" s="7">
        <v>36.4617</v>
      </c>
      <c r="D674" s="53">
        <f t="shared" si="50"/>
        <v>36.34186245253121</v>
      </c>
      <c r="E674" s="5">
        <f t="shared" si="51"/>
        <v>0.11983754746879072</v>
      </c>
      <c r="F674" s="5">
        <f t="shared" si="52"/>
        <v>0.11983754746879072</v>
      </c>
      <c r="G674" s="5">
        <f t="shared" si="53"/>
        <v>1.4361037783334668E-2</v>
      </c>
      <c r="H674" s="52">
        <f t="shared" si="54"/>
        <v>3.2866692301453501E-3</v>
      </c>
    </row>
    <row r="675" spans="2:8">
      <c r="B675" s="6">
        <v>44761.291666666664</v>
      </c>
      <c r="C675" s="7">
        <v>37.884</v>
      </c>
      <c r="D675" s="53">
        <f t="shared" si="50"/>
        <v>36.456906498101247</v>
      </c>
      <c r="E675" s="5">
        <f t="shared" si="51"/>
        <v>1.4270935018987529</v>
      </c>
      <c r="F675" s="5">
        <f t="shared" si="52"/>
        <v>1.4270935018987529</v>
      </c>
      <c r="G675" s="5">
        <f t="shared" si="53"/>
        <v>2.0365958631616459</v>
      </c>
      <c r="H675" s="52">
        <f t="shared" si="54"/>
        <v>3.7670085046424689E-2</v>
      </c>
    </row>
    <row r="676" spans="2:8">
      <c r="B676" s="6">
        <v>44762.291666666664</v>
      </c>
      <c r="C676" s="7">
        <v>38.2042</v>
      </c>
      <c r="D676" s="53">
        <f t="shared" si="50"/>
        <v>37.826916259924047</v>
      </c>
      <c r="E676" s="5">
        <f t="shared" si="51"/>
        <v>0.37728374007595278</v>
      </c>
      <c r="F676" s="5">
        <f t="shared" si="52"/>
        <v>0.37728374007595278</v>
      </c>
      <c r="G676" s="5">
        <f t="shared" si="53"/>
        <v>0.14234302052569911</v>
      </c>
      <c r="H676" s="52">
        <f t="shared" si="54"/>
        <v>9.8754519156520164E-3</v>
      </c>
    </row>
    <row r="677" spans="2:8">
      <c r="B677" s="6">
        <v>44763.291666666664</v>
      </c>
      <c r="C677" s="7">
        <v>38.251300000000001</v>
      </c>
      <c r="D677" s="53">
        <f t="shared" si="50"/>
        <v>38.18910865039696</v>
      </c>
      <c r="E677" s="5">
        <f t="shared" si="51"/>
        <v>6.219134960304018E-2</v>
      </c>
      <c r="F677" s="5">
        <f t="shared" si="52"/>
        <v>6.219134960304018E-2</v>
      </c>
      <c r="G677" s="5">
        <f t="shared" si="53"/>
        <v>3.8677639654475658E-3</v>
      </c>
      <c r="H677" s="52">
        <f t="shared" si="54"/>
        <v>1.6258623786130192E-3</v>
      </c>
    </row>
    <row r="678" spans="2:8">
      <c r="B678" s="6">
        <v>44764.291666666664</v>
      </c>
      <c r="C678" s="7">
        <v>36.923200000000001</v>
      </c>
      <c r="D678" s="53">
        <f t="shared" si="50"/>
        <v>38.248812346015875</v>
      </c>
      <c r="E678" s="5">
        <f t="shared" si="51"/>
        <v>-1.3256123460158733</v>
      </c>
      <c r="F678" s="5">
        <f t="shared" si="52"/>
        <v>1.3256123460158733</v>
      </c>
      <c r="G678" s="5">
        <f t="shared" si="53"/>
        <v>1.7572480919097073</v>
      </c>
      <c r="H678" s="52">
        <f t="shared" si="54"/>
        <v>3.5901881364992019E-2</v>
      </c>
    </row>
    <row r="679" spans="2:8">
      <c r="B679" s="6">
        <v>44767.291666666664</v>
      </c>
      <c r="C679" s="7">
        <v>36.8855</v>
      </c>
      <c r="D679" s="53">
        <f t="shared" si="50"/>
        <v>36.97622449384064</v>
      </c>
      <c r="E679" s="5">
        <f t="shared" si="51"/>
        <v>-9.0724493840639298E-2</v>
      </c>
      <c r="F679" s="5">
        <f t="shared" si="52"/>
        <v>9.0724493840639298E-2</v>
      </c>
      <c r="G679" s="5">
        <f t="shared" si="53"/>
        <v>8.2309337826401985E-3</v>
      </c>
      <c r="H679" s="52">
        <f t="shared" si="54"/>
        <v>2.4596248889303192E-3</v>
      </c>
    </row>
    <row r="680" spans="2:8">
      <c r="B680" s="6">
        <v>44768.291666666664</v>
      </c>
      <c r="C680" s="7">
        <v>36.697200000000002</v>
      </c>
      <c r="D680" s="53">
        <f t="shared" si="50"/>
        <v>36.889128979753629</v>
      </c>
      <c r="E680" s="5">
        <f t="shared" si="51"/>
        <v>-0.19192897975362655</v>
      </c>
      <c r="F680" s="5">
        <f t="shared" si="52"/>
        <v>0.19192897975362655</v>
      </c>
      <c r="G680" s="5">
        <f t="shared" si="53"/>
        <v>3.6836733269267993E-2</v>
      </c>
      <c r="H680" s="52">
        <f t="shared" si="54"/>
        <v>5.2300714973792699E-3</v>
      </c>
    </row>
    <row r="681" spans="2:8">
      <c r="B681" s="6">
        <v>44769.291666666664</v>
      </c>
      <c r="C681" s="7">
        <v>37.846299999999999</v>
      </c>
      <c r="D681" s="53">
        <f t="shared" si="50"/>
        <v>36.704877159190147</v>
      </c>
      <c r="E681" s="5">
        <f t="shared" si="51"/>
        <v>1.1414228408098523</v>
      </c>
      <c r="F681" s="5">
        <f t="shared" si="52"/>
        <v>1.1414228408098523</v>
      </c>
      <c r="G681" s="5">
        <f t="shared" si="53"/>
        <v>1.3028461015224335</v>
      </c>
      <c r="H681" s="52">
        <f t="shared" si="54"/>
        <v>3.0159430137420364E-2</v>
      </c>
    </row>
    <row r="682" spans="2:8">
      <c r="B682" s="6">
        <v>44770.291666666664</v>
      </c>
      <c r="C682" s="7">
        <v>37.403599999999997</v>
      </c>
      <c r="D682" s="53">
        <f t="shared" si="50"/>
        <v>37.800643086367607</v>
      </c>
      <c r="E682" s="5">
        <f t="shared" si="51"/>
        <v>-0.39704308636760999</v>
      </c>
      <c r="F682" s="5">
        <f t="shared" si="52"/>
        <v>0.39704308636760999</v>
      </c>
      <c r="G682" s="5">
        <f t="shared" si="53"/>
        <v>0.15764321243231741</v>
      </c>
      <c r="H682" s="52">
        <f t="shared" si="54"/>
        <v>1.0615103529275525E-2</v>
      </c>
    </row>
    <row r="683" spans="2:8">
      <c r="B683" s="6">
        <v>44771.291666666664</v>
      </c>
      <c r="C683" s="7">
        <v>34.201099999999997</v>
      </c>
      <c r="D683" s="53">
        <f t="shared" si="50"/>
        <v>37.419481723454702</v>
      </c>
      <c r="E683" s="5">
        <f t="shared" si="51"/>
        <v>-3.218381723454705</v>
      </c>
      <c r="F683" s="5">
        <f t="shared" si="52"/>
        <v>3.218381723454705</v>
      </c>
      <c r="G683" s="5">
        <f t="shared" si="53"/>
        <v>10.357980917867277</v>
      </c>
      <c r="H683" s="52">
        <f t="shared" si="54"/>
        <v>9.4101702093052714E-2</v>
      </c>
    </row>
    <row r="684" spans="2:8">
      <c r="B684" s="6">
        <v>44774.291666666664</v>
      </c>
      <c r="C684" s="7">
        <v>34.813299999999998</v>
      </c>
      <c r="D684" s="53">
        <f t="shared" si="50"/>
        <v>34.32983526893819</v>
      </c>
      <c r="E684" s="5">
        <f t="shared" si="51"/>
        <v>0.4834647310618081</v>
      </c>
      <c r="F684" s="5">
        <f t="shared" si="52"/>
        <v>0.4834647310618081</v>
      </c>
      <c r="G684" s="5">
        <f t="shared" si="53"/>
        <v>0.23373814618066643</v>
      </c>
      <c r="H684" s="52">
        <f t="shared" si="54"/>
        <v>1.3887357161251824E-2</v>
      </c>
    </row>
    <row r="685" spans="2:8">
      <c r="B685" s="6">
        <v>44775.291666666664</v>
      </c>
      <c r="C685" s="7">
        <v>33.918500000000002</v>
      </c>
      <c r="D685" s="53">
        <f t="shared" si="50"/>
        <v>34.793961410757525</v>
      </c>
      <c r="E685" s="5">
        <f t="shared" si="51"/>
        <v>-0.87546141075752359</v>
      </c>
      <c r="F685" s="5">
        <f t="shared" si="52"/>
        <v>0.87546141075752359</v>
      </c>
      <c r="G685" s="5">
        <f t="shared" si="53"/>
        <v>0.76643268172555346</v>
      </c>
      <c r="H685" s="52">
        <f t="shared" si="54"/>
        <v>2.5810734872046923E-2</v>
      </c>
    </row>
    <row r="686" spans="2:8">
      <c r="B686" s="6">
        <v>44776.291666666664</v>
      </c>
      <c r="C686" s="7">
        <v>34.398899999999998</v>
      </c>
      <c r="D686" s="53">
        <f t="shared" si="50"/>
        <v>33.953518456430302</v>
      </c>
      <c r="E686" s="5">
        <f t="shared" si="51"/>
        <v>0.44538154356969528</v>
      </c>
      <c r="F686" s="5">
        <f t="shared" si="52"/>
        <v>0.44538154356969528</v>
      </c>
      <c r="G686" s="5">
        <f t="shared" si="53"/>
        <v>0.19836471935252437</v>
      </c>
      <c r="H686" s="52">
        <f t="shared" si="54"/>
        <v>1.2947551915023309E-2</v>
      </c>
    </row>
    <row r="687" spans="2:8">
      <c r="B687" s="6">
        <v>44777.291666666664</v>
      </c>
      <c r="C687" s="7">
        <v>33.927900000000001</v>
      </c>
      <c r="D687" s="53">
        <f t="shared" si="50"/>
        <v>34.381084738257208</v>
      </c>
      <c r="E687" s="5">
        <f t="shared" si="51"/>
        <v>-0.45318473825720673</v>
      </c>
      <c r="F687" s="5">
        <f t="shared" si="52"/>
        <v>0.45318473825720673</v>
      </c>
      <c r="G687" s="5">
        <f t="shared" si="53"/>
        <v>0.20537640698925297</v>
      </c>
      <c r="H687" s="52">
        <f t="shared" si="54"/>
        <v>1.3357288198126224E-2</v>
      </c>
    </row>
    <row r="688" spans="2:8">
      <c r="B688" s="6">
        <v>44778.291666666664</v>
      </c>
      <c r="C688" s="7">
        <v>33.670999999999999</v>
      </c>
      <c r="D688" s="53">
        <f t="shared" si="50"/>
        <v>33.946027389530293</v>
      </c>
      <c r="E688" s="5">
        <f t="shared" si="51"/>
        <v>-0.27502738953029393</v>
      </c>
      <c r="F688" s="5">
        <f t="shared" si="52"/>
        <v>0.27502738953029393</v>
      </c>
      <c r="G688" s="5">
        <f t="shared" si="53"/>
        <v>7.5640064991848027E-2</v>
      </c>
      <c r="H688" s="52">
        <f t="shared" si="54"/>
        <v>8.1680790451811331E-3</v>
      </c>
    </row>
    <row r="689" spans="2:8">
      <c r="B689" s="6">
        <v>44781.291666666664</v>
      </c>
      <c r="C689" s="7">
        <v>33.661499999999997</v>
      </c>
      <c r="D689" s="53">
        <f t="shared" si="50"/>
        <v>33.682001095581214</v>
      </c>
      <c r="E689" s="5">
        <f t="shared" si="51"/>
        <v>-2.0501095581217044E-2</v>
      </c>
      <c r="F689" s="5">
        <f t="shared" si="52"/>
        <v>2.0501095581217044E-2</v>
      </c>
      <c r="G689" s="5">
        <f t="shared" si="53"/>
        <v>4.2029492003019698E-4</v>
      </c>
      <c r="H689" s="52">
        <f t="shared" si="54"/>
        <v>6.0903689916423946E-4</v>
      </c>
    </row>
    <row r="690" spans="2:8">
      <c r="B690" s="6">
        <v>44782.291666666664</v>
      </c>
      <c r="C690" s="7">
        <v>32.843299999999999</v>
      </c>
      <c r="D690" s="53">
        <f t="shared" si="50"/>
        <v>33.662320043823243</v>
      </c>
      <c r="E690" s="5">
        <f t="shared" si="51"/>
        <v>-0.81902004382324378</v>
      </c>
      <c r="F690" s="5">
        <f t="shared" si="52"/>
        <v>0.81902004382324378</v>
      </c>
      <c r="G690" s="5">
        <f t="shared" si="53"/>
        <v>0.67079383218422817</v>
      </c>
      <c r="H690" s="52">
        <f t="shared" si="54"/>
        <v>2.4937203138029485E-2</v>
      </c>
    </row>
    <row r="691" spans="2:8">
      <c r="B691" s="6">
        <v>44783.291666666664</v>
      </c>
      <c r="C691" s="7">
        <v>33.652000000000001</v>
      </c>
      <c r="D691" s="53">
        <f t="shared" si="50"/>
        <v>32.876060801752928</v>
      </c>
      <c r="E691" s="5">
        <f t="shared" si="51"/>
        <v>0.77593919824707314</v>
      </c>
      <c r="F691" s="5">
        <f t="shared" si="52"/>
        <v>0.77593919824707314</v>
      </c>
      <c r="G691" s="5">
        <f t="shared" si="53"/>
        <v>0.60208163937631065</v>
      </c>
      <c r="H691" s="52">
        <f t="shared" si="54"/>
        <v>2.3057743915579257E-2</v>
      </c>
    </row>
    <row r="692" spans="2:8">
      <c r="B692" s="6">
        <v>44784.291666666664</v>
      </c>
      <c r="C692" s="7">
        <v>33.8613</v>
      </c>
      <c r="D692" s="53">
        <f t="shared" si="50"/>
        <v>33.620962432070115</v>
      </c>
      <c r="E692" s="5">
        <f t="shared" si="51"/>
        <v>0.2403375679298847</v>
      </c>
      <c r="F692" s="5">
        <f t="shared" si="52"/>
        <v>0.2403375679298847</v>
      </c>
      <c r="G692" s="5">
        <f t="shared" si="53"/>
        <v>5.7762146558451945E-2</v>
      </c>
      <c r="H692" s="52">
        <f t="shared" si="54"/>
        <v>7.097706465194328E-3</v>
      </c>
    </row>
    <row r="693" spans="2:8">
      <c r="B693" s="6">
        <v>44785.291666666664</v>
      </c>
      <c r="C693" s="7">
        <v>34.356099999999998</v>
      </c>
      <c r="D693" s="53">
        <f t="shared" si="50"/>
        <v>33.851686497282806</v>
      </c>
      <c r="E693" s="5">
        <f t="shared" si="51"/>
        <v>0.50441350271719188</v>
      </c>
      <c r="F693" s="5">
        <f t="shared" si="52"/>
        <v>0.50441350271719188</v>
      </c>
      <c r="G693" s="5">
        <f t="shared" si="53"/>
        <v>0.25443298172342654</v>
      </c>
      <c r="H693" s="52">
        <f t="shared" si="54"/>
        <v>1.4681919738188907E-2</v>
      </c>
    </row>
    <row r="694" spans="2:8">
      <c r="B694" s="6">
        <v>44788.291666666664</v>
      </c>
      <c r="C694" s="7">
        <v>34.5749</v>
      </c>
      <c r="D694" s="53">
        <f t="shared" si="50"/>
        <v>34.335923459891305</v>
      </c>
      <c r="E694" s="5">
        <f t="shared" si="51"/>
        <v>0.23897654010869473</v>
      </c>
      <c r="F694" s="5">
        <f t="shared" si="52"/>
        <v>0.23897654010869473</v>
      </c>
      <c r="G694" s="5">
        <f t="shared" si="53"/>
        <v>5.7109786722322586E-2</v>
      </c>
      <c r="H694" s="52">
        <f t="shared" si="54"/>
        <v>6.9118505074112933E-3</v>
      </c>
    </row>
    <row r="695" spans="2:8">
      <c r="B695" s="6">
        <v>44789.291666666664</v>
      </c>
      <c r="C695" s="7">
        <v>34.432200000000002</v>
      </c>
      <c r="D695" s="53">
        <f t="shared" si="50"/>
        <v>34.565340938395657</v>
      </c>
      <c r="E695" s="5">
        <f t="shared" si="51"/>
        <v>-0.13314093839565544</v>
      </c>
      <c r="F695" s="5">
        <f t="shared" si="52"/>
        <v>0.13314093839565544</v>
      </c>
      <c r="G695" s="5">
        <f t="shared" si="53"/>
        <v>1.7726509476875717E-2</v>
      </c>
      <c r="H695" s="52">
        <f t="shared" si="54"/>
        <v>3.8667566520772831E-3</v>
      </c>
    </row>
    <row r="696" spans="2:8">
      <c r="B696" s="6">
        <v>44790.291666666664</v>
      </c>
      <c r="C696" s="7">
        <v>34.042099999999998</v>
      </c>
      <c r="D696" s="53">
        <f t="shared" si="50"/>
        <v>34.437525637535828</v>
      </c>
      <c r="E696" s="5">
        <f t="shared" si="51"/>
        <v>-0.39542563753582982</v>
      </c>
      <c r="F696" s="5">
        <f t="shared" si="52"/>
        <v>0.39542563753582982</v>
      </c>
      <c r="G696" s="5">
        <f t="shared" si="53"/>
        <v>0.15636143482061746</v>
      </c>
      <c r="H696" s="52">
        <f t="shared" si="54"/>
        <v>1.1615782737722697E-2</v>
      </c>
    </row>
    <row r="697" spans="2:8">
      <c r="B697" s="6">
        <v>44791.291666666664</v>
      </c>
      <c r="C697" s="7">
        <v>34.441699999999997</v>
      </c>
      <c r="D697" s="53">
        <f t="shared" si="50"/>
        <v>34.057917025501425</v>
      </c>
      <c r="E697" s="5">
        <f t="shared" si="51"/>
        <v>0.38378297449857257</v>
      </c>
      <c r="F697" s="5">
        <f t="shared" si="52"/>
        <v>0.38378297449857257</v>
      </c>
      <c r="G697" s="5">
        <f t="shared" si="53"/>
        <v>0.14728937151497201</v>
      </c>
      <c r="H697" s="52">
        <f t="shared" si="54"/>
        <v>1.1142974199838352E-2</v>
      </c>
    </row>
    <row r="698" spans="2:8">
      <c r="B698" s="6">
        <v>44792.291666666664</v>
      </c>
      <c r="C698" s="7">
        <v>33.661499999999997</v>
      </c>
      <c r="D698" s="53">
        <f t="shared" si="50"/>
        <v>34.426348681020059</v>
      </c>
      <c r="E698" s="5">
        <f t="shared" si="51"/>
        <v>-0.76484868102006232</v>
      </c>
      <c r="F698" s="5">
        <f t="shared" si="52"/>
        <v>0.76484868102006232</v>
      </c>
      <c r="G698" s="5">
        <f t="shared" si="53"/>
        <v>0.58499350485812907</v>
      </c>
      <c r="H698" s="52">
        <f t="shared" si="54"/>
        <v>2.2721764657548309E-2</v>
      </c>
    </row>
    <row r="699" spans="2:8">
      <c r="B699" s="6">
        <v>44795.291666666664</v>
      </c>
      <c r="C699" s="7">
        <v>32.196300000000001</v>
      </c>
      <c r="D699" s="53">
        <f t="shared" si="50"/>
        <v>33.692093947240799</v>
      </c>
      <c r="E699" s="5">
        <f t="shared" si="51"/>
        <v>-1.4957939472407986</v>
      </c>
      <c r="F699" s="5">
        <f t="shared" si="52"/>
        <v>1.4957939472407986</v>
      </c>
      <c r="G699" s="5">
        <f t="shared" si="53"/>
        <v>2.2373995326022089</v>
      </c>
      <c r="H699" s="52">
        <f t="shared" si="54"/>
        <v>4.6458566581899119E-2</v>
      </c>
    </row>
    <row r="700" spans="2:8">
      <c r="B700" s="6">
        <v>44796.291666666664</v>
      </c>
      <c r="C700" s="7">
        <v>32.301000000000002</v>
      </c>
      <c r="D700" s="53">
        <f t="shared" si="50"/>
        <v>32.256131757889634</v>
      </c>
      <c r="E700" s="5">
        <f t="shared" si="51"/>
        <v>4.4868242110368328E-2</v>
      </c>
      <c r="F700" s="5">
        <f t="shared" si="52"/>
        <v>4.4868242110368328E-2</v>
      </c>
      <c r="G700" s="5">
        <f t="shared" si="53"/>
        <v>2.0131591500746298E-3</v>
      </c>
      <c r="H700" s="52">
        <f t="shared" si="54"/>
        <v>1.3890666577000194E-3</v>
      </c>
    </row>
    <row r="701" spans="2:8">
      <c r="B701" s="6">
        <v>44797.291666666664</v>
      </c>
      <c r="C701" s="7">
        <v>32.215299999999999</v>
      </c>
      <c r="D701" s="53">
        <f t="shared" si="50"/>
        <v>32.299205270315589</v>
      </c>
      <c r="E701" s="5">
        <f t="shared" si="51"/>
        <v>-8.390527031559003E-2</v>
      </c>
      <c r="F701" s="5">
        <f t="shared" si="52"/>
        <v>8.390527031559003E-2</v>
      </c>
      <c r="G701" s="5">
        <f t="shared" si="53"/>
        <v>7.0400943867322333E-3</v>
      </c>
      <c r="H701" s="52">
        <f t="shared" si="54"/>
        <v>2.6045161868922541E-3</v>
      </c>
    </row>
    <row r="702" spans="2:8">
      <c r="B702" s="6">
        <v>44798.291666666664</v>
      </c>
      <c r="C702" s="7">
        <v>33.195300000000003</v>
      </c>
      <c r="D702" s="53">
        <f t="shared" si="50"/>
        <v>32.218656210812625</v>
      </c>
      <c r="E702" s="5">
        <f t="shared" si="51"/>
        <v>0.97664378918737782</v>
      </c>
      <c r="F702" s="5">
        <f t="shared" si="52"/>
        <v>0.97664378918737782</v>
      </c>
      <c r="G702" s="5">
        <f t="shared" si="53"/>
        <v>0.95383309095827928</v>
      </c>
      <c r="H702" s="52">
        <f t="shared" si="54"/>
        <v>2.9421146643873613E-2</v>
      </c>
    </row>
    <row r="703" spans="2:8">
      <c r="B703" s="6">
        <v>44799.291666666664</v>
      </c>
      <c r="C703" s="7">
        <v>31.739599999999999</v>
      </c>
      <c r="D703" s="53">
        <f t="shared" si="50"/>
        <v>33.156234248432504</v>
      </c>
      <c r="E703" s="5">
        <f t="shared" si="51"/>
        <v>-1.416634248432505</v>
      </c>
      <c r="F703" s="5">
        <f t="shared" si="52"/>
        <v>1.416634248432505</v>
      </c>
      <c r="G703" s="5">
        <f t="shared" si="53"/>
        <v>2.0068525938319284</v>
      </c>
      <c r="H703" s="52">
        <f t="shared" si="54"/>
        <v>4.4633021475774901E-2</v>
      </c>
    </row>
    <row r="704" spans="2:8">
      <c r="B704" s="6">
        <v>44802.291666666664</v>
      </c>
      <c r="C704" s="7">
        <v>31.34</v>
      </c>
      <c r="D704" s="53">
        <f t="shared" si="50"/>
        <v>31.796265369937299</v>
      </c>
      <c r="E704" s="5">
        <f t="shared" si="51"/>
        <v>-0.45626536993729871</v>
      </c>
      <c r="F704" s="5">
        <f t="shared" si="52"/>
        <v>0.45626536993729871</v>
      </c>
      <c r="G704" s="5">
        <f t="shared" si="53"/>
        <v>0.20817808780402006</v>
      </c>
      <c r="H704" s="52">
        <f t="shared" si="54"/>
        <v>1.4558563176046545E-2</v>
      </c>
    </row>
    <row r="705" spans="2:8">
      <c r="B705" s="6">
        <v>44803.291666666664</v>
      </c>
      <c r="C705" s="7">
        <v>30.693100000000001</v>
      </c>
      <c r="D705" s="53">
        <f t="shared" si="50"/>
        <v>31.358250614797491</v>
      </c>
      <c r="E705" s="5">
        <f t="shared" si="51"/>
        <v>-0.66515061479748994</v>
      </c>
      <c r="F705" s="5">
        <f t="shared" si="52"/>
        <v>0.66515061479748994</v>
      </c>
      <c r="G705" s="5">
        <f t="shared" si="53"/>
        <v>0.44242534036547881</v>
      </c>
      <c r="H705" s="52">
        <f t="shared" si="54"/>
        <v>2.1671014488516636E-2</v>
      </c>
    </row>
    <row r="706" spans="2:8">
      <c r="B706" s="6">
        <v>44804.291666666664</v>
      </c>
      <c r="C706" s="7">
        <v>30.369599999999998</v>
      </c>
      <c r="D706" s="53">
        <f t="shared" si="50"/>
        <v>30.7197060245919</v>
      </c>
      <c r="E706" s="5">
        <f t="shared" si="51"/>
        <v>-0.3501060245919021</v>
      </c>
      <c r="F706" s="5">
        <f t="shared" si="52"/>
        <v>0.3501060245919021</v>
      </c>
      <c r="G706" s="5">
        <f t="shared" si="53"/>
        <v>0.12257422845554555</v>
      </c>
      <c r="H706" s="52">
        <f t="shared" si="54"/>
        <v>1.152817371950576E-2</v>
      </c>
    </row>
    <row r="707" spans="2:8">
      <c r="B707" s="6">
        <v>44805.291666666664</v>
      </c>
      <c r="C707" s="7">
        <v>30.217300000000002</v>
      </c>
      <c r="D707" s="53">
        <f t="shared" si="50"/>
        <v>30.383604240983672</v>
      </c>
      <c r="E707" s="5">
        <f t="shared" si="51"/>
        <v>-0.16630424098367058</v>
      </c>
      <c r="F707" s="5">
        <f t="shared" si="52"/>
        <v>0.16630424098367058</v>
      </c>
      <c r="G707" s="5">
        <f t="shared" si="53"/>
        <v>2.7657100569154779E-2</v>
      </c>
      <c r="H707" s="52">
        <f t="shared" si="54"/>
        <v>5.5036102161235643E-3</v>
      </c>
    </row>
    <row r="708" spans="2:8">
      <c r="B708" s="6">
        <v>44806.291666666664</v>
      </c>
      <c r="C708" s="7">
        <v>29.703600000000002</v>
      </c>
      <c r="D708" s="53">
        <f t="shared" ref="D708:D771" si="55">alpha*C707+(1-alpha)*D707</f>
        <v>30.223952169639347</v>
      </c>
      <c r="E708" s="5">
        <f t="shared" ref="E708:E771" si="56">C708-D708</f>
        <v>-0.52035216963934516</v>
      </c>
      <c r="F708" s="5">
        <f t="shared" ref="F708:F771" si="57">ABS(E708)</f>
        <v>0.52035216963934516</v>
      </c>
      <c r="G708" s="5">
        <f t="shared" ref="G708:G771" si="58">E708^2</f>
        <v>0.27076638044837387</v>
      </c>
      <c r="H708" s="52">
        <f t="shared" ref="H708:H771" si="59">F708/C708</f>
        <v>1.7518151659709432E-2</v>
      </c>
    </row>
    <row r="709" spans="2:8">
      <c r="B709" s="6">
        <v>44810.291666666664</v>
      </c>
      <c r="C709" s="7">
        <v>28.885300000000001</v>
      </c>
      <c r="D709" s="53">
        <f t="shared" si="55"/>
        <v>29.724414086785576</v>
      </c>
      <c r="E709" s="5">
        <f t="shared" si="56"/>
        <v>-0.83911408678557464</v>
      </c>
      <c r="F709" s="5">
        <f t="shared" si="57"/>
        <v>0.83911408678557464</v>
      </c>
      <c r="G709" s="5">
        <f t="shared" si="58"/>
        <v>0.70411245064198891</v>
      </c>
      <c r="H709" s="52">
        <f t="shared" si="59"/>
        <v>2.9049865737436502E-2</v>
      </c>
    </row>
    <row r="710" spans="2:8">
      <c r="B710" s="6">
        <v>44811.291666666664</v>
      </c>
      <c r="C710" s="7">
        <v>29.161300000000001</v>
      </c>
      <c r="D710" s="53">
        <f t="shared" si="55"/>
        <v>28.918864563471423</v>
      </c>
      <c r="E710" s="5">
        <f t="shared" si="56"/>
        <v>0.24243543652857724</v>
      </c>
      <c r="F710" s="5">
        <f t="shared" si="57"/>
        <v>0.24243543652857724</v>
      </c>
      <c r="G710" s="5">
        <f t="shared" si="58"/>
        <v>5.8774940884801806E-2</v>
      </c>
      <c r="H710" s="52">
        <f t="shared" si="59"/>
        <v>8.3136018122846791E-3</v>
      </c>
    </row>
    <row r="711" spans="2:8">
      <c r="B711" s="6">
        <v>44812.291666666664</v>
      </c>
      <c r="C711" s="7">
        <v>29.256399999999999</v>
      </c>
      <c r="D711" s="53">
        <f t="shared" si="55"/>
        <v>29.15160258253886</v>
      </c>
      <c r="E711" s="5">
        <f t="shared" si="56"/>
        <v>0.10479741746113902</v>
      </c>
      <c r="F711" s="5">
        <f t="shared" si="57"/>
        <v>0.10479741746113902</v>
      </c>
      <c r="G711" s="5">
        <f t="shared" si="58"/>
        <v>1.0982498706524246E-2</v>
      </c>
      <c r="H711" s="52">
        <f t="shared" si="59"/>
        <v>3.5820339297090217E-3</v>
      </c>
    </row>
    <row r="712" spans="2:8">
      <c r="B712" s="6">
        <v>44813.291666666664</v>
      </c>
      <c r="C712" s="7">
        <v>29.931899999999999</v>
      </c>
      <c r="D712" s="53">
        <f t="shared" si="55"/>
        <v>29.252208103301552</v>
      </c>
      <c r="E712" s="5">
        <f t="shared" si="56"/>
        <v>0.6796918966984471</v>
      </c>
      <c r="F712" s="5">
        <f t="shared" si="57"/>
        <v>0.6796918966984471</v>
      </c>
      <c r="G712" s="5">
        <f t="shared" si="58"/>
        <v>0.4619810744375325</v>
      </c>
      <c r="H712" s="52">
        <f t="shared" si="59"/>
        <v>2.2707943588560937E-2</v>
      </c>
    </row>
    <row r="713" spans="2:8">
      <c r="B713" s="6">
        <v>44816.291666666664</v>
      </c>
      <c r="C713" s="7">
        <v>30.027100000000001</v>
      </c>
      <c r="D713" s="53">
        <f t="shared" si="55"/>
        <v>29.90471232413206</v>
      </c>
      <c r="E713" s="5">
        <f t="shared" si="56"/>
        <v>0.12238767586794097</v>
      </c>
      <c r="F713" s="5">
        <f t="shared" si="57"/>
        <v>0.12238767586794097</v>
      </c>
      <c r="G713" s="5">
        <f t="shared" si="58"/>
        <v>1.4978743204356181E-2</v>
      </c>
      <c r="H713" s="52">
        <f t="shared" si="59"/>
        <v>4.0759072926769809E-3</v>
      </c>
    </row>
    <row r="714" spans="2:8">
      <c r="B714" s="6">
        <v>44817.291666666664</v>
      </c>
      <c r="C714" s="7">
        <v>27.8673</v>
      </c>
      <c r="D714" s="53">
        <f t="shared" si="55"/>
        <v>30.022204492965283</v>
      </c>
      <c r="E714" s="5">
        <f t="shared" si="56"/>
        <v>-2.154904492965283</v>
      </c>
      <c r="F714" s="5">
        <f t="shared" si="57"/>
        <v>2.154904492965283</v>
      </c>
      <c r="G714" s="5">
        <f t="shared" si="58"/>
        <v>4.6436133738019629</v>
      </c>
      <c r="H714" s="52">
        <f t="shared" si="59"/>
        <v>7.7327351159433566E-2</v>
      </c>
    </row>
    <row r="715" spans="2:8">
      <c r="B715" s="6">
        <v>44818.291666666664</v>
      </c>
      <c r="C715" s="7">
        <v>27.762699999999999</v>
      </c>
      <c r="D715" s="53">
        <f t="shared" si="55"/>
        <v>27.953496179718613</v>
      </c>
      <c r="E715" s="5">
        <f t="shared" si="56"/>
        <v>-0.19079617971861396</v>
      </c>
      <c r="F715" s="5">
        <f t="shared" si="57"/>
        <v>0.19079617971861396</v>
      </c>
      <c r="G715" s="5">
        <f t="shared" si="58"/>
        <v>3.6403182195217633E-2</v>
      </c>
      <c r="H715" s="52">
        <f t="shared" si="59"/>
        <v>6.8723928046844854E-3</v>
      </c>
    </row>
    <row r="716" spans="2:8">
      <c r="B716" s="6">
        <v>44819.291666666664</v>
      </c>
      <c r="C716" s="7">
        <v>27.4392</v>
      </c>
      <c r="D716" s="53">
        <f t="shared" si="55"/>
        <v>27.770331847188746</v>
      </c>
      <c r="E716" s="5">
        <f t="shared" si="56"/>
        <v>-0.33113184718874678</v>
      </c>
      <c r="F716" s="5">
        <f t="shared" si="57"/>
        <v>0.33113184718874678</v>
      </c>
      <c r="G716" s="5">
        <f t="shared" si="58"/>
        <v>0.10964830022263154</v>
      </c>
      <c r="H716" s="52">
        <f t="shared" si="59"/>
        <v>1.2067838974487113E-2</v>
      </c>
    </row>
    <row r="717" spans="2:8">
      <c r="B717" s="6">
        <v>44820.291666666664</v>
      </c>
      <c r="C717" s="7">
        <v>27.819700000000001</v>
      </c>
      <c r="D717" s="53">
        <f t="shared" si="55"/>
        <v>27.452445273887548</v>
      </c>
      <c r="E717" s="5">
        <f t="shared" si="56"/>
        <v>0.3672547261124528</v>
      </c>
      <c r="F717" s="5">
        <f t="shared" si="57"/>
        <v>0.3672547261124528</v>
      </c>
      <c r="G717" s="5">
        <f t="shared" si="58"/>
        <v>0.13487603385193273</v>
      </c>
      <c r="H717" s="52">
        <f t="shared" si="59"/>
        <v>1.3201246818350047E-2</v>
      </c>
    </row>
    <row r="718" spans="2:8">
      <c r="B718" s="6">
        <v>44823.291666666664</v>
      </c>
      <c r="C718" s="7">
        <v>28.01</v>
      </c>
      <c r="D718" s="53">
        <f t="shared" si="55"/>
        <v>27.805009810955504</v>
      </c>
      <c r="E718" s="5">
        <f t="shared" si="56"/>
        <v>0.20499018904449784</v>
      </c>
      <c r="F718" s="5">
        <f t="shared" si="57"/>
        <v>0.20499018904449784</v>
      </c>
      <c r="G718" s="5">
        <f t="shared" si="58"/>
        <v>4.2020977604498959E-2</v>
      </c>
      <c r="H718" s="52">
        <f t="shared" si="59"/>
        <v>7.3184644428596155E-3</v>
      </c>
    </row>
    <row r="719" spans="2:8">
      <c r="B719" s="6">
        <v>44824.291666666664</v>
      </c>
      <c r="C719" s="7">
        <v>27.5533</v>
      </c>
      <c r="D719" s="53">
        <f t="shared" si="55"/>
        <v>28.001800392438223</v>
      </c>
      <c r="E719" s="5">
        <f t="shared" si="56"/>
        <v>-0.44850039243822337</v>
      </c>
      <c r="F719" s="5">
        <f t="shared" si="57"/>
        <v>0.44850039243822337</v>
      </c>
      <c r="G719" s="5">
        <f t="shared" si="58"/>
        <v>0.20115260201724036</v>
      </c>
      <c r="H719" s="52">
        <f t="shared" si="59"/>
        <v>1.6277556315875897E-2</v>
      </c>
    </row>
    <row r="720" spans="2:8">
      <c r="B720" s="6">
        <v>44825.291666666664</v>
      </c>
      <c r="C720" s="7">
        <v>27.0871</v>
      </c>
      <c r="D720" s="53">
        <f t="shared" si="55"/>
        <v>27.57124001569753</v>
      </c>
      <c r="E720" s="5">
        <f t="shared" si="56"/>
        <v>-0.4841400156975304</v>
      </c>
      <c r="F720" s="5">
        <f t="shared" si="57"/>
        <v>0.4841400156975304</v>
      </c>
      <c r="G720" s="5">
        <f t="shared" si="58"/>
        <v>0.234391554799605</v>
      </c>
      <c r="H720" s="52">
        <f t="shared" si="59"/>
        <v>1.7873453256255944E-2</v>
      </c>
    </row>
    <row r="721" spans="2:8">
      <c r="B721" s="6">
        <v>44826.291666666664</v>
      </c>
      <c r="C721" s="7">
        <v>26.706600000000002</v>
      </c>
      <c r="D721" s="53">
        <f t="shared" si="55"/>
        <v>27.106465600627899</v>
      </c>
      <c r="E721" s="5">
        <f t="shared" si="56"/>
        <v>-0.39986560062789778</v>
      </c>
      <c r="F721" s="5">
        <f t="shared" si="57"/>
        <v>0.39986560062789778</v>
      </c>
      <c r="G721" s="5">
        <f t="shared" si="58"/>
        <v>0.15989249856550944</v>
      </c>
      <c r="H721" s="52">
        <f t="shared" si="59"/>
        <v>1.49725386469224E-2</v>
      </c>
    </row>
    <row r="722" spans="2:8">
      <c r="B722" s="6">
        <v>44827.291666666664</v>
      </c>
      <c r="C722" s="7">
        <v>26.183299999999999</v>
      </c>
      <c r="D722" s="53">
        <f t="shared" si="55"/>
        <v>26.722594624025117</v>
      </c>
      <c r="E722" s="5">
        <f t="shared" si="56"/>
        <v>-0.53929462402511774</v>
      </c>
      <c r="F722" s="5">
        <f t="shared" si="57"/>
        <v>0.53929462402511774</v>
      </c>
      <c r="G722" s="5">
        <f t="shared" si="58"/>
        <v>0.29083869150239311</v>
      </c>
      <c r="H722" s="52">
        <f t="shared" si="59"/>
        <v>2.059689282959435E-2</v>
      </c>
    </row>
    <row r="723" spans="2:8">
      <c r="B723" s="6">
        <v>44830.291666666664</v>
      </c>
      <c r="C723" s="7">
        <v>25.66</v>
      </c>
      <c r="D723" s="53">
        <f t="shared" si="55"/>
        <v>26.204871784961004</v>
      </c>
      <c r="E723" s="5">
        <f t="shared" si="56"/>
        <v>-0.54487178496100341</v>
      </c>
      <c r="F723" s="5">
        <f t="shared" si="57"/>
        <v>0.54487178496100341</v>
      </c>
      <c r="G723" s="5">
        <f t="shared" si="58"/>
        <v>0.29688526204658994</v>
      </c>
      <c r="H723" s="52">
        <f t="shared" si="59"/>
        <v>2.1234286241660304E-2</v>
      </c>
    </row>
    <row r="724" spans="2:8">
      <c r="B724" s="6">
        <v>44831.291666666664</v>
      </c>
      <c r="C724" s="7">
        <v>25.5839</v>
      </c>
      <c r="D724" s="53">
        <f t="shared" si="55"/>
        <v>25.681794871398438</v>
      </c>
      <c r="E724" s="5">
        <f t="shared" si="56"/>
        <v>-9.7894871398437999E-2</v>
      </c>
      <c r="F724" s="5">
        <f t="shared" si="57"/>
        <v>9.7894871398437999E-2</v>
      </c>
      <c r="G724" s="5">
        <f t="shared" si="58"/>
        <v>9.5834058461167146E-3</v>
      </c>
      <c r="H724" s="52">
        <f t="shared" si="59"/>
        <v>3.826424876521484E-3</v>
      </c>
    </row>
    <row r="725" spans="2:8">
      <c r="B725" s="6">
        <v>44832.291666666664</v>
      </c>
      <c r="C725" s="7">
        <v>25.812200000000001</v>
      </c>
      <c r="D725" s="53">
        <f t="shared" si="55"/>
        <v>25.587815794855938</v>
      </c>
      <c r="E725" s="5">
        <f t="shared" si="56"/>
        <v>0.22438420514406232</v>
      </c>
      <c r="F725" s="5">
        <f t="shared" si="57"/>
        <v>0.22438420514406232</v>
      </c>
      <c r="G725" s="5">
        <f t="shared" si="58"/>
        <v>5.0348271518132641E-2</v>
      </c>
      <c r="H725" s="52">
        <f t="shared" si="59"/>
        <v>8.6929515943647701E-3</v>
      </c>
    </row>
    <row r="726" spans="2:8">
      <c r="B726" s="6">
        <v>44833.291666666664</v>
      </c>
      <c r="C726" s="7">
        <v>25.098700000000001</v>
      </c>
      <c r="D726" s="53">
        <f t="shared" si="55"/>
        <v>25.803224631794237</v>
      </c>
      <c r="E726" s="5">
        <f t="shared" si="56"/>
        <v>-0.70452463179423575</v>
      </c>
      <c r="F726" s="5">
        <f t="shared" si="57"/>
        <v>0.70452463179423575</v>
      </c>
      <c r="G726" s="5">
        <f t="shared" si="58"/>
        <v>0.49635495680480346</v>
      </c>
      <c r="H726" s="52">
        <f t="shared" si="59"/>
        <v>2.8070164263258087E-2</v>
      </c>
    </row>
    <row r="727" spans="2:8">
      <c r="B727" s="6">
        <v>44834.291666666664</v>
      </c>
      <c r="C727" s="7">
        <v>24.5183</v>
      </c>
      <c r="D727" s="53">
        <f t="shared" si="55"/>
        <v>25.126880985271772</v>
      </c>
      <c r="E727" s="5">
        <f t="shared" si="56"/>
        <v>-0.60858098527177162</v>
      </c>
      <c r="F727" s="5">
        <f t="shared" si="57"/>
        <v>0.60858098527177162</v>
      </c>
      <c r="G727" s="5">
        <f t="shared" si="58"/>
        <v>0.37037081563436031</v>
      </c>
      <c r="H727" s="52">
        <f t="shared" si="59"/>
        <v>2.4821500074302526E-2</v>
      </c>
    </row>
    <row r="728" spans="2:8">
      <c r="B728" s="6">
        <v>44837.291666666664</v>
      </c>
      <c r="C728" s="7">
        <v>25.66</v>
      </c>
      <c r="D728" s="53">
        <f t="shared" si="55"/>
        <v>24.542643239410872</v>
      </c>
      <c r="E728" s="5">
        <f t="shared" si="56"/>
        <v>1.1173567605891286</v>
      </c>
      <c r="F728" s="5">
        <f t="shared" si="57"/>
        <v>1.1173567605891286</v>
      </c>
      <c r="G728" s="5">
        <f t="shared" si="58"/>
        <v>1.2484861304342312</v>
      </c>
      <c r="H728" s="52">
        <f t="shared" si="59"/>
        <v>4.3544690591937982E-2</v>
      </c>
    </row>
    <row r="729" spans="2:8">
      <c r="B729" s="6">
        <v>44838.291666666664</v>
      </c>
      <c r="C729" s="7">
        <v>26.354500000000002</v>
      </c>
      <c r="D729" s="53">
        <f t="shared" si="55"/>
        <v>25.615305729576434</v>
      </c>
      <c r="E729" s="5">
        <f t="shared" si="56"/>
        <v>0.73919427042356745</v>
      </c>
      <c r="F729" s="5">
        <f t="shared" si="57"/>
        <v>0.73919427042356745</v>
      </c>
      <c r="G729" s="5">
        <f t="shared" si="58"/>
        <v>0.54640816942703019</v>
      </c>
      <c r="H729" s="52">
        <f t="shared" si="59"/>
        <v>2.8048123486446998E-2</v>
      </c>
    </row>
    <row r="730" spans="2:8">
      <c r="B730" s="6">
        <v>44839.291666666664</v>
      </c>
      <c r="C730" s="7">
        <v>26.297499999999999</v>
      </c>
      <c r="D730" s="53">
        <f t="shared" si="55"/>
        <v>26.324932229183059</v>
      </c>
      <c r="E730" s="5">
        <f t="shared" si="56"/>
        <v>-2.743222918305932E-2</v>
      </c>
      <c r="F730" s="5">
        <f t="shared" si="57"/>
        <v>2.743222918305932E-2</v>
      </c>
      <c r="G730" s="5">
        <f t="shared" si="58"/>
        <v>7.5252719795189144E-4</v>
      </c>
      <c r="H730" s="52">
        <f t="shared" si="59"/>
        <v>1.0431496979963616E-3</v>
      </c>
    </row>
    <row r="731" spans="2:8">
      <c r="B731" s="6">
        <v>44840.291666666664</v>
      </c>
      <c r="C731" s="7">
        <v>25.8598</v>
      </c>
      <c r="D731" s="53">
        <f t="shared" si="55"/>
        <v>26.298597289167322</v>
      </c>
      <c r="E731" s="5">
        <f t="shared" si="56"/>
        <v>-0.43879728916732219</v>
      </c>
      <c r="F731" s="5">
        <f t="shared" si="57"/>
        <v>0.43879728916732219</v>
      </c>
      <c r="G731" s="5">
        <f t="shared" si="58"/>
        <v>0.19254306098059057</v>
      </c>
      <c r="H731" s="52">
        <f t="shared" si="59"/>
        <v>1.6968317201498936E-2</v>
      </c>
    </row>
    <row r="732" spans="2:8">
      <c r="B732" s="6">
        <v>44841.291666666664</v>
      </c>
      <c r="C732" s="7">
        <v>24.470700000000001</v>
      </c>
      <c r="D732" s="53">
        <f t="shared" si="55"/>
        <v>25.877351891566693</v>
      </c>
      <c r="E732" s="5">
        <f t="shared" si="56"/>
        <v>-1.4066518915666926</v>
      </c>
      <c r="F732" s="5">
        <f t="shared" si="57"/>
        <v>1.4066518915666926</v>
      </c>
      <c r="G732" s="5">
        <f t="shared" si="58"/>
        <v>1.9786695440481543</v>
      </c>
      <c r="H732" s="52">
        <f t="shared" si="59"/>
        <v>5.7483108025789723E-2</v>
      </c>
    </row>
    <row r="733" spans="2:8">
      <c r="B733" s="6">
        <v>44844.291666666664</v>
      </c>
      <c r="C733" s="7">
        <v>23.975999999999999</v>
      </c>
      <c r="D733" s="53">
        <f t="shared" si="55"/>
        <v>24.526966075662671</v>
      </c>
      <c r="E733" s="5">
        <f t="shared" si="56"/>
        <v>-0.55096607566267153</v>
      </c>
      <c r="F733" s="5">
        <f t="shared" si="57"/>
        <v>0.55096607566267153</v>
      </c>
      <c r="G733" s="5">
        <f t="shared" si="58"/>
        <v>0.30356361653112468</v>
      </c>
      <c r="H733" s="52">
        <f t="shared" si="59"/>
        <v>2.2979899718996978E-2</v>
      </c>
    </row>
    <row r="734" spans="2:8">
      <c r="B734" s="6">
        <v>44845.291666666664</v>
      </c>
      <c r="C734" s="7">
        <v>23.823799999999999</v>
      </c>
      <c r="D734" s="53">
        <f t="shared" si="55"/>
        <v>23.998038643026504</v>
      </c>
      <c r="E734" s="5">
        <f t="shared" si="56"/>
        <v>-0.17423864302650571</v>
      </c>
      <c r="F734" s="5">
        <f t="shared" si="57"/>
        <v>0.17423864302650571</v>
      </c>
      <c r="G734" s="5">
        <f t="shared" si="58"/>
        <v>3.0359104723718087E-2</v>
      </c>
      <c r="H734" s="52">
        <f t="shared" si="59"/>
        <v>7.3136377499183891E-3</v>
      </c>
    </row>
    <row r="735" spans="2:8">
      <c r="B735" s="6">
        <v>44846.291666666664</v>
      </c>
      <c r="C735" s="7">
        <v>24.099699999999999</v>
      </c>
      <c r="D735" s="53">
        <f t="shared" si="55"/>
        <v>23.830769545721061</v>
      </c>
      <c r="E735" s="5">
        <f t="shared" si="56"/>
        <v>0.26893045427893725</v>
      </c>
      <c r="F735" s="5">
        <f t="shared" si="57"/>
        <v>0.26893045427893725</v>
      </c>
      <c r="G735" s="5">
        <f t="shared" si="58"/>
        <v>7.2323589238675559E-2</v>
      </c>
      <c r="H735" s="52">
        <f t="shared" si="59"/>
        <v>1.1159078921270276E-2</v>
      </c>
    </row>
    <row r="736" spans="2:8">
      <c r="B736" s="6">
        <v>44847.291666666664</v>
      </c>
      <c r="C736" s="7">
        <v>25.136700000000001</v>
      </c>
      <c r="D736" s="53">
        <f t="shared" si="55"/>
        <v>24.088942781828841</v>
      </c>
      <c r="E736" s="5">
        <f t="shared" si="56"/>
        <v>1.0477572181711601</v>
      </c>
      <c r="F736" s="5">
        <f t="shared" si="57"/>
        <v>1.0477572181711601</v>
      </c>
      <c r="G736" s="5">
        <f t="shared" si="58"/>
        <v>1.0977951882297678</v>
      </c>
      <c r="H736" s="52">
        <f t="shared" si="59"/>
        <v>4.1682369530254969E-2</v>
      </c>
    </row>
    <row r="737" spans="2:8">
      <c r="B737" s="6">
        <v>44848.291666666664</v>
      </c>
      <c r="C737" s="7">
        <v>24.651499999999999</v>
      </c>
      <c r="D737" s="53">
        <f t="shared" si="55"/>
        <v>25.094789711273155</v>
      </c>
      <c r="E737" s="5">
        <f t="shared" si="56"/>
        <v>-0.44328971127315597</v>
      </c>
      <c r="F737" s="5">
        <f t="shared" si="57"/>
        <v>0.44328971127315597</v>
      </c>
      <c r="G737" s="5">
        <f t="shared" si="58"/>
        <v>0.196505768120638</v>
      </c>
      <c r="H737" s="52">
        <f t="shared" si="59"/>
        <v>1.7982261171659169E-2</v>
      </c>
    </row>
    <row r="738" spans="2:8">
      <c r="B738" s="6">
        <v>44851.291666666664</v>
      </c>
      <c r="C738" s="7">
        <v>25.136700000000001</v>
      </c>
      <c r="D738" s="53">
        <f t="shared" si="55"/>
        <v>24.669231588450923</v>
      </c>
      <c r="E738" s="5">
        <f t="shared" si="56"/>
        <v>0.4674684115490777</v>
      </c>
      <c r="F738" s="5">
        <f t="shared" si="57"/>
        <v>0.4674684115490777</v>
      </c>
      <c r="G738" s="5">
        <f t="shared" si="58"/>
        <v>0.21852671579621788</v>
      </c>
      <c r="H738" s="52">
        <f t="shared" si="59"/>
        <v>1.859704780456773E-2</v>
      </c>
    </row>
    <row r="739" spans="2:8">
      <c r="B739" s="6">
        <v>44852.291666666664</v>
      </c>
      <c r="C739" s="7">
        <v>24.613399999999999</v>
      </c>
      <c r="D739" s="53">
        <f t="shared" si="55"/>
        <v>25.118001263538037</v>
      </c>
      <c r="E739" s="5">
        <f t="shared" si="56"/>
        <v>-0.50460126353803858</v>
      </c>
      <c r="F739" s="5">
        <f t="shared" si="57"/>
        <v>0.50460126353803858</v>
      </c>
      <c r="G739" s="5">
        <f t="shared" si="58"/>
        <v>0.25462243516418509</v>
      </c>
      <c r="H739" s="52">
        <f t="shared" si="59"/>
        <v>2.0501079230745796E-2</v>
      </c>
    </row>
    <row r="740" spans="2:8">
      <c r="B740" s="6">
        <v>44853.291666666664</v>
      </c>
      <c r="C740" s="7">
        <v>24.737100000000002</v>
      </c>
      <c r="D740" s="53">
        <f t="shared" si="55"/>
        <v>24.633584050541518</v>
      </c>
      <c r="E740" s="5">
        <f t="shared" si="56"/>
        <v>0.10351594945848319</v>
      </c>
      <c r="F740" s="5">
        <f t="shared" si="57"/>
        <v>0.10351594945848319</v>
      </c>
      <c r="G740" s="5">
        <f t="shared" si="58"/>
        <v>1.0715551792291247E-2</v>
      </c>
      <c r="H740" s="52">
        <f t="shared" si="59"/>
        <v>4.1846436913980699E-3</v>
      </c>
    </row>
    <row r="741" spans="2:8">
      <c r="B741" s="6">
        <v>44854.291666666664</v>
      </c>
      <c r="C741" s="7">
        <v>24.813199999999998</v>
      </c>
      <c r="D741" s="53">
        <f t="shared" si="55"/>
        <v>24.732959362021663</v>
      </c>
      <c r="E741" s="5">
        <f t="shared" si="56"/>
        <v>8.0240637978334917E-2</v>
      </c>
      <c r="F741" s="5">
        <f t="shared" si="57"/>
        <v>8.0240637978334917E-2</v>
      </c>
      <c r="G741" s="5">
        <f t="shared" si="58"/>
        <v>6.4385599831702041E-3</v>
      </c>
      <c r="H741" s="52">
        <f t="shared" si="59"/>
        <v>3.2337883859532394E-3</v>
      </c>
    </row>
    <row r="742" spans="2:8">
      <c r="B742" s="6">
        <v>44855.291666666664</v>
      </c>
      <c r="C742" s="7">
        <v>25.66</v>
      </c>
      <c r="D742" s="53">
        <f t="shared" si="55"/>
        <v>24.809990374480865</v>
      </c>
      <c r="E742" s="5">
        <f t="shared" si="56"/>
        <v>0.85000962551913517</v>
      </c>
      <c r="F742" s="5">
        <f t="shared" si="57"/>
        <v>0.85000962551913517</v>
      </c>
      <c r="G742" s="5">
        <f t="shared" si="58"/>
        <v>0.72251636347518045</v>
      </c>
      <c r="H742" s="52">
        <f t="shared" si="59"/>
        <v>3.312586225717596E-2</v>
      </c>
    </row>
    <row r="743" spans="2:8">
      <c r="B743" s="6">
        <v>44858.291666666664</v>
      </c>
      <c r="C743" s="7">
        <v>25.8598</v>
      </c>
      <c r="D743" s="53">
        <f t="shared" si="55"/>
        <v>25.625999614979232</v>
      </c>
      <c r="E743" s="5">
        <f t="shared" si="56"/>
        <v>0.23380038502076772</v>
      </c>
      <c r="F743" s="5">
        <f t="shared" si="57"/>
        <v>0.23380038502076772</v>
      </c>
      <c r="G743" s="5">
        <f t="shared" si="58"/>
        <v>5.4662620035859227E-2</v>
      </c>
      <c r="H743" s="52">
        <f t="shared" si="59"/>
        <v>9.0410747577617662E-3</v>
      </c>
    </row>
    <row r="744" spans="2:8">
      <c r="B744" s="6">
        <v>44859.291666666664</v>
      </c>
      <c r="C744" s="7">
        <v>26.078600000000002</v>
      </c>
      <c r="D744" s="53">
        <f t="shared" si="55"/>
        <v>25.850447984599171</v>
      </c>
      <c r="E744" s="5">
        <f t="shared" si="56"/>
        <v>0.22815201540083052</v>
      </c>
      <c r="F744" s="5">
        <f t="shared" si="57"/>
        <v>0.22815201540083052</v>
      </c>
      <c r="G744" s="5">
        <f t="shared" si="58"/>
        <v>5.205334213146081E-2</v>
      </c>
      <c r="H744" s="52">
        <f t="shared" si="59"/>
        <v>8.7486297347568708E-3</v>
      </c>
    </row>
    <row r="745" spans="2:8">
      <c r="B745" s="6">
        <v>44860.291666666664</v>
      </c>
      <c r="C745" s="7">
        <v>25.888300000000001</v>
      </c>
      <c r="D745" s="53">
        <f t="shared" si="55"/>
        <v>26.069473919383967</v>
      </c>
      <c r="E745" s="5">
        <f t="shared" si="56"/>
        <v>-0.18117391938396565</v>
      </c>
      <c r="F745" s="5">
        <f t="shared" si="57"/>
        <v>0.18117391938396565</v>
      </c>
      <c r="G745" s="5">
        <f t="shared" si="58"/>
        <v>3.2823989064947684E-2</v>
      </c>
      <c r="H745" s="52">
        <f t="shared" si="59"/>
        <v>6.9982934137801881E-3</v>
      </c>
    </row>
    <row r="746" spans="2:8">
      <c r="B746" s="6">
        <v>44861.291666666664</v>
      </c>
      <c r="C746" s="7">
        <v>24.994</v>
      </c>
      <c r="D746" s="53">
        <f t="shared" si="55"/>
        <v>25.895546956775362</v>
      </c>
      <c r="E746" s="5">
        <f t="shared" si="56"/>
        <v>-0.90154695677536267</v>
      </c>
      <c r="F746" s="5">
        <f t="shared" si="57"/>
        <v>0.90154695677536267</v>
      </c>
      <c r="G746" s="5">
        <f t="shared" si="58"/>
        <v>0.81278691527091762</v>
      </c>
      <c r="H746" s="52">
        <f t="shared" si="59"/>
        <v>3.6070535199462378E-2</v>
      </c>
    </row>
    <row r="747" spans="2:8">
      <c r="B747" s="6">
        <v>44862.291666666664</v>
      </c>
      <c r="C747" s="7">
        <v>27.658000000000001</v>
      </c>
      <c r="D747" s="53">
        <f t="shared" si="55"/>
        <v>25.030061878271013</v>
      </c>
      <c r="E747" s="5">
        <f t="shared" si="56"/>
        <v>2.6279381217289881</v>
      </c>
      <c r="F747" s="5">
        <f t="shared" si="57"/>
        <v>2.6279381217289881</v>
      </c>
      <c r="G747" s="5">
        <f t="shared" si="58"/>
        <v>6.9060587716364816</v>
      </c>
      <c r="H747" s="52">
        <f t="shared" si="59"/>
        <v>9.5015479128244554E-2</v>
      </c>
    </row>
    <row r="748" spans="2:8">
      <c r="B748" s="6">
        <v>44865.291666666664</v>
      </c>
      <c r="C748" s="7">
        <v>27.049099999999999</v>
      </c>
      <c r="D748" s="53">
        <f t="shared" si="55"/>
        <v>27.552882475130843</v>
      </c>
      <c r="E748" s="5">
        <f t="shared" si="56"/>
        <v>-0.50378247513084418</v>
      </c>
      <c r="F748" s="5">
        <f t="shared" si="57"/>
        <v>0.50378247513084418</v>
      </c>
      <c r="G748" s="5">
        <f t="shared" si="58"/>
        <v>0.25379678224895963</v>
      </c>
      <c r="H748" s="52">
        <f t="shared" si="59"/>
        <v>1.8624740754067389E-2</v>
      </c>
    </row>
    <row r="749" spans="2:8">
      <c r="B749" s="6">
        <v>44866.291666666664</v>
      </c>
      <c r="C749" s="7">
        <v>26.9254</v>
      </c>
      <c r="D749" s="53">
        <f t="shared" si="55"/>
        <v>27.069251299005234</v>
      </c>
      <c r="E749" s="5">
        <f t="shared" si="56"/>
        <v>-0.14385129900523452</v>
      </c>
      <c r="F749" s="5">
        <f t="shared" si="57"/>
        <v>0.14385129900523452</v>
      </c>
      <c r="G749" s="5">
        <f t="shared" si="58"/>
        <v>2.0693196225493388E-2</v>
      </c>
      <c r="H749" s="52">
        <f t="shared" si="59"/>
        <v>5.3425872598080078E-3</v>
      </c>
    </row>
    <row r="750" spans="2:8">
      <c r="B750" s="6">
        <v>44867.291666666664</v>
      </c>
      <c r="C750" s="7">
        <v>26.088200000000001</v>
      </c>
      <c r="D750" s="53">
        <f t="shared" si="55"/>
        <v>26.93115405196021</v>
      </c>
      <c r="E750" s="5">
        <f t="shared" si="56"/>
        <v>-0.84295405196020923</v>
      </c>
      <c r="F750" s="5">
        <f t="shared" si="57"/>
        <v>0.84295405196020923</v>
      </c>
      <c r="G750" s="5">
        <f t="shared" si="58"/>
        <v>0.71057153371613513</v>
      </c>
      <c r="H750" s="52">
        <f t="shared" si="59"/>
        <v>3.2311698467514402E-2</v>
      </c>
    </row>
    <row r="751" spans="2:8">
      <c r="B751" s="6">
        <v>44868.291666666664</v>
      </c>
      <c r="C751" s="7">
        <v>26.0596</v>
      </c>
      <c r="D751" s="53">
        <f t="shared" si="55"/>
        <v>26.121918162078408</v>
      </c>
      <c r="E751" s="5">
        <f t="shared" si="56"/>
        <v>-6.231816207840879E-2</v>
      </c>
      <c r="F751" s="5">
        <f t="shared" si="57"/>
        <v>6.231816207840879E-2</v>
      </c>
      <c r="G751" s="5">
        <f t="shared" si="58"/>
        <v>3.8835533248308273E-3</v>
      </c>
      <c r="H751" s="52">
        <f t="shared" si="59"/>
        <v>2.3913706303400201E-3</v>
      </c>
    </row>
    <row r="752" spans="2:8">
      <c r="B752" s="6">
        <v>44869.291666666664</v>
      </c>
      <c r="C752" s="7">
        <v>27.192599999999999</v>
      </c>
      <c r="D752" s="53">
        <f t="shared" si="55"/>
        <v>26.062092726483137</v>
      </c>
      <c r="E752" s="5">
        <f t="shared" si="56"/>
        <v>1.1305072735168622</v>
      </c>
      <c r="F752" s="5">
        <f t="shared" si="57"/>
        <v>1.1305072735168622</v>
      </c>
      <c r="G752" s="5">
        <f t="shared" si="58"/>
        <v>1.2780466954745295</v>
      </c>
      <c r="H752" s="52">
        <f t="shared" si="59"/>
        <v>4.1574078003459115E-2</v>
      </c>
    </row>
    <row r="753" spans="2:8">
      <c r="B753" s="6">
        <v>44872.291666666664</v>
      </c>
      <c r="C753" s="7">
        <v>27.395099999999999</v>
      </c>
      <c r="D753" s="53">
        <f t="shared" si="55"/>
        <v>27.147379709059322</v>
      </c>
      <c r="E753" s="5">
        <f t="shared" si="56"/>
        <v>0.24772029094067705</v>
      </c>
      <c r="F753" s="5">
        <f t="shared" si="57"/>
        <v>0.24772029094067705</v>
      </c>
      <c r="G753" s="5">
        <f t="shared" si="58"/>
        <v>6.1365342543733679E-2</v>
      </c>
      <c r="H753" s="52">
        <f t="shared" si="59"/>
        <v>9.0425036207452073E-3</v>
      </c>
    </row>
    <row r="754" spans="2:8">
      <c r="B754" s="6">
        <v>44873.291666666664</v>
      </c>
      <c r="C754" s="7">
        <v>27.462599999999998</v>
      </c>
      <c r="D754" s="53">
        <f t="shared" si="55"/>
        <v>27.385191188362374</v>
      </c>
      <c r="E754" s="5">
        <f t="shared" si="56"/>
        <v>7.7408811637624808E-2</v>
      </c>
      <c r="F754" s="5">
        <f t="shared" si="57"/>
        <v>7.7408811637624808E-2</v>
      </c>
      <c r="G754" s="5">
        <f t="shared" si="58"/>
        <v>5.9921241191492778E-3</v>
      </c>
      <c r="H754" s="52">
        <f t="shared" si="59"/>
        <v>2.8186993087917682E-3</v>
      </c>
    </row>
    <row r="755" spans="2:8">
      <c r="B755" s="6">
        <v>44874.291666666664</v>
      </c>
      <c r="C755" s="7">
        <v>26.536899999999999</v>
      </c>
      <c r="D755" s="53">
        <f t="shared" si="55"/>
        <v>27.459503647534493</v>
      </c>
      <c r="E755" s="5">
        <f t="shared" si="56"/>
        <v>-0.92260364753449409</v>
      </c>
      <c r="F755" s="5">
        <f t="shared" si="57"/>
        <v>0.92260364753449409</v>
      </c>
      <c r="G755" s="5">
        <f t="shared" si="58"/>
        <v>0.85119749044395299</v>
      </c>
      <c r="H755" s="52">
        <f t="shared" si="59"/>
        <v>3.4766820824380172E-2</v>
      </c>
    </row>
    <row r="756" spans="2:8">
      <c r="B756" s="6">
        <v>44875.291666666664</v>
      </c>
      <c r="C756" s="7">
        <v>28.696899999999999</v>
      </c>
      <c r="D756" s="53">
        <f t="shared" si="55"/>
        <v>26.573804145901377</v>
      </c>
      <c r="E756" s="5">
        <f t="shared" si="56"/>
        <v>2.1230958540986222</v>
      </c>
      <c r="F756" s="5">
        <f t="shared" si="57"/>
        <v>2.1230958540986222</v>
      </c>
      <c r="G756" s="5">
        <f t="shared" si="58"/>
        <v>4.5075360056907581</v>
      </c>
      <c r="H756" s="52">
        <f t="shared" si="59"/>
        <v>7.3983456544038637E-2</v>
      </c>
    </row>
    <row r="757" spans="2:8">
      <c r="B757" s="6">
        <v>44876.291666666664</v>
      </c>
      <c r="C757" s="7">
        <v>29.343</v>
      </c>
      <c r="D757" s="53">
        <f t="shared" si="55"/>
        <v>28.611976165836055</v>
      </c>
      <c r="E757" s="5">
        <f t="shared" si="56"/>
        <v>0.73102383416394545</v>
      </c>
      <c r="F757" s="5">
        <f t="shared" si="57"/>
        <v>0.73102383416394545</v>
      </c>
      <c r="G757" s="5">
        <f t="shared" si="58"/>
        <v>0.53439584611575563</v>
      </c>
      <c r="H757" s="52">
        <f t="shared" si="59"/>
        <v>2.491305708904834E-2</v>
      </c>
    </row>
    <row r="758" spans="2:8">
      <c r="B758" s="6">
        <v>44879.291666666664</v>
      </c>
      <c r="C758" s="7">
        <v>29.265799999999999</v>
      </c>
      <c r="D758" s="53">
        <f t="shared" si="55"/>
        <v>29.313759046633443</v>
      </c>
      <c r="E758" s="5">
        <f t="shared" si="56"/>
        <v>-4.7959046633444302E-2</v>
      </c>
      <c r="F758" s="5">
        <f t="shared" si="57"/>
        <v>4.7959046633444302E-2</v>
      </c>
      <c r="G758" s="5">
        <f t="shared" si="58"/>
        <v>2.3000701539888854E-3</v>
      </c>
      <c r="H758" s="52">
        <f t="shared" si="59"/>
        <v>1.6387403260271138E-3</v>
      </c>
    </row>
    <row r="759" spans="2:8">
      <c r="B759" s="6">
        <v>44880.291666666664</v>
      </c>
      <c r="C759" s="7">
        <v>29.613</v>
      </c>
      <c r="D759" s="53">
        <f t="shared" si="55"/>
        <v>29.267718361865334</v>
      </c>
      <c r="E759" s="5">
        <f t="shared" si="56"/>
        <v>0.34528163813466506</v>
      </c>
      <c r="F759" s="5">
        <f t="shared" si="57"/>
        <v>0.34528163813466506</v>
      </c>
      <c r="G759" s="5">
        <f t="shared" si="58"/>
        <v>0.11921940963295778</v>
      </c>
      <c r="H759" s="52">
        <f t="shared" si="59"/>
        <v>1.1659799349429813E-2</v>
      </c>
    </row>
    <row r="760" spans="2:8">
      <c r="B760" s="6">
        <v>44881.291666666664</v>
      </c>
      <c r="C760" s="7">
        <v>28.475100000000001</v>
      </c>
      <c r="D760" s="53">
        <f t="shared" si="55"/>
        <v>29.599188734474613</v>
      </c>
      <c r="E760" s="5">
        <f t="shared" si="56"/>
        <v>-1.1240887344746113</v>
      </c>
      <c r="F760" s="5">
        <f t="shared" si="57"/>
        <v>1.1240887344746113</v>
      </c>
      <c r="G760" s="5">
        <f t="shared" si="58"/>
        <v>1.2635754829727333</v>
      </c>
      <c r="H760" s="52">
        <f t="shared" si="59"/>
        <v>3.9476199713946968E-2</v>
      </c>
    </row>
    <row r="761" spans="2:8">
      <c r="B761" s="6">
        <v>44882.291666666664</v>
      </c>
      <c r="C761" s="7">
        <v>28.822299999999998</v>
      </c>
      <c r="D761" s="53">
        <f t="shared" si="55"/>
        <v>28.520063549378985</v>
      </c>
      <c r="E761" s="5">
        <f t="shared" si="56"/>
        <v>0.30223645062101312</v>
      </c>
      <c r="F761" s="5">
        <f t="shared" si="57"/>
        <v>0.30223645062101312</v>
      </c>
      <c r="G761" s="5">
        <f t="shared" si="58"/>
        <v>9.1346872083988104E-2</v>
      </c>
      <c r="H761" s="52">
        <f t="shared" si="59"/>
        <v>1.0486201677902636E-2</v>
      </c>
    </row>
    <row r="762" spans="2:8">
      <c r="B762" s="6">
        <v>44883.291666666664</v>
      </c>
      <c r="C762" s="7">
        <v>28.803000000000001</v>
      </c>
      <c r="D762" s="53">
        <f t="shared" si="55"/>
        <v>28.810210541975156</v>
      </c>
      <c r="E762" s="5">
        <f t="shared" si="56"/>
        <v>-7.2105419751551381E-3</v>
      </c>
      <c r="F762" s="5">
        <f t="shared" si="57"/>
        <v>7.2105419751551381E-3</v>
      </c>
      <c r="G762" s="5">
        <f t="shared" si="58"/>
        <v>5.1991915575474158E-5</v>
      </c>
      <c r="H762" s="52">
        <f t="shared" si="59"/>
        <v>2.5033996372444321E-4</v>
      </c>
    </row>
    <row r="763" spans="2:8">
      <c r="B763" s="6">
        <v>44886.291666666664</v>
      </c>
      <c r="C763" s="7">
        <v>27.906199999999998</v>
      </c>
      <c r="D763" s="53">
        <f t="shared" si="55"/>
        <v>28.803288421679007</v>
      </c>
      <c r="E763" s="5">
        <f t="shared" si="56"/>
        <v>-0.89708842167900826</v>
      </c>
      <c r="F763" s="5">
        <f t="shared" si="57"/>
        <v>0.89708842167900826</v>
      </c>
      <c r="G763" s="5">
        <f t="shared" si="58"/>
        <v>0.80476763631053416</v>
      </c>
      <c r="H763" s="52">
        <f t="shared" si="59"/>
        <v>3.2146563189506573E-2</v>
      </c>
    </row>
    <row r="764" spans="2:8">
      <c r="B764" s="6">
        <v>44887.291666666664</v>
      </c>
      <c r="C764" s="7">
        <v>28.754799999999999</v>
      </c>
      <c r="D764" s="53">
        <f t="shared" si="55"/>
        <v>27.942083536867159</v>
      </c>
      <c r="E764" s="5">
        <f t="shared" si="56"/>
        <v>0.81271646313284052</v>
      </c>
      <c r="F764" s="5">
        <f t="shared" si="57"/>
        <v>0.81271646313284052</v>
      </c>
      <c r="G764" s="5">
        <f t="shared" si="58"/>
        <v>0.66050804944715369</v>
      </c>
      <c r="H764" s="52">
        <f t="shared" si="59"/>
        <v>2.8263679911974367E-2</v>
      </c>
    </row>
    <row r="765" spans="2:8">
      <c r="B765" s="6">
        <v>44888.291666666664</v>
      </c>
      <c r="C765" s="7">
        <v>28.610099999999999</v>
      </c>
      <c r="D765" s="53">
        <f t="shared" si="55"/>
        <v>28.722291341474687</v>
      </c>
      <c r="E765" s="5">
        <f t="shared" si="56"/>
        <v>-0.11219134147468779</v>
      </c>
      <c r="F765" s="5">
        <f t="shared" si="57"/>
        <v>0.11219134147468779</v>
      </c>
      <c r="G765" s="5">
        <f t="shared" si="58"/>
        <v>1.2586897101890001E-2</v>
      </c>
      <c r="H765" s="52">
        <f t="shared" si="59"/>
        <v>3.9213893511273216E-3</v>
      </c>
    </row>
    <row r="766" spans="2:8">
      <c r="B766" s="6">
        <v>44890.291666666664</v>
      </c>
      <c r="C766" s="7">
        <v>28.291899999999998</v>
      </c>
      <c r="D766" s="53">
        <f t="shared" si="55"/>
        <v>28.614587653658987</v>
      </c>
      <c r="E766" s="5">
        <f t="shared" si="56"/>
        <v>-0.32268765365898844</v>
      </c>
      <c r="F766" s="5">
        <f t="shared" si="57"/>
        <v>0.32268765365898844</v>
      </c>
      <c r="G766" s="5">
        <f t="shared" si="58"/>
        <v>0.10412732182394327</v>
      </c>
      <c r="H766" s="52">
        <f t="shared" si="59"/>
        <v>1.1405655104782232E-2</v>
      </c>
    </row>
    <row r="767" spans="2:8">
      <c r="B767" s="6">
        <v>44893.291666666664</v>
      </c>
      <c r="C767" s="7">
        <v>27.703700000000001</v>
      </c>
      <c r="D767" s="53">
        <f t="shared" si="55"/>
        <v>28.304807506146357</v>
      </c>
      <c r="E767" s="5">
        <f t="shared" si="56"/>
        <v>-0.60110750614635577</v>
      </c>
      <c r="F767" s="5">
        <f t="shared" si="57"/>
        <v>0.60110750614635577</v>
      </c>
      <c r="G767" s="5">
        <f t="shared" si="58"/>
        <v>0.36133023394549113</v>
      </c>
      <c r="H767" s="52">
        <f t="shared" si="59"/>
        <v>2.1697733737600238E-2</v>
      </c>
    </row>
    <row r="768" spans="2:8">
      <c r="B768" s="6">
        <v>44894.291666666664</v>
      </c>
      <c r="C768" s="7">
        <v>27.867599999999999</v>
      </c>
      <c r="D768" s="53">
        <f t="shared" si="55"/>
        <v>27.727744300245856</v>
      </c>
      <c r="E768" s="5">
        <f t="shared" si="56"/>
        <v>0.13985569975414336</v>
      </c>
      <c r="F768" s="5">
        <f t="shared" si="57"/>
        <v>0.13985569975414336</v>
      </c>
      <c r="G768" s="5">
        <f t="shared" si="58"/>
        <v>1.9559616753721094E-2</v>
      </c>
      <c r="H768" s="52">
        <f t="shared" si="59"/>
        <v>5.0185771201733684E-3</v>
      </c>
    </row>
    <row r="769" spans="2:8">
      <c r="B769" s="6">
        <v>44895.291666666664</v>
      </c>
      <c r="C769" s="7">
        <v>28.995799999999999</v>
      </c>
      <c r="D769" s="53">
        <f t="shared" si="55"/>
        <v>27.862005772009834</v>
      </c>
      <c r="E769" s="5">
        <f t="shared" si="56"/>
        <v>1.1337942279901654</v>
      </c>
      <c r="F769" s="5">
        <f t="shared" si="57"/>
        <v>1.1337942279901654</v>
      </c>
      <c r="G769" s="5">
        <f t="shared" si="58"/>
        <v>1.285489351423815</v>
      </c>
      <c r="H769" s="52">
        <f t="shared" si="59"/>
        <v>3.910201573987148E-2</v>
      </c>
    </row>
    <row r="770" spans="2:8">
      <c r="B770" s="6">
        <v>44896.291666666664</v>
      </c>
      <c r="C770" s="7">
        <v>28.764399999999998</v>
      </c>
      <c r="D770" s="53">
        <f t="shared" si="55"/>
        <v>28.95044823088039</v>
      </c>
      <c r="E770" s="5">
        <f t="shared" si="56"/>
        <v>-0.18604823088039169</v>
      </c>
      <c r="F770" s="5">
        <f t="shared" si="57"/>
        <v>0.18604823088039169</v>
      </c>
      <c r="G770" s="5">
        <f t="shared" si="58"/>
        <v>3.4613944213723533E-2</v>
      </c>
      <c r="H770" s="52">
        <f t="shared" si="59"/>
        <v>6.4680031872867746E-3</v>
      </c>
    </row>
    <row r="771" spans="2:8">
      <c r="B771" s="6">
        <v>44897.291666666664</v>
      </c>
      <c r="C771" s="7">
        <v>28.359400000000001</v>
      </c>
      <c r="D771" s="53">
        <f t="shared" si="55"/>
        <v>28.771841929235215</v>
      </c>
      <c r="E771" s="5">
        <f t="shared" si="56"/>
        <v>-0.41244192923521439</v>
      </c>
      <c r="F771" s="5">
        <f t="shared" si="57"/>
        <v>0.41244192923521439</v>
      </c>
      <c r="G771" s="5">
        <f t="shared" si="58"/>
        <v>0.17010834499126559</v>
      </c>
      <c r="H771" s="52">
        <f t="shared" si="59"/>
        <v>1.4543394050481124E-2</v>
      </c>
    </row>
    <row r="772" spans="2:8">
      <c r="B772" s="6">
        <v>44900.291666666664</v>
      </c>
      <c r="C772" s="7">
        <v>28.128</v>
      </c>
      <c r="D772" s="53">
        <f t="shared" ref="D772:D835" si="60">alpha*C771+(1-alpha)*D771</f>
        <v>28.375897677169412</v>
      </c>
      <c r="E772" s="5">
        <f t="shared" ref="E772:E835" si="61">C772-D772</f>
        <v>-0.24789767716941213</v>
      </c>
      <c r="F772" s="5">
        <f t="shared" ref="F772:F835" si="62">ABS(E772)</f>
        <v>0.24789767716941213</v>
      </c>
      <c r="G772" s="5">
        <f t="shared" ref="G772:G835" si="63">E772^2</f>
        <v>6.1453258345990081E-2</v>
      </c>
      <c r="H772" s="52">
        <f t="shared" ref="H772:H835" si="64">F772/C772</f>
        <v>8.8131995580706824E-3</v>
      </c>
    </row>
    <row r="773" spans="2:8">
      <c r="B773" s="6">
        <v>44901.291666666664</v>
      </c>
      <c r="C773" s="7">
        <v>27.578299999999999</v>
      </c>
      <c r="D773" s="53">
        <f t="shared" si="60"/>
        <v>28.137915907086775</v>
      </c>
      <c r="E773" s="5">
        <f t="shared" si="61"/>
        <v>-0.55961590708677633</v>
      </c>
      <c r="F773" s="5">
        <f t="shared" si="62"/>
        <v>0.55961590708677633</v>
      </c>
      <c r="G773" s="5">
        <f t="shared" si="63"/>
        <v>0.3131699634645555</v>
      </c>
      <c r="H773" s="52">
        <f t="shared" si="64"/>
        <v>2.02918927956682E-2</v>
      </c>
    </row>
    <row r="774" spans="2:8">
      <c r="B774" s="6">
        <v>44902.291666666664</v>
      </c>
      <c r="C774" s="7">
        <v>27.318000000000001</v>
      </c>
      <c r="D774" s="53">
        <f t="shared" si="60"/>
        <v>27.600684636283468</v>
      </c>
      <c r="E774" s="5">
        <f t="shared" si="61"/>
        <v>-0.28268463628346652</v>
      </c>
      <c r="F774" s="5">
        <f t="shared" si="62"/>
        <v>0.28268463628346652</v>
      </c>
      <c r="G774" s="5">
        <f t="shared" si="63"/>
        <v>7.9910603590715751E-2</v>
      </c>
      <c r="H774" s="52">
        <f t="shared" si="64"/>
        <v>1.034792577360958E-2</v>
      </c>
    </row>
    <row r="775" spans="2:8">
      <c r="B775" s="6">
        <v>44903.291666666664</v>
      </c>
      <c r="C775" s="7">
        <v>27.424099999999999</v>
      </c>
      <c r="D775" s="53">
        <f t="shared" si="60"/>
        <v>27.32930738545134</v>
      </c>
      <c r="E775" s="5">
        <f t="shared" si="61"/>
        <v>9.479261454865906E-2</v>
      </c>
      <c r="F775" s="5">
        <f t="shared" si="62"/>
        <v>9.479261454865906E-2</v>
      </c>
      <c r="G775" s="5">
        <f t="shared" si="63"/>
        <v>8.9856397729706494E-3</v>
      </c>
      <c r="H775" s="52">
        <f t="shared" si="64"/>
        <v>3.4565442274736113E-3</v>
      </c>
    </row>
    <row r="776" spans="2:8">
      <c r="B776" s="6">
        <v>44904.291666666664</v>
      </c>
      <c r="C776" s="7">
        <v>27.231200000000001</v>
      </c>
      <c r="D776" s="53">
        <f t="shared" si="60"/>
        <v>27.420308295418053</v>
      </c>
      <c r="E776" s="5">
        <f t="shared" si="61"/>
        <v>-0.18910829541805185</v>
      </c>
      <c r="F776" s="5">
        <f t="shared" si="62"/>
        <v>0.18910829541805185</v>
      </c>
      <c r="G776" s="5">
        <f t="shared" si="63"/>
        <v>3.5761947395921173E-2</v>
      </c>
      <c r="H776" s="52">
        <f t="shared" si="64"/>
        <v>6.944545059272153E-3</v>
      </c>
    </row>
    <row r="777" spans="2:8">
      <c r="B777" s="6">
        <v>44907.291666666664</v>
      </c>
      <c r="C777" s="7">
        <v>27.665099999999999</v>
      </c>
      <c r="D777" s="53">
        <f t="shared" si="60"/>
        <v>27.238764331816721</v>
      </c>
      <c r="E777" s="5">
        <f t="shared" si="61"/>
        <v>0.42633566818327751</v>
      </c>
      <c r="F777" s="5">
        <f t="shared" si="62"/>
        <v>0.42633566818327751</v>
      </c>
      <c r="G777" s="5">
        <f t="shared" si="63"/>
        <v>0.1817621019652817</v>
      </c>
      <c r="H777" s="52">
        <f t="shared" si="64"/>
        <v>1.5410595594567795E-2</v>
      </c>
    </row>
    <row r="778" spans="2:8">
      <c r="B778" s="6">
        <v>44908.291666666664</v>
      </c>
      <c r="C778" s="7">
        <v>27.703700000000001</v>
      </c>
      <c r="D778" s="53">
        <f t="shared" si="60"/>
        <v>27.648046573272669</v>
      </c>
      <c r="E778" s="5">
        <f t="shared" si="61"/>
        <v>5.5653426727332089E-2</v>
      </c>
      <c r="F778" s="5">
        <f t="shared" si="62"/>
        <v>5.5653426727332089E-2</v>
      </c>
      <c r="G778" s="5">
        <f t="shared" si="63"/>
        <v>3.0973039064945218E-3</v>
      </c>
      <c r="H778" s="52">
        <f t="shared" si="64"/>
        <v>2.0088806450882764E-3</v>
      </c>
    </row>
    <row r="779" spans="2:8">
      <c r="B779" s="6">
        <v>44909.291666666664</v>
      </c>
      <c r="C779" s="7">
        <v>27.250499999999999</v>
      </c>
      <c r="D779" s="53">
        <f t="shared" si="60"/>
        <v>27.701473862930911</v>
      </c>
      <c r="E779" s="5">
        <f t="shared" si="61"/>
        <v>-0.45097386293091191</v>
      </c>
      <c r="F779" s="5">
        <f t="shared" si="62"/>
        <v>0.45097386293091191</v>
      </c>
      <c r="G779" s="5">
        <f t="shared" si="63"/>
        <v>0.20337742504682893</v>
      </c>
      <c r="H779" s="52">
        <f t="shared" si="64"/>
        <v>1.6549195902127004E-2</v>
      </c>
    </row>
    <row r="780" spans="2:8">
      <c r="B780" s="6">
        <v>44910.291666666664</v>
      </c>
      <c r="C780" s="7">
        <v>26.180099999999999</v>
      </c>
      <c r="D780" s="53">
        <f t="shared" si="60"/>
        <v>27.268538954517233</v>
      </c>
      <c r="E780" s="5">
        <f t="shared" si="61"/>
        <v>-1.0884389545172333</v>
      </c>
      <c r="F780" s="5">
        <f t="shared" si="62"/>
        <v>1.0884389545172333</v>
      </c>
      <c r="G780" s="5">
        <f t="shared" si="63"/>
        <v>1.1846993577105678</v>
      </c>
      <c r="H780" s="52">
        <f t="shared" si="64"/>
        <v>4.1575049542103858E-2</v>
      </c>
    </row>
    <row r="781" spans="2:8">
      <c r="B781" s="6">
        <v>44911.291666666664</v>
      </c>
      <c r="C781" s="7">
        <v>25.958400000000001</v>
      </c>
      <c r="D781" s="53">
        <f t="shared" si="60"/>
        <v>26.223637558180688</v>
      </c>
      <c r="E781" s="5">
        <f t="shared" si="61"/>
        <v>-0.26523755818068651</v>
      </c>
      <c r="F781" s="5">
        <f t="shared" si="62"/>
        <v>0.26523755818068651</v>
      </c>
      <c r="G781" s="5">
        <f t="shared" si="63"/>
        <v>7.0350962269653053E-2</v>
      </c>
      <c r="H781" s="52">
        <f t="shared" si="64"/>
        <v>1.0217793014233792E-2</v>
      </c>
    </row>
    <row r="782" spans="2:8">
      <c r="B782" s="6">
        <v>44914.291666666664</v>
      </c>
      <c r="C782" s="7">
        <v>25.832999999999998</v>
      </c>
      <c r="D782" s="53">
        <f t="shared" si="60"/>
        <v>25.969009502327228</v>
      </c>
      <c r="E782" s="5">
        <f t="shared" si="61"/>
        <v>-0.13600950232723008</v>
      </c>
      <c r="F782" s="5">
        <f t="shared" si="62"/>
        <v>0.13600950232723008</v>
      </c>
      <c r="G782" s="5">
        <f t="shared" si="63"/>
        <v>1.8498584723300803E-2</v>
      </c>
      <c r="H782" s="52">
        <f t="shared" si="64"/>
        <v>5.2649518959172409E-3</v>
      </c>
    </row>
    <row r="783" spans="2:8">
      <c r="B783" s="6">
        <v>44915.291666666664</v>
      </c>
      <c r="C783" s="7">
        <v>25.4955</v>
      </c>
      <c r="D783" s="53">
        <f t="shared" si="60"/>
        <v>25.83844038009309</v>
      </c>
      <c r="E783" s="5">
        <f t="shared" si="61"/>
        <v>-0.34294038009308991</v>
      </c>
      <c r="F783" s="5">
        <f t="shared" si="62"/>
        <v>0.34294038009308991</v>
      </c>
      <c r="G783" s="5">
        <f t="shared" si="63"/>
        <v>0.11760810429839298</v>
      </c>
      <c r="H783" s="52">
        <f t="shared" si="64"/>
        <v>1.3451016065309169E-2</v>
      </c>
    </row>
    <row r="784" spans="2:8">
      <c r="B784" s="6">
        <v>44916.291666666664</v>
      </c>
      <c r="C784" s="7">
        <v>25.871600000000001</v>
      </c>
      <c r="D784" s="53">
        <f t="shared" si="60"/>
        <v>25.509217615203724</v>
      </c>
      <c r="E784" s="5">
        <f t="shared" si="61"/>
        <v>0.36238238479627682</v>
      </c>
      <c r="F784" s="5">
        <f t="shared" si="62"/>
        <v>0.36238238479627682</v>
      </c>
      <c r="G784" s="5">
        <f t="shared" si="63"/>
        <v>0.13132099281063683</v>
      </c>
      <c r="H784" s="52">
        <f t="shared" si="64"/>
        <v>1.4006956848292213E-2</v>
      </c>
    </row>
    <row r="785" spans="2:8">
      <c r="B785" s="6">
        <v>44917.291666666664</v>
      </c>
      <c r="C785" s="7">
        <v>25.042300000000001</v>
      </c>
      <c r="D785" s="53">
        <f t="shared" si="60"/>
        <v>25.857104704608147</v>
      </c>
      <c r="E785" s="5">
        <f t="shared" si="61"/>
        <v>-0.81480470460814658</v>
      </c>
      <c r="F785" s="5">
        <f t="shared" si="62"/>
        <v>0.81480470460814658</v>
      </c>
      <c r="G785" s="5">
        <f t="shared" si="63"/>
        <v>0.66390670665156903</v>
      </c>
      <c r="H785" s="52">
        <f t="shared" si="64"/>
        <v>3.253713535131144E-2</v>
      </c>
    </row>
    <row r="786" spans="2:8">
      <c r="B786" s="6">
        <v>44918.291666666664</v>
      </c>
      <c r="C786" s="7">
        <v>25.158000000000001</v>
      </c>
      <c r="D786" s="53">
        <f t="shared" si="60"/>
        <v>25.074892188184325</v>
      </c>
      <c r="E786" s="5">
        <f t="shared" si="61"/>
        <v>8.3107811815676058E-2</v>
      </c>
      <c r="F786" s="5">
        <f t="shared" si="62"/>
        <v>8.3107811815676058E-2</v>
      </c>
      <c r="G786" s="5">
        <f t="shared" si="63"/>
        <v>6.9069083847898248E-3</v>
      </c>
      <c r="H786" s="52">
        <f t="shared" si="64"/>
        <v>3.3034347649127933E-3</v>
      </c>
    </row>
    <row r="787" spans="2:8">
      <c r="B787" s="6">
        <v>44922.291666666664</v>
      </c>
      <c r="C787" s="7">
        <v>25.013400000000001</v>
      </c>
      <c r="D787" s="53">
        <f t="shared" si="60"/>
        <v>25.154675687527373</v>
      </c>
      <c r="E787" s="5">
        <f t="shared" si="61"/>
        <v>-0.14127568752737218</v>
      </c>
      <c r="F787" s="5">
        <f t="shared" si="62"/>
        <v>0.14127568752737218</v>
      </c>
      <c r="G787" s="5">
        <f t="shared" si="63"/>
        <v>1.9958819886331705E-2</v>
      </c>
      <c r="H787" s="52">
        <f t="shared" si="64"/>
        <v>5.648000173002158E-3</v>
      </c>
    </row>
    <row r="788" spans="2:8">
      <c r="B788" s="6">
        <v>44923.291666666664</v>
      </c>
      <c r="C788" s="7">
        <v>24.627700000000001</v>
      </c>
      <c r="D788" s="53">
        <f t="shared" si="60"/>
        <v>25.019051027501096</v>
      </c>
      <c r="E788" s="5">
        <f t="shared" si="61"/>
        <v>-0.39135102750109496</v>
      </c>
      <c r="F788" s="5">
        <f t="shared" si="62"/>
        <v>0.39135102750109496</v>
      </c>
      <c r="G788" s="5">
        <f t="shared" si="63"/>
        <v>0.15315562672616279</v>
      </c>
      <c r="H788" s="52">
        <f t="shared" si="64"/>
        <v>1.5890685183800962E-2</v>
      </c>
    </row>
    <row r="789" spans="2:8">
      <c r="B789" s="6">
        <v>44924.291666666664</v>
      </c>
      <c r="C789" s="7">
        <v>25.273700000000002</v>
      </c>
      <c r="D789" s="53">
        <f t="shared" si="60"/>
        <v>24.643354041100046</v>
      </c>
      <c r="E789" s="5">
        <f t="shared" si="61"/>
        <v>0.63034595889995515</v>
      </c>
      <c r="F789" s="5">
        <f t="shared" si="62"/>
        <v>0.63034595889995515</v>
      </c>
      <c r="G789" s="5">
        <f t="shared" si="63"/>
        <v>0.39733602790150396</v>
      </c>
      <c r="H789" s="52">
        <f t="shared" si="64"/>
        <v>2.4940786624038234E-2</v>
      </c>
    </row>
    <row r="790" spans="2:8">
      <c r="B790" s="6">
        <v>44925.291666666664</v>
      </c>
      <c r="C790" s="7">
        <v>25.485900000000001</v>
      </c>
      <c r="D790" s="53">
        <f t="shared" si="60"/>
        <v>25.248486161644003</v>
      </c>
      <c r="E790" s="5">
        <f t="shared" si="61"/>
        <v>0.23741383835599805</v>
      </c>
      <c r="F790" s="5">
        <f t="shared" si="62"/>
        <v>0.23741383835599805</v>
      </c>
      <c r="G790" s="5">
        <f t="shared" si="63"/>
        <v>5.6365330642927973E-2</v>
      </c>
      <c r="H790" s="52">
        <f t="shared" si="64"/>
        <v>9.3154975243565277E-3</v>
      </c>
    </row>
    <row r="791" spans="2:8">
      <c r="B791" s="6">
        <v>44929.291666666664</v>
      </c>
      <c r="C791" s="7">
        <v>25.775099999999998</v>
      </c>
      <c r="D791" s="53">
        <f t="shared" si="60"/>
        <v>25.47640344646576</v>
      </c>
      <c r="E791" s="5">
        <f t="shared" si="61"/>
        <v>0.29869655353423852</v>
      </c>
      <c r="F791" s="5">
        <f t="shared" si="62"/>
        <v>0.29869655353423852</v>
      </c>
      <c r="G791" s="5">
        <f t="shared" si="63"/>
        <v>8.9219631093232221E-2</v>
      </c>
      <c r="H791" s="52">
        <f t="shared" si="64"/>
        <v>1.1588570113568465E-2</v>
      </c>
    </row>
    <row r="792" spans="2:8">
      <c r="B792" s="6">
        <v>44930.291666666664</v>
      </c>
      <c r="C792" s="7">
        <v>26.691199999999998</v>
      </c>
      <c r="D792" s="53">
        <f t="shared" si="60"/>
        <v>25.763152137858629</v>
      </c>
      <c r="E792" s="5">
        <f t="shared" si="61"/>
        <v>0.92804786214136925</v>
      </c>
      <c r="F792" s="5">
        <f t="shared" si="62"/>
        <v>0.92804786214136925</v>
      </c>
      <c r="G792" s="5">
        <f t="shared" si="63"/>
        <v>0.86127283442516589</v>
      </c>
      <c r="H792" s="52">
        <f t="shared" si="64"/>
        <v>3.4769806608221786E-2</v>
      </c>
    </row>
    <row r="793" spans="2:8">
      <c r="B793" s="6">
        <v>44931.291666666664</v>
      </c>
      <c r="C793" s="7">
        <v>26.575500000000002</v>
      </c>
      <c r="D793" s="53">
        <f t="shared" si="60"/>
        <v>26.654078085514342</v>
      </c>
      <c r="E793" s="5">
        <f t="shared" si="61"/>
        <v>-7.8578085514340756E-2</v>
      </c>
      <c r="F793" s="5">
        <f t="shared" si="62"/>
        <v>7.8578085514340756E-2</v>
      </c>
      <c r="G793" s="5">
        <f t="shared" si="63"/>
        <v>6.1745155230990487E-3</v>
      </c>
      <c r="H793" s="52">
        <f t="shared" si="64"/>
        <v>2.9567867213915354E-3</v>
      </c>
    </row>
    <row r="794" spans="2:8">
      <c r="B794" s="6">
        <v>44932.291666666664</v>
      </c>
      <c r="C794" s="7">
        <v>27.703700000000001</v>
      </c>
      <c r="D794" s="53">
        <f t="shared" si="60"/>
        <v>26.578643123420576</v>
      </c>
      <c r="E794" s="5">
        <f t="shared" si="61"/>
        <v>1.1250568765794249</v>
      </c>
      <c r="F794" s="5">
        <f t="shared" si="62"/>
        <v>1.1250568765794249</v>
      </c>
      <c r="G794" s="5">
        <f t="shared" si="63"/>
        <v>1.2657529755386512</v>
      </c>
      <c r="H794" s="52">
        <f t="shared" si="64"/>
        <v>4.0610347230854535E-2</v>
      </c>
    </row>
    <row r="795" spans="2:8">
      <c r="B795" s="6">
        <v>44935.291666666664</v>
      </c>
      <c r="C795" s="7">
        <v>28.263000000000002</v>
      </c>
      <c r="D795" s="53">
        <f t="shared" si="60"/>
        <v>27.658697724936825</v>
      </c>
      <c r="E795" s="5">
        <f t="shared" si="61"/>
        <v>0.60430227506317635</v>
      </c>
      <c r="F795" s="5">
        <f t="shared" si="62"/>
        <v>0.60430227506317635</v>
      </c>
      <c r="G795" s="5">
        <f t="shared" si="63"/>
        <v>0.36518123964653088</v>
      </c>
      <c r="H795" s="52">
        <f t="shared" si="64"/>
        <v>2.1381391751164998E-2</v>
      </c>
    </row>
    <row r="796" spans="2:8">
      <c r="B796" s="6">
        <v>44936.291666666664</v>
      </c>
      <c r="C796" s="7">
        <v>28.388300000000001</v>
      </c>
      <c r="D796" s="53">
        <f t="shared" si="60"/>
        <v>28.238827908997475</v>
      </c>
      <c r="E796" s="5">
        <f t="shared" si="61"/>
        <v>0.14947209100252579</v>
      </c>
      <c r="F796" s="5">
        <f t="shared" si="62"/>
        <v>0.14947209100252579</v>
      </c>
      <c r="G796" s="5">
        <f t="shared" si="63"/>
        <v>2.2341905988667352E-2</v>
      </c>
      <c r="H796" s="52">
        <f t="shared" si="64"/>
        <v>5.2652709391730317E-3</v>
      </c>
    </row>
    <row r="797" spans="2:8">
      <c r="B797" s="6">
        <v>44937.291666666664</v>
      </c>
      <c r="C797" s="7">
        <v>28.7837</v>
      </c>
      <c r="D797" s="53">
        <f t="shared" si="60"/>
        <v>28.382321116359901</v>
      </c>
      <c r="E797" s="5">
        <f t="shared" si="61"/>
        <v>0.4013788836400991</v>
      </c>
      <c r="F797" s="5">
        <f t="shared" si="62"/>
        <v>0.4013788836400991</v>
      </c>
      <c r="G797" s="5">
        <f t="shared" si="63"/>
        <v>0.16110500823217222</v>
      </c>
      <c r="H797" s="52">
        <f t="shared" si="64"/>
        <v>1.3944659082748192E-2</v>
      </c>
    </row>
    <row r="798" spans="2:8">
      <c r="B798" s="6">
        <v>44938.291666666664</v>
      </c>
      <c r="C798" s="7">
        <v>29.207999999999998</v>
      </c>
      <c r="D798" s="53">
        <f t="shared" si="60"/>
        <v>28.767644844654395</v>
      </c>
      <c r="E798" s="5">
        <f t="shared" si="61"/>
        <v>0.44035515534560332</v>
      </c>
      <c r="F798" s="5">
        <f t="shared" si="62"/>
        <v>0.44035515534560332</v>
      </c>
      <c r="G798" s="5">
        <f t="shared" si="63"/>
        <v>0.19391266283945044</v>
      </c>
      <c r="H798" s="52">
        <f t="shared" si="64"/>
        <v>1.5076525450068589E-2</v>
      </c>
    </row>
    <row r="799" spans="2:8">
      <c r="B799" s="6">
        <v>44939.291666666664</v>
      </c>
      <c r="C799" s="7">
        <v>29.034400000000002</v>
      </c>
      <c r="D799" s="53">
        <f t="shared" si="60"/>
        <v>29.190385793786174</v>
      </c>
      <c r="E799" s="5">
        <f t="shared" si="61"/>
        <v>-0.15598579378617217</v>
      </c>
      <c r="F799" s="5">
        <f t="shared" si="62"/>
        <v>0.15598579378617217</v>
      </c>
      <c r="G799" s="5">
        <f t="shared" si="63"/>
        <v>2.4331567863102227E-2</v>
      </c>
      <c r="H799" s="52">
        <f t="shared" si="64"/>
        <v>5.3724476409421984E-3</v>
      </c>
    </row>
    <row r="800" spans="2:8">
      <c r="B800" s="6">
        <v>44943.291666666664</v>
      </c>
      <c r="C800" s="7">
        <v>28.5426</v>
      </c>
      <c r="D800" s="53">
        <f t="shared" si="60"/>
        <v>29.040639431751448</v>
      </c>
      <c r="E800" s="5">
        <f t="shared" si="61"/>
        <v>-0.49803943175144738</v>
      </c>
      <c r="F800" s="5">
        <f t="shared" si="62"/>
        <v>0.49803943175144738</v>
      </c>
      <c r="G800" s="5">
        <f t="shared" si="63"/>
        <v>0.24804327557930461</v>
      </c>
      <c r="H800" s="52">
        <f t="shared" si="64"/>
        <v>1.7448986138314217E-2</v>
      </c>
    </row>
    <row r="801" spans="2:8">
      <c r="B801" s="6">
        <v>44944.291666666664</v>
      </c>
      <c r="C801" s="7">
        <v>27.780799999999999</v>
      </c>
      <c r="D801" s="53">
        <f t="shared" si="60"/>
        <v>28.562521577270058</v>
      </c>
      <c r="E801" s="5">
        <f t="shared" si="61"/>
        <v>-0.78172157727005853</v>
      </c>
      <c r="F801" s="5">
        <f t="shared" si="62"/>
        <v>0.78172157727005853</v>
      </c>
      <c r="G801" s="5">
        <f t="shared" si="63"/>
        <v>0.61108862436958811</v>
      </c>
      <c r="H801" s="52">
        <f t="shared" si="64"/>
        <v>2.8138915267740979E-2</v>
      </c>
    </row>
    <row r="802" spans="2:8">
      <c r="B802" s="6">
        <v>44945.291666666664</v>
      </c>
      <c r="C802" s="7">
        <v>27.404800000000002</v>
      </c>
      <c r="D802" s="53">
        <f t="shared" si="60"/>
        <v>27.812068863090801</v>
      </c>
      <c r="E802" s="5">
        <f t="shared" si="61"/>
        <v>-0.40726886309079902</v>
      </c>
      <c r="F802" s="5">
        <f t="shared" si="62"/>
        <v>0.40726886309079902</v>
      </c>
      <c r="G802" s="5">
        <f t="shared" si="63"/>
        <v>0.16586792684327201</v>
      </c>
      <c r="H802" s="52">
        <f t="shared" si="64"/>
        <v>1.4861223694053559E-2</v>
      </c>
    </row>
    <row r="803" spans="2:8">
      <c r="B803" s="6">
        <v>44946.291666666664</v>
      </c>
      <c r="C803" s="7">
        <v>28.176200000000001</v>
      </c>
      <c r="D803" s="53">
        <f t="shared" si="60"/>
        <v>27.421090754523632</v>
      </c>
      <c r="E803" s="5">
        <f t="shared" si="61"/>
        <v>0.75510924547636904</v>
      </c>
      <c r="F803" s="5">
        <f t="shared" si="62"/>
        <v>0.75510924547636904</v>
      </c>
      <c r="G803" s="5">
        <f t="shared" si="63"/>
        <v>0.57018997260389137</v>
      </c>
      <c r="H803" s="52">
        <f t="shared" si="64"/>
        <v>2.6799541651335843E-2</v>
      </c>
    </row>
    <row r="804" spans="2:8">
      <c r="B804" s="6">
        <v>44949.291666666664</v>
      </c>
      <c r="C804" s="7">
        <v>29.188700000000001</v>
      </c>
      <c r="D804" s="53">
        <f t="shared" si="60"/>
        <v>28.145995630180945</v>
      </c>
      <c r="E804" s="5">
        <f t="shared" si="61"/>
        <v>1.0427043698190559</v>
      </c>
      <c r="F804" s="5">
        <f t="shared" si="62"/>
        <v>1.0427043698190559</v>
      </c>
      <c r="G804" s="5">
        <f t="shared" si="63"/>
        <v>1.0872324028397544</v>
      </c>
      <c r="H804" s="52">
        <f t="shared" si="64"/>
        <v>3.5722878025367895E-2</v>
      </c>
    </row>
    <row r="805" spans="2:8">
      <c r="B805" s="6">
        <v>44950.291666666664</v>
      </c>
      <c r="C805" s="7">
        <v>28.851199999999999</v>
      </c>
      <c r="D805" s="53">
        <f t="shared" si="60"/>
        <v>29.146991825207241</v>
      </c>
      <c r="E805" s="5">
        <f t="shared" si="61"/>
        <v>-0.29579182520724245</v>
      </c>
      <c r="F805" s="5">
        <f t="shared" si="62"/>
        <v>0.29579182520724245</v>
      </c>
      <c r="G805" s="5">
        <f t="shared" si="63"/>
        <v>8.7492803859431867E-2</v>
      </c>
      <c r="H805" s="52">
        <f t="shared" si="64"/>
        <v>1.0252323134124143E-2</v>
      </c>
    </row>
    <row r="806" spans="2:8">
      <c r="B806" s="6">
        <v>44951.291666666664</v>
      </c>
      <c r="C806" s="7">
        <v>28.638999999999999</v>
      </c>
      <c r="D806" s="53">
        <f t="shared" si="60"/>
        <v>28.86303167300829</v>
      </c>
      <c r="E806" s="5">
        <f t="shared" si="61"/>
        <v>-0.22403167300829097</v>
      </c>
      <c r="F806" s="5">
        <f t="shared" si="62"/>
        <v>0.22403167300829097</v>
      </c>
      <c r="G806" s="5">
        <f t="shared" si="63"/>
        <v>5.0190190510893809E-2</v>
      </c>
      <c r="H806" s="52">
        <f t="shared" si="64"/>
        <v>7.8226080871640416E-3</v>
      </c>
    </row>
    <row r="807" spans="2:8">
      <c r="B807" s="6">
        <v>44952.291666666664</v>
      </c>
      <c r="C807" s="7">
        <v>29.0151</v>
      </c>
      <c r="D807" s="53">
        <f t="shared" si="60"/>
        <v>28.647961266920333</v>
      </c>
      <c r="E807" s="5">
        <f t="shared" si="61"/>
        <v>0.36713873307966693</v>
      </c>
      <c r="F807" s="5">
        <f t="shared" si="62"/>
        <v>0.36713873307966693</v>
      </c>
      <c r="G807" s="5">
        <f t="shared" si="63"/>
        <v>0.13479084932734292</v>
      </c>
      <c r="H807" s="52">
        <f t="shared" si="64"/>
        <v>1.2653367835357001E-2</v>
      </c>
    </row>
    <row r="808" spans="2:8">
      <c r="B808" s="6">
        <v>44953.291666666664</v>
      </c>
      <c r="C808" s="7">
        <v>27.1541</v>
      </c>
      <c r="D808" s="53">
        <f t="shared" si="60"/>
        <v>29.000414450676814</v>
      </c>
      <c r="E808" s="5">
        <f t="shared" si="61"/>
        <v>-1.8463144506768145</v>
      </c>
      <c r="F808" s="5">
        <f t="shared" si="62"/>
        <v>1.8463144506768145</v>
      </c>
      <c r="G808" s="5">
        <f t="shared" si="63"/>
        <v>3.4088770507780275</v>
      </c>
      <c r="H808" s="52">
        <f t="shared" si="64"/>
        <v>6.7993947531931262E-2</v>
      </c>
    </row>
    <row r="809" spans="2:8">
      <c r="B809" s="6">
        <v>44956.291666666664</v>
      </c>
      <c r="C809" s="7">
        <v>26.951599999999999</v>
      </c>
      <c r="D809" s="53">
        <f t="shared" si="60"/>
        <v>27.227952578027072</v>
      </c>
      <c r="E809" s="5">
        <f t="shared" si="61"/>
        <v>-0.27635257802707258</v>
      </c>
      <c r="F809" s="5">
        <f t="shared" si="62"/>
        <v>0.27635257802707258</v>
      </c>
      <c r="G809" s="5">
        <f t="shared" si="63"/>
        <v>7.6370747382209239E-2</v>
      </c>
      <c r="H809" s="52">
        <f t="shared" si="64"/>
        <v>1.0253661304971601E-2</v>
      </c>
    </row>
    <row r="810" spans="2:8">
      <c r="B810" s="6">
        <v>44957.291666666664</v>
      </c>
      <c r="C810" s="7">
        <v>27.250499999999999</v>
      </c>
      <c r="D810" s="53">
        <f t="shared" si="60"/>
        <v>26.962654103121082</v>
      </c>
      <c r="E810" s="5">
        <f t="shared" si="61"/>
        <v>0.28784589687891682</v>
      </c>
      <c r="F810" s="5">
        <f t="shared" si="62"/>
        <v>0.28784589687891682</v>
      </c>
      <c r="G810" s="5">
        <f t="shared" si="63"/>
        <v>8.285526035002802E-2</v>
      </c>
      <c r="H810" s="52">
        <f t="shared" si="64"/>
        <v>1.0562958363293034E-2</v>
      </c>
    </row>
    <row r="811" spans="2:8">
      <c r="B811" s="6">
        <v>44958.291666666664</v>
      </c>
      <c r="C811" s="7">
        <v>28.031600000000001</v>
      </c>
      <c r="D811" s="53">
        <f t="shared" si="60"/>
        <v>27.238986164124839</v>
      </c>
      <c r="E811" s="5">
        <f t="shared" si="61"/>
        <v>0.79261383587516221</v>
      </c>
      <c r="F811" s="5">
        <f t="shared" si="62"/>
        <v>0.79261383587516221</v>
      </c>
      <c r="G811" s="5">
        <f t="shared" si="63"/>
        <v>0.62823669282073857</v>
      </c>
      <c r="H811" s="52">
        <f t="shared" si="64"/>
        <v>2.8275725819259769E-2</v>
      </c>
    </row>
    <row r="812" spans="2:8">
      <c r="B812" s="6">
        <v>44959.291666666664</v>
      </c>
      <c r="C812" s="7">
        <v>29.111499999999999</v>
      </c>
      <c r="D812" s="53">
        <f t="shared" si="60"/>
        <v>27.999895446564995</v>
      </c>
      <c r="E812" s="5">
        <f t="shared" si="61"/>
        <v>1.1116045534350043</v>
      </c>
      <c r="F812" s="5">
        <f t="shared" si="62"/>
        <v>1.1116045534350043</v>
      </c>
      <c r="G812" s="5">
        <f t="shared" si="63"/>
        <v>1.2356646832174354</v>
      </c>
      <c r="H812" s="52">
        <f t="shared" si="64"/>
        <v>3.8184379143465792E-2</v>
      </c>
    </row>
    <row r="813" spans="2:8">
      <c r="B813" s="6">
        <v>44960.291666666664</v>
      </c>
      <c r="C813" s="7">
        <v>29.236899999999999</v>
      </c>
      <c r="D813" s="53">
        <f t="shared" si="60"/>
        <v>29.0670358178626</v>
      </c>
      <c r="E813" s="5">
        <f t="shared" si="61"/>
        <v>0.16986418213739896</v>
      </c>
      <c r="F813" s="5">
        <f t="shared" si="62"/>
        <v>0.16986418213739896</v>
      </c>
      <c r="G813" s="5">
        <f t="shared" si="63"/>
        <v>2.8853840373207446E-2</v>
      </c>
      <c r="H813" s="52">
        <f t="shared" si="64"/>
        <v>5.8099245179002888E-3</v>
      </c>
    </row>
    <row r="814" spans="2:8">
      <c r="B814" s="6">
        <v>44963.291666666664</v>
      </c>
      <c r="C814" s="7">
        <v>28.002199999999998</v>
      </c>
      <c r="D814" s="53">
        <f t="shared" si="60"/>
        <v>29.230105432714502</v>
      </c>
      <c r="E814" s="5">
        <f t="shared" si="61"/>
        <v>-1.227905432714504</v>
      </c>
      <c r="F814" s="5">
        <f t="shared" si="62"/>
        <v>1.227905432714504</v>
      </c>
      <c r="G814" s="5">
        <f t="shared" si="63"/>
        <v>1.5077517516897934</v>
      </c>
      <c r="H814" s="52">
        <f t="shared" si="64"/>
        <v>4.385032007179808E-2</v>
      </c>
    </row>
    <row r="815" spans="2:8">
      <c r="B815" s="6">
        <v>44964.291666666664</v>
      </c>
      <c r="C815" s="7">
        <v>28.3536</v>
      </c>
      <c r="D815" s="53">
        <f t="shared" si="60"/>
        <v>28.051316217308578</v>
      </c>
      <c r="E815" s="5">
        <f t="shared" si="61"/>
        <v>0.30228378269142198</v>
      </c>
      <c r="F815" s="5">
        <f t="shared" si="62"/>
        <v>0.30228378269142198</v>
      </c>
      <c r="G815" s="5">
        <f t="shared" si="63"/>
        <v>9.137548527823483E-2</v>
      </c>
      <c r="H815" s="52">
        <f t="shared" si="64"/>
        <v>1.0661213485815628E-2</v>
      </c>
    </row>
    <row r="816" spans="2:8">
      <c r="B816" s="6">
        <v>44965.291666666664</v>
      </c>
      <c r="C816" s="7">
        <v>27.562999999999999</v>
      </c>
      <c r="D816" s="53">
        <f t="shared" si="60"/>
        <v>28.34150864869234</v>
      </c>
      <c r="E816" s="5">
        <f t="shared" si="61"/>
        <v>-0.77850864869234115</v>
      </c>
      <c r="F816" s="5">
        <f t="shared" si="62"/>
        <v>0.77850864869234115</v>
      </c>
      <c r="G816" s="5">
        <f t="shared" si="63"/>
        <v>0.60607571608877508</v>
      </c>
      <c r="H816" s="52">
        <f t="shared" si="64"/>
        <v>2.8244699368441067E-2</v>
      </c>
    </row>
    <row r="817" spans="2:8">
      <c r="B817" s="6">
        <v>44966.291666666664</v>
      </c>
      <c r="C817" s="7">
        <v>27.065200000000001</v>
      </c>
      <c r="D817" s="53">
        <f t="shared" si="60"/>
        <v>27.594140345947693</v>
      </c>
      <c r="E817" s="5">
        <f t="shared" si="61"/>
        <v>-0.52894034594769224</v>
      </c>
      <c r="F817" s="5">
        <f t="shared" si="62"/>
        <v>0.52894034594769224</v>
      </c>
      <c r="G817" s="5">
        <f t="shared" si="63"/>
        <v>0.27977788957126432</v>
      </c>
      <c r="H817" s="52">
        <f t="shared" si="64"/>
        <v>1.9543189998510714E-2</v>
      </c>
    </row>
    <row r="818" spans="2:8">
      <c r="B818" s="6">
        <v>44967.291666666664</v>
      </c>
      <c r="C818" s="7">
        <v>27.133600000000001</v>
      </c>
      <c r="D818" s="53">
        <f t="shared" si="60"/>
        <v>27.086357613837908</v>
      </c>
      <c r="E818" s="5">
        <f t="shared" si="61"/>
        <v>4.7242386162093197E-2</v>
      </c>
      <c r="F818" s="5">
        <f t="shared" si="62"/>
        <v>4.7242386162093197E-2</v>
      </c>
      <c r="G818" s="5">
        <f t="shared" si="63"/>
        <v>2.231843050288335E-3</v>
      </c>
      <c r="H818" s="52">
        <f t="shared" si="64"/>
        <v>1.7411027715486774E-3</v>
      </c>
    </row>
    <row r="819" spans="2:8">
      <c r="B819" s="6">
        <v>44970.291666666664</v>
      </c>
      <c r="C819" s="7">
        <v>27.865600000000001</v>
      </c>
      <c r="D819" s="53">
        <f t="shared" si="60"/>
        <v>27.131710304553515</v>
      </c>
      <c r="E819" s="5">
        <f t="shared" si="61"/>
        <v>0.73388969544648575</v>
      </c>
      <c r="F819" s="5">
        <f t="shared" si="62"/>
        <v>0.73388969544648575</v>
      </c>
      <c r="G819" s="5">
        <f t="shared" si="63"/>
        <v>0.53859408508253559</v>
      </c>
      <c r="H819" s="52">
        <f t="shared" si="64"/>
        <v>2.6336762727035692E-2</v>
      </c>
    </row>
    <row r="820" spans="2:8">
      <c r="B820" s="6">
        <v>44971.291666666664</v>
      </c>
      <c r="C820" s="7">
        <v>27.953399999999998</v>
      </c>
      <c r="D820" s="53">
        <f t="shared" si="60"/>
        <v>27.83624441218214</v>
      </c>
      <c r="E820" s="5">
        <f t="shared" si="61"/>
        <v>0.11715558781785873</v>
      </c>
      <c r="F820" s="5">
        <f t="shared" si="62"/>
        <v>0.11715558781785873</v>
      </c>
      <c r="G820" s="5">
        <f t="shared" si="63"/>
        <v>1.3725431756948009E-2</v>
      </c>
      <c r="H820" s="52">
        <f t="shared" si="64"/>
        <v>4.1911033297508974E-3</v>
      </c>
    </row>
    <row r="821" spans="2:8">
      <c r="B821" s="6">
        <v>44972.291666666664</v>
      </c>
      <c r="C821" s="7">
        <v>28.1584</v>
      </c>
      <c r="D821" s="53">
        <f t="shared" si="60"/>
        <v>27.948713776487285</v>
      </c>
      <c r="E821" s="5">
        <f t="shared" si="61"/>
        <v>0.20968622351271549</v>
      </c>
      <c r="F821" s="5">
        <f t="shared" si="62"/>
        <v>0.20968622351271549</v>
      </c>
      <c r="G821" s="5">
        <f t="shared" si="63"/>
        <v>4.3968312331024474E-2</v>
      </c>
      <c r="H821" s="52">
        <f t="shared" si="64"/>
        <v>7.4466668387662468E-3</v>
      </c>
    </row>
    <row r="822" spans="2:8">
      <c r="B822" s="6">
        <v>44973.291666666664</v>
      </c>
      <c r="C822" s="7">
        <v>27.524000000000001</v>
      </c>
      <c r="D822" s="53">
        <f t="shared" si="60"/>
        <v>28.15001255105949</v>
      </c>
      <c r="E822" s="5">
        <f t="shared" si="61"/>
        <v>-0.62601255105948894</v>
      </c>
      <c r="F822" s="5">
        <f t="shared" si="62"/>
        <v>0.62601255105948894</v>
      </c>
      <c r="G822" s="5">
        <f t="shared" si="63"/>
        <v>0.39189171408400925</v>
      </c>
      <c r="H822" s="52">
        <f t="shared" si="64"/>
        <v>2.2744243244422646E-2</v>
      </c>
    </row>
    <row r="823" spans="2:8">
      <c r="B823" s="6">
        <v>44974.291666666664</v>
      </c>
      <c r="C823" s="7">
        <v>26.9481</v>
      </c>
      <c r="D823" s="53">
        <f t="shared" si="60"/>
        <v>27.549040502042381</v>
      </c>
      <c r="E823" s="5">
        <f t="shared" si="61"/>
        <v>-0.60094050204238059</v>
      </c>
      <c r="F823" s="5">
        <f t="shared" si="62"/>
        <v>0.60094050204238059</v>
      </c>
      <c r="G823" s="5">
        <f t="shared" si="63"/>
        <v>0.3611294869949484</v>
      </c>
      <c r="H823" s="52">
        <f t="shared" si="64"/>
        <v>2.2299921034966495E-2</v>
      </c>
    </row>
    <row r="824" spans="2:8">
      <c r="B824" s="6">
        <v>44978.291666666664</v>
      </c>
      <c r="C824" s="7">
        <v>25.435300000000002</v>
      </c>
      <c r="D824" s="53">
        <f t="shared" si="60"/>
        <v>26.972137620081696</v>
      </c>
      <c r="E824" s="5">
        <f t="shared" si="61"/>
        <v>-1.5368376200816947</v>
      </c>
      <c r="F824" s="5">
        <f t="shared" si="62"/>
        <v>1.5368376200816947</v>
      </c>
      <c r="G824" s="5">
        <f t="shared" si="63"/>
        <v>2.3618698704983672</v>
      </c>
      <c r="H824" s="52">
        <f t="shared" si="64"/>
        <v>6.0421446575495259E-2</v>
      </c>
    </row>
    <row r="825" spans="2:8">
      <c r="B825" s="6">
        <v>44979.291666666664</v>
      </c>
      <c r="C825" s="7">
        <v>24.859400000000001</v>
      </c>
      <c r="D825" s="53">
        <f t="shared" si="60"/>
        <v>25.496773504803269</v>
      </c>
      <c r="E825" s="5">
        <f t="shared" si="61"/>
        <v>-0.63737350480326782</v>
      </c>
      <c r="F825" s="5">
        <f t="shared" si="62"/>
        <v>0.63737350480326782</v>
      </c>
      <c r="G825" s="5">
        <f t="shared" si="63"/>
        <v>0.40624498462520126</v>
      </c>
      <c r="H825" s="52">
        <f t="shared" si="64"/>
        <v>2.5639134685602541E-2</v>
      </c>
    </row>
    <row r="826" spans="2:8">
      <c r="B826" s="6">
        <v>44980.291666666664</v>
      </c>
      <c r="C826" s="7">
        <v>24.996099999999998</v>
      </c>
      <c r="D826" s="53">
        <f t="shared" si="60"/>
        <v>24.88489494019213</v>
      </c>
      <c r="E826" s="5">
        <f t="shared" si="61"/>
        <v>0.11120505980786888</v>
      </c>
      <c r="F826" s="5">
        <f t="shared" si="62"/>
        <v>0.11120505980786888</v>
      </c>
      <c r="G826" s="5">
        <f t="shared" si="63"/>
        <v>1.2366565326871694E-2</v>
      </c>
      <c r="H826" s="52">
        <f t="shared" si="64"/>
        <v>4.4488964201562994E-3</v>
      </c>
    </row>
    <row r="827" spans="2:8">
      <c r="B827" s="6">
        <v>44981.291666666664</v>
      </c>
      <c r="C827" s="7">
        <v>24.537299999999998</v>
      </c>
      <c r="D827" s="53">
        <f t="shared" si="60"/>
        <v>24.991651797607684</v>
      </c>
      <c r="E827" s="5">
        <f t="shared" si="61"/>
        <v>-0.45435179760768563</v>
      </c>
      <c r="F827" s="5">
        <f t="shared" si="62"/>
        <v>0.45435179760768563</v>
      </c>
      <c r="G827" s="5">
        <f t="shared" si="63"/>
        <v>0.20643555598933533</v>
      </c>
      <c r="H827" s="52">
        <f t="shared" si="64"/>
        <v>1.8516780477382828E-2</v>
      </c>
    </row>
    <row r="828" spans="2:8">
      <c r="B828" s="6">
        <v>44984.291666666664</v>
      </c>
      <c r="C828" s="7">
        <v>24.303100000000001</v>
      </c>
      <c r="D828" s="53">
        <f t="shared" si="60"/>
        <v>24.555474071904307</v>
      </c>
      <c r="E828" s="5">
        <f t="shared" si="61"/>
        <v>-0.25237407190430616</v>
      </c>
      <c r="F828" s="5">
        <f t="shared" si="62"/>
        <v>0.25237407190430616</v>
      </c>
      <c r="G828" s="5">
        <f t="shared" si="63"/>
        <v>6.36926721695599E-2</v>
      </c>
      <c r="H828" s="52">
        <f t="shared" si="64"/>
        <v>1.0384439512009009E-2</v>
      </c>
    </row>
    <row r="829" spans="2:8">
      <c r="B829" s="6">
        <v>44985.291666666664</v>
      </c>
      <c r="C829" s="7">
        <v>24.3324</v>
      </c>
      <c r="D829" s="53">
        <f t="shared" si="60"/>
        <v>24.313194962876175</v>
      </c>
      <c r="E829" s="5">
        <f t="shared" si="61"/>
        <v>1.9205037123825264E-2</v>
      </c>
      <c r="F829" s="5">
        <f t="shared" si="62"/>
        <v>1.9205037123825264E-2</v>
      </c>
      <c r="G829" s="5">
        <f t="shared" si="63"/>
        <v>3.6883345092750654E-4</v>
      </c>
      <c r="H829" s="52">
        <f t="shared" si="64"/>
        <v>7.8927837467020364E-4</v>
      </c>
    </row>
    <row r="830" spans="2:8">
      <c r="B830" s="6">
        <v>44986.291666666664</v>
      </c>
      <c r="C830" s="7">
        <v>24.722799999999999</v>
      </c>
      <c r="D830" s="53">
        <f t="shared" si="60"/>
        <v>24.331631798515048</v>
      </c>
      <c r="E830" s="5">
        <f t="shared" si="61"/>
        <v>0.39116820148495179</v>
      </c>
      <c r="F830" s="5">
        <f t="shared" si="62"/>
        <v>0.39116820148495179</v>
      </c>
      <c r="G830" s="5">
        <f t="shared" si="63"/>
        <v>0.15301256185297185</v>
      </c>
      <c r="H830" s="52">
        <f t="shared" si="64"/>
        <v>1.5822164216227605E-2</v>
      </c>
    </row>
    <row r="831" spans="2:8">
      <c r="B831" s="6">
        <v>44987.291666666664</v>
      </c>
      <c r="C831" s="7">
        <v>25.571899999999999</v>
      </c>
      <c r="D831" s="53">
        <f t="shared" si="60"/>
        <v>24.707153271940602</v>
      </c>
      <c r="E831" s="5">
        <f t="shared" si="61"/>
        <v>0.8647467280593979</v>
      </c>
      <c r="F831" s="5">
        <f t="shared" si="62"/>
        <v>0.8647467280593979</v>
      </c>
      <c r="G831" s="5">
        <f t="shared" si="63"/>
        <v>0.74778690368943423</v>
      </c>
      <c r="H831" s="52">
        <f t="shared" si="64"/>
        <v>3.3816287724392706E-2</v>
      </c>
    </row>
    <row r="832" spans="2:8">
      <c r="B832" s="6">
        <v>44988.291666666664</v>
      </c>
      <c r="C832" s="7">
        <v>25.767099999999999</v>
      </c>
      <c r="D832" s="53">
        <f t="shared" si="60"/>
        <v>25.537310130877625</v>
      </c>
      <c r="E832" s="5">
        <f t="shared" si="61"/>
        <v>0.22978986912237431</v>
      </c>
      <c r="F832" s="5">
        <f t="shared" si="62"/>
        <v>0.22978986912237431</v>
      </c>
      <c r="G832" s="5">
        <f t="shared" si="63"/>
        <v>5.2803383951277913E-2</v>
      </c>
      <c r="H832" s="52">
        <f t="shared" si="64"/>
        <v>8.9179561969478256E-3</v>
      </c>
    </row>
    <row r="833" spans="2:8">
      <c r="B833" s="6">
        <v>44991.291666666664</v>
      </c>
      <c r="C833" s="7">
        <v>25.367000000000001</v>
      </c>
      <c r="D833" s="53">
        <f t="shared" si="60"/>
        <v>25.757908405235103</v>
      </c>
      <c r="E833" s="5">
        <f t="shared" si="61"/>
        <v>-0.39090840523510195</v>
      </c>
      <c r="F833" s="5">
        <f t="shared" si="62"/>
        <v>0.39090840523510195</v>
      </c>
      <c r="G833" s="5">
        <f t="shared" si="63"/>
        <v>0.15280938128345067</v>
      </c>
      <c r="H833" s="52">
        <f t="shared" si="64"/>
        <v>1.5410115710769974E-2</v>
      </c>
    </row>
    <row r="834" spans="2:8">
      <c r="B834" s="6">
        <v>44992.291666666664</v>
      </c>
      <c r="C834" s="7">
        <v>24.917999999999999</v>
      </c>
      <c r="D834" s="53">
        <f t="shared" si="60"/>
        <v>25.382636336209405</v>
      </c>
      <c r="E834" s="5">
        <f t="shared" si="61"/>
        <v>-0.4646363362094057</v>
      </c>
      <c r="F834" s="5">
        <f t="shared" si="62"/>
        <v>0.4646363362094057</v>
      </c>
      <c r="G834" s="5">
        <f t="shared" si="63"/>
        <v>0.2158869249260999</v>
      </c>
      <c r="H834" s="52">
        <f t="shared" si="64"/>
        <v>1.8646614343422654E-2</v>
      </c>
    </row>
    <row r="835" spans="2:8">
      <c r="B835" s="6">
        <v>44993.291666666664</v>
      </c>
      <c r="C835" s="7">
        <v>25.357199999999999</v>
      </c>
      <c r="D835" s="53">
        <f t="shared" si="60"/>
        <v>24.936585453448377</v>
      </c>
      <c r="E835" s="5">
        <f t="shared" si="61"/>
        <v>0.42061454655162223</v>
      </c>
      <c r="F835" s="5">
        <f t="shared" si="62"/>
        <v>0.42061454655162223</v>
      </c>
      <c r="G835" s="5">
        <f t="shared" si="63"/>
        <v>0.17691659677082677</v>
      </c>
      <c r="H835" s="52">
        <f t="shared" si="64"/>
        <v>1.6587578539886984E-2</v>
      </c>
    </row>
    <row r="836" spans="2:8">
      <c r="B836" s="6">
        <v>44994.291666666664</v>
      </c>
      <c r="C836" s="7">
        <v>25.8062</v>
      </c>
      <c r="D836" s="53">
        <f t="shared" ref="D836:D899" si="65">alpha*C835+(1-alpha)*D835</f>
        <v>25.340375418137935</v>
      </c>
      <c r="E836" s="5">
        <f t="shared" ref="E836:E899" si="66">C836-D836</f>
        <v>0.46582458186206566</v>
      </c>
      <c r="F836" s="5">
        <f t="shared" ref="F836:F899" si="67">ABS(E836)</f>
        <v>0.46582458186206566</v>
      </c>
      <c r="G836" s="5">
        <f t="shared" ref="G836:G899" si="68">E836^2</f>
        <v>0.2169925410669683</v>
      </c>
      <c r="H836" s="52">
        <f t="shared" ref="H836:H899" si="69">F836/C836</f>
        <v>1.8050878543220839E-2</v>
      </c>
    </row>
    <row r="837" spans="2:8">
      <c r="B837" s="6">
        <v>44995.291666666664</v>
      </c>
      <c r="C837" s="7">
        <v>26.567499999999999</v>
      </c>
      <c r="D837" s="53">
        <f t="shared" si="65"/>
        <v>25.787567016725518</v>
      </c>
      <c r="E837" s="5">
        <f t="shared" si="66"/>
        <v>0.77993298327448102</v>
      </c>
      <c r="F837" s="5">
        <f t="shared" si="67"/>
        <v>0.77993298327448102</v>
      </c>
      <c r="G837" s="5">
        <f t="shared" si="68"/>
        <v>0.60829545839943189</v>
      </c>
      <c r="H837" s="52">
        <f t="shared" si="69"/>
        <v>2.935665694079161E-2</v>
      </c>
    </row>
    <row r="838" spans="2:8">
      <c r="B838" s="6">
        <v>44998.291666666664</v>
      </c>
      <c r="C838" s="7">
        <v>26.303899999999999</v>
      </c>
      <c r="D838" s="53">
        <f t="shared" si="65"/>
        <v>26.536302680669021</v>
      </c>
      <c r="E838" s="5">
        <f t="shared" si="66"/>
        <v>-0.23240268066902203</v>
      </c>
      <c r="F838" s="5">
        <f t="shared" si="67"/>
        <v>0.23240268066902203</v>
      </c>
      <c r="G838" s="5">
        <f t="shared" si="68"/>
        <v>5.4011005982147427E-2</v>
      </c>
      <c r="H838" s="52">
        <f t="shared" si="69"/>
        <v>8.8352936510944016E-3</v>
      </c>
    </row>
    <row r="839" spans="2:8">
      <c r="B839" s="6">
        <v>44999.291666666664</v>
      </c>
      <c r="C839" s="7">
        <v>27.3385</v>
      </c>
      <c r="D839" s="53">
        <f t="shared" si="65"/>
        <v>26.313196107226759</v>
      </c>
      <c r="E839" s="5">
        <f t="shared" si="66"/>
        <v>1.0253038927732412</v>
      </c>
      <c r="F839" s="5">
        <f t="shared" si="67"/>
        <v>1.0253038927732412</v>
      </c>
      <c r="G839" s="5">
        <f t="shared" si="68"/>
        <v>1.0512480725359621</v>
      </c>
      <c r="H839" s="52">
        <f t="shared" si="69"/>
        <v>3.7504028852103855E-2</v>
      </c>
    </row>
    <row r="840" spans="2:8">
      <c r="B840" s="6">
        <v>45000.291666666664</v>
      </c>
      <c r="C840" s="7">
        <v>27.728899999999999</v>
      </c>
      <c r="D840" s="53">
        <f t="shared" si="65"/>
        <v>27.297487844289069</v>
      </c>
      <c r="E840" s="5">
        <f t="shared" si="66"/>
        <v>0.43141215571093028</v>
      </c>
      <c r="F840" s="5">
        <f t="shared" si="67"/>
        <v>0.43141215571093028</v>
      </c>
      <c r="G840" s="5">
        <f t="shared" si="68"/>
        <v>0.18611644809515196</v>
      </c>
      <c r="H840" s="52">
        <f t="shared" si="69"/>
        <v>1.5558213838664004E-2</v>
      </c>
    </row>
    <row r="841" spans="2:8">
      <c r="B841" s="6">
        <v>45001.291666666664</v>
      </c>
      <c r="C841" s="7">
        <v>29.456499999999998</v>
      </c>
      <c r="D841" s="53">
        <f t="shared" si="65"/>
        <v>27.711643513771563</v>
      </c>
      <c r="E841" s="5">
        <f t="shared" si="66"/>
        <v>1.7448564862284357</v>
      </c>
      <c r="F841" s="5">
        <f t="shared" si="67"/>
        <v>1.7448564862284357</v>
      </c>
      <c r="G841" s="5">
        <f t="shared" si="68"/>
        <v>3.0445241575334432</v>
      </c>
      <c r="H841" s="52">
        <f t="shared" si="69"/>
        <v>5.9235024060171296E-2</v>
      </c>
    </row>
    <row r="842" spans="2:8">
      <c r="B842" s="6">
        <v>45002.291666666664</v>
      </c>
      <c r="C842" s="7">
        <v>29.095400000000001</v>
      </c>
      <c r="D842" s="53">
        <f t="shared" si="65"/>
        <v>29.386705740550859</v>
      </c>
      <c r="E842" s="5">
        <f t="shared" si="66"/>
        <v>-0.29130574055085745</v>
      </c>
      <c r="F842" s="5">
        <f t="shared" si="67"/>
        <v>0.29130574055085745</v>
      </c>
      <c r="G842" s="5">
        <f t="shared" si="68"/>
        <v>8.4859034477883469E-2</v>
      </c>
      <c r="H842" s="52">
        <f t="shared" si="69"/>
        <v>1.0012089215163134E-2</v>
      </c>
    </row>
    <row r="843" spans="2:8">
      <c r="B843" s="6">
        <v>45005.291666666664</v>
      </c>
      <c r="C843" s="7">
        <v>28.460999999999999</v>
      </c>
      <c r="D843" s="53">
        <f t="shared" si="65"/>
        <v>29.107052229622035</v>
      </c>
      <c r="E843" s="5">
        <f t="shared" si="66"/>
        <v>-0.64605222962203612</v>
      </c>
      <c r="F843" s="5">
        <f t="shared" si="67"/>
        <v>0.64605222962203612</v>
      </c>
      <c r="G843" s="5">
        <f t="shared" si="68"/>
        <v>0.41738348339960407</v>
      </c>
      <c r="H843" s="52">
        <f t="shared" si="69"/>
        <v>2.2699561843295604E-2</v>
      </c>
    </row>
    <row r="844" spans="2:8">
      <c r="B844" s="6">
        <v>45006.291666666664</v>
      </c>
      <c r="C844" s="7">
        <v>27.777699999999999</v>
      </c>
      <c r="D844" s="53">
        <f t="shared" si="65"/>
        <v>28.486842089184883</v>
      </c>
      <c r="E844" s="5">
        <f t="shared" si="66"/>
        <v>-0.70914208918488342</v>
      </c>
      <c r="F844" s="5">
        <f t="shared" si="67"/>
        <v>0.70914208918488342</v>
      </c>
      <c r="G844" s="5">
        <f t="shared" si="68"/>
        <v>0.5028825026535011</v>
      </c>
      <c r="H844" s="52">
        <f t="shared" si="69"/>
        <v>2.5529186692378542E-2</v>
      </c>
    </row>
    <row r="845" spans="2:8">
      <c r="B845" s="6">
        <v>45007.291666666664</v>
      </c>
      <c r="C845" s="7">
        <v>27.4557</v>
      </c>
      <c r="D845" s="53">
        <f t="shared" si="65"/>
        <v>27.806065683567393</v>
      </c>
      <c r="E845" s="5">
        <f t="shared" si="66"/>
        <v>-0.35036568356739295</v>
      </c>
      <c r="F845" s="5">
        <f t="shared" si="67"/>
        <v>0.35036568356739295</v>
      </c>
      <c r="G845" s="5">
        <f t="shared" si="68"/>
        <v>0.12275611222164652</v>
      </c>
      <c r="H845" s="52">
        <f t="shared" si="69"/>
        <v>1.2761127327563782E-2</v>
      </c>
    </row>
    <row r="846" spans="2:8">
      <c r="B846" s="6">
        <v>45008.291666666664</v>
      </c>
      <c r="C846" s="7">
        <v>28.334099999999999</v>
      </c>
      <c r="D846" s="53">
        <f t="shared" si="65"/>
        <v>27.469714627342693</v>
      </c>
      <c r="E846" s="5">
        <f t="shared" si="66"/>
        <v>0.86438537265730631</v>
      </c>
      <c r="F846" s="5">
        <f t="shared" si="67"/>
        <v>0.86438537265730631</v>
      </c>
      <c r="G846" s="5">
        <f t="shared" si="68"/>
        <v>0.74716207246391031</v>
      </c>
      <c r="H846" s="52">
        <f t="shared" si="69"/>
        <v>3.0506893554314636E-2</v>
      </c>
    </row>
    <row r="847" spans="2:8">
      <c r="B847" s="6">
        <v>45009.291666666664</v>
      </c>
      <c r="C847" s="7">
        <v>28.656199999999998</v>
      </c>
      <c r="D847" s="53">
        <f t="shared" si="65"/>
        <v>28.299524585093707</v>
      </c>
      <c r="E847" s="5">
        <f t="shared" si="66"/>
        <v>0.35667541490629162</v>
      </c>
      <c r="F847" s="5">
        <f t="shared" si="67"/>
        <v>0.35667541490629162</v>
      </c>
      <c r="G847" s="5">
        <f t="shared" si="68"/>
        <v>0.12721735159857528</v>
      </c>
      <c r="H847" s="52">
        <f t="shared" si="69"/>
        <v>1.244671013275632E-2</v>
      </c>
    </row>
    <row r="848" spans="2:8">
      <c r="B848" s="6">
        <v>45012.291666666664</v>
      </c>
      <c r="C848" s="7">
        <v>28.480499999999999</v>
      </c>
      <c r="D848" s="53">
        <f t="shared" si="65"/>
        <v>28.641932983403748</v>
      </c>
      <c r="E848" s="5">
        <f t="shared" si="66"/>
        <v>-0.16143298340374912</v>
      </c>
      <c r="F848" s="5">
        <f t="shared" si="67"/>
        <v>0.16143298340374912</v>
      </c>
      <c r="G848" s="5">
        <f t="shared" si="68"/>
        <v>2.6060608130635137E-2</v>
      </c>
      <c r="H848" s="52">
        <f t="shared" si="69"/>
        <v>5.6681934447691974E-3</v>
      </c>
    </row>
    <row r="849" spans="2:8">
      <c r="B849" s="6">
        <v>45013.291666666664</v>
      </c>
      <c r="C849" s="7">
        <v>28.587800000000001</v>
      </c>
      <c r="D849" s="53">
        <f t="shared" si="65"/>
        <v>28.486957319336149</v>
      </c>
      <c r="E849" s="5">
        <f t="shared" si="66"/>
        <v>0.10084268066385249</v>
      </c>
      <c r="F849" s="5">
        <f t="shared" si="67"/>
        <v>0.10084268066385249</v>
      </c>
      <c r="G849" s="5">
        <f t="shared" si="68"/>
        <v>1.0169246243471729E-2</v>
      </c>
      <c r="H849" s="52">
        <f t="shared" si="69"/>
        <v>3.5274725814456688E-3</v>
      </c>
    </row>
    <row r="850" spans="2:8">
      <c r="B850" s="6">
        <v>45014.291666666664</v>
      </c>
      <c r="C850" s="7">
        <v>30.764399999999998</v>
      </c>
      <c r="D850" s="53">
        <f t="shared" si="65"/>
        <v>28.583766292773447</v>
      </c>
      <c r="E850" s="5">
        <f t="shared" si="66"/>
        <v>2.1806337072265514</v>
      </c>
      <c r="F850" s="5">
        <f t="shared" si="67"/>
        <v>2.1806337072265514</v>
      </c>
      <c r="G850" s="5">
        <f t="shared" si="68"/>
        <v>4.7551633650926126</v>
      </c>
      <c r="H850" s="52">
        <f t="shared" si="69"/>
        <v>7.0881723915517655E-2</v>
      </c>
    </row>
    <row r="851" spans="2:8">
      <c r="B851" s="6">
        <v>45015.291666666664</v>
      </c>
      <c r="C851" s="7">
        <v>31.320699999999999</v>
      </c>
      <c r="D851" s="53">
        <f t="shared" si="65"/>
        <v>30.677174651710935</v>
      </c>
      <c r="E851" s="5">
        <f t="shared" si="66"/>
        <v>0.64352534828906371</v>
      </c>
      <c r="F851" s="5">
        <f t="shared" si="67"/>
        <v>0.64352534828906371</v>
      </c>
      <c r="G851" s="5">
        <f t="shared" si="68"/>
        <v>0.41412487389056074</v>
      </c>
      <c r="H851" s="52">
        <f t="shared" si="69"/>
        <v>2.0546327134740403E-2</v>
      </c>
    </row>
    <row r="852" spans="2:8">
      <c r="B852" s="6">
        <v>45016.291666666664</v>
      </c>
      <c r="C852" s="7">
        <v>31.886800000000001</v>
      </c>
      <c r="D852" s="53">
        <f t="shared" si="65"/>
        <v>31.294958986068437</v>
      </c>
      <c r="E852" s="5">
        <f t="shared" si="66"/>
        <v>0.59184101393156396</v>
      </c>
      <c r="F852" s="5">
        <f t="shared" si="67"/>
        <v>0.59184101393156396</v>
      </c>
      <c r="G852" s="5">
        <f t="shared" si="68"/>
        <v>0.35027578577154167</v>
      </c>
      <c r="H852" s="52">
        <f t="shared" si="69"/>
        <v>1.8560690126684518E-2</v>
      </c>
    </row>
    <row r="853" spans="2:8">
      <c r="B853" s="6">
        <v>45019.291666666664</v>
      </c>
      <c r="C853" s="7">
        <v>32.101500000000001</v>
      </c>
      <c r="D853" s="53">
        <f t="shared" si="65"/>
        <v>31.863126359442738</v>
      </c>
      <c r="E853" s="5">
        <f t="shared" si="66"/>
        <v>0.2383736405572634</v>
      </c>
      <c r="F853" s="5">
        <f t="shared" si="67"/>
        <v>0.2383736405572634</v>
      </c>
      <c r="G853" s="5">
        <f t="shared" si="68"/>
        <v>5.6821992512523407E-2</v>
      </c>
      <c r="H853" s="52">
        <f t="shared" si="69"/>
        <v>7.4256231190836372E-3</v>
      </c>
    </row>
    <row r="854" spans="2:8">
      <c r="B854" s="6">
        <v>45020.291666666664</v>
      </c>
      <c r="C854" s="7">
        <v>32.3065</v>
      </c>
      <c r="D854" s="53">
        <f t="shared" si="65"/>
        <v>32.09196505437771</v>
      </c>
      <c r="E854" s="5">
        <f t="shared" si="66"/>
        <v>0.21453494562229025</v>
      </c>
      <c r="F854" s="5">
        <f t="shared" si="67"/>
        <v>0.21453494562229025</v>
      </c>
      <c r="G854" s="5">
        <f t="shared" si="68"/>
        <v>4.6025242893159034E-2</v>
      </c>
      <c r="H854" s="52">
        <f t="shared" si="69"/>
        <v>6.6406124347202656E-3</v>
      </c>
    </row>
    <row r="855" spans="2:8">
      <c r="B855" s="6">
        <v>45021.291666666664</v>
      </c>
      <c r="C855" s="7">
        <v>32.042999999999999</v>
      </c>
      <c r="D855" s="53">
        <f t="shared" si="65"/>
        <v>32.297918602175109</v>
      </c>
      <c r="E855" s="5">
        <f t="shared" si="66"/>
        <v>-0.25491860217510975</v>
      </c>
      <c r="F855" s="5">
        <f t="shared" si="67"/>
        <v>0.25491860217510975</v>
      </c>
      <c r="G855" s="5">
        <f t="shared" si="68"/>
        <v>6.4983493734911871E-2</v>
      </c>
      <c r="H855" s="52">
        <f t="shared" si="69"/>
        <v>7.9555160932219138E-3</v>
      </c>
    </row>
    <row r="856" spans="2:8">
      <c r="B856" s="6">
        <v>45022.291666666664</v>
      </c>
      <c r="C856" s="7">
        <v>32.023499999999999</v>
      </c>
      <c r="D856" s="53">
        <f t="shared" si="65"/>
        <v>32.053196744087003</v>
      </c>
      <c r="E856" s="5">
        <f t="shared" si="66"/>
        <v>-2.9696744087004845E-2</v>
      </c>
      <c r="F856" s="5">
        <f t="shared" si="67"/>
        <v>2.9696744087004845E-2</v>
      </c>
      <c r="G856" s="5">
        <f t="shared" si="68"/>
        <v>8.8189660936905724E-4</v>
      </c>
      <c r="H856" s="52">
        <f t="shared" si="69"/>
        <v>9.2734223576451192E-4</v>
      </c>
    </row>
    <row r="857" spans="2:8">
      <c r="B857" s="6">
        <v>45026.291666666664</v>
      </c>
      <c r="C857" s="7">
        <v>31.740400000000001</v>
      </c>
      <c r="D857" s="53">
        <f t="shared" si="65"/>
        <v>32.024687869763476</v>
      </c>
      <c r="E857" s="5">
        <f t="shared" si="66"/>
        <v>-0.28428786976347453</v>
      </c>
      <c r="F857" s="5">
        <f t="shared" si="67"/>
        <v>0.28428786976347453</v>
      </c>
      <c r="G857" s="5">
        <f t="shared" si="68"/>
        <v>8.0819592894654263E-2</v>
      </c>
      <c r="H857" s="52">
        <f t="shared" si="69"/>
        <v>8.9566568084672692E-3</v>
      </c>
    </row>
    <row r="858" spans="2:8">
      <c r="B858" s="6">
        <v>45027.291666666664</v>
      </c>
      <c r="C858" s="7">
        <v>31.5745</v>
      </c>
      <c r="D858" s="53">
        <f t="shared" si="65"/>
        <v>31.751771514790537</v>
      </c>
      <c r="E858" s="5">
        <f t="shared" si="66"/>
        <v>-0.1772715147905366</v>
      </c>
      <c r="F858" s="5">
        <f t="shared" si="67"/>
        <v>0.1772715147905366</v>
      </c>
      <c r="G858" s="5">
        <f t="shared" si="68"/>
        <v>3.1425189956131437E-2</v>
      </c>
      <c r="H858" s="52">
        <f t="shared" si="69"/>
        <v>5.6143886614368112E-3</v>
      </c>
    </row>
    <row r="859" spans="2:8">
      <c r="B859" s="6">
        <v>45028.291666666664</v>
      </c>
      <c r="C859" s="7">
        <v>31.252400000000002</v>
      </c>
      <c r="D859" s="53">
        <f t="shared" si="65"/>
        <v>31.581590860591621</v>
      </c>
      <c r="E859" s="5">
        <f t="shared" si="66"/>
        <v>-0.32919086059161984</v>
      </c>
      <c r="F859" s="5">
        <f t="shared" si="67"/>
        <v>0.32919086059161984</v>
      </c>
      <c r="G859" s="5">
        <f t="shared" si="68"/>
        <v>0.10836662269705129</v>
      </c>
      <c r="H859" s="52">
        <f t="shared" si="69"/>
        <v>1.0533298581600768E-2</v>
      </c>
    </row>
    <row r="860" spans="2:8">
      <c r="B860" s="6">
        <v>45029.291666666664</v>
      </c>
      <c r="C860" s="7">
        <v>31.3598</v>
      </c>
      <c r="D860" s="53">
        <f t="shared" si="65"/>
        <v>31.265567634423665</v>
      </c>
      <c r="E860" s="5">
        <f t="shared" si="66"/>
        <v>9.4232365576335297E-2</v>
      </c>
      <c r="F860" s="5">
        <f t="shared" si="67"/>
        <v>9.4232365576335297E-2</v>
      </c>
      <c r="G860" s="5">
        <f t="shared" si="68"/>
        <v>8.8797387221121009E-3</v>
      </c>
      <c r="H860" s="52">
        <f t="shared" si="69"/>
        <v>3.0048777599453852E-3</v>
      </c>
    </row>
    <row r="861" spans="2:8">
      <c r="B861" s="6">
        <v>45030.291666666664</v>
      </c>
      <c r="C861" s="7">
        <v>31.125499999999999</v>
      </c>
      <c r="D861" s="53">
        <f t="shared" si="65"/>
        <v>31.356030705376945</v>
      </c>
      <c r="E861" s="5">
        <f t="shared" si="66"/>
        <v>-0.23053070537694609</v>
      </c>
      <c r="F861" s="5">
        <f t="shared" si="67"/>
        <v>0.23053070537694609</v>
      </c>
      <c r="G861" s="5">
        <f t="shared" si="68"/>
        <v>5.3144406121592318E-2</v>
      </c>
      <c r="H861" s="52">
        <f t="shared" si="69"/>
        <v>7.4064900283351623E-3</v>
      </c>
    </row>
    <row r="862" spans="2:8">
      <c r="B862" s="6">
        <v>45033.291666666664</v>
      </c>
      <c r="C862" s="7">
        <v>31.369499999999999</v>
      </c>
      <c r="D862" s="53">
        <f t="shared" si="65"/>
        <v>31.134721228215078</v>
      </c>
      <c r="E862" s="5">
        <f t="shared" si="66"/>
        <v>0.23477877178492079</v>
      </c>
      <c r="F862" s="5">
        <f t="shared" si="67"/>
        <v>0.23477877178492079</v>
      </c>
      <c r="G862" s="5">
        <f t="shared" si="68"/>
        <v>5.5121071680835916E-2</v>
      </c>
      <c r="H862" s="52">
        <f t="shared" si="69"/>
        <v>7.4843007311216564E-3</v>
      </c>
    </row>
    <row r="863" spans="2:8">
      <c r="B863" s="6">
        <v>45034.291666666664</v>
      </c>
      <c r="C863" s="7">
        <v>31.067</v>
      </c>
      <c r="D863" s="53">
        <f t="shared" si="65"/>
        <v>31.360108849128604</v>
      </c>
      <c r="E863" s="5">
        <f t="shared" si="66"/>
        <v>-0.29310884912860402</v>
      </c>
      <c r="F863" s="5">
        <f t="shared" si="67"/>
        <v>0.29310884912860402</v>
      </c>
      <c r="G863" s="5">
        <f t="shared" si="68"/>
        <v>8.5912797437494748E-2</v>
      </c>
      <c r="H863" s="52">
        <f t="shared" si="69"/>
        <v>9.4347329683781515E-3</v>
      </c>
    </row>
    <row r="864" spans="2:8">
      <c r="B864" s="6">
        <v>45035.291666666664</v>
      </c>
      <c r="C864" s="7">
        <v>30.403300000000002</v>
      </c>
      <c r="D864" s="53">
        <f t="shared" si="65"/>
        <v>31.078724353965146</v>
      </c>
      <c r="E864" s="5">
        <f t="shared" si="66"/>
        <v>-0.67542435396514477</v>
      </c>
      <c r="F864" s="5">
        <f t="shared" si="67"/>
        <v>0.67542435396514477</v>
      </c>
      <c r="G864" s="5">
        <f t="shared" si="68"/>
        <v>0.45619805792923318</v>
      </c>
      <c r="H864" s="52">
        <f t="shared" si="69"/>
        <v>2.2215494830006767E-2</v>
      </c>
    </row>
    <row r="865" spans="2:8">
      <c r="B865" s="6">
        <v>45036.291666666664</v>
      </c>
      <c r="C865" s="7">
        <v>30.120200000000001</v>
      </c>
      <c r="D865" s="53">
        <f t="shared" si="65"/>
        <v>30.430316974158607</v>
      </c>
      <c r="E865" s="5">
        <f t="shared" si="66"/>
        <v>-0.31011697415860695</v>
      </c>
      <c r="F865" s="5">
        <f t="shared" si="67"/>
        <v>0.31011697415860695</v>
      </c>
      <c r="G865" s="5">
        <f t="shared" si="68"/>
        <v>9.6172537661290095E-2</v>
      </c>
      <c r="H865" s="52">
        <f t="shared" si="69"/>
        <v>1.0295979912437732E-2</v>
      </c>
    </row>
    <row r="866" spans="2:8">
      <c r="B866" s="6">
        <v>45037.291666666664</v>
      </c>
      <c r="C866" s="7">
        <v>29.573599999999999</v>
      </c>
      <c r="D866" s="53">
        <f t="shared" si="65"/>
        <v>30.132604678966345</v>
      </c>
      <c r="E866" s="5">
        <f t="shared" si="66"/>
        <v>-0.55900467896634609</v>
      </c>
      <c r="F866" s="5">
        <f t="shared" si="67"/>
        <v>0.55900467896634609</v>
      </c>
      <c r="G866" s="5">
        <f t="shared" si="68"/>
        <v>0.31248623110626766</v>
      </c>
      <c r="H866" s="52">
        <f t="shared" si="69"/>
        <v>1.8902151884327444E-2</v>
      </c>
    </row>
    <row r="867" spans="2:8">
      <c r="B867" s="6">
        <v>45040.291666666664</v>
      </c>
      <c r="C867" s="7">
        <v>28.949000000000002</v>
      </c>
      <c r="D867" s="53">
        <f t="shared" si="65"/>
        <v>29.595960187158653</v>
      </c>
      <c r="E867" s="5">
        <f t="shared" si="66"/>
        <v>-0.64696018715865122</v>
      </c>
      <c r="F867" s="5">
        <f t="shared" si="67"/>
        <v>0.64696018715865122</v>
      </c>
      <c r="G867" s="5">
        <f t="shared" si="68"/>
        <v>0.418557483768357</v>
      </c>
      <c r="H867" s="52">
        <f t="shared" si="69"/>
        <v>2.234827410821276E-2</v>
      </c>
    </row>
    <row r="868" spans="2:8">
      <c r="B868" s="6">
        <v>45041.291666666664</v>
      </c>
      <c r="C868" s="7">
        <v>28.1877</v>
      </c>
      <c r="D868" s="53">
        <f t="shared" si="65"/>
        <v>28.974878407486347</v>
      </c>
      <c r="E868" s="5">
        <f t="shared" si="66"/>
        <v>-0.78717840748634771</v>
      </c>
      <c r="F868" s="5">
        <f t="shared" si="67"/>
        <v>0.78717840748634771</v>
      </c>
      <c r="G868" s="5">
        <f t="shared" si="68"/>
        <v>0.61964984521274247</v>
      </c>
      <c r="H868" s="52">
        <f t="shared" si="69"/>
        <v>2.7926308548989372E-2</v>
      </c>
    </row>
    <row r="869" spans="2:8">
      <c r="B869" s="6">
        <v>45042.291666666664</v>
      </c>
      <c r="C869" s="7">
        <v>28.3536</v>
      </c>
      <c r="D869" s="53">
        <f t="shared" si="65"/>
        <v>28.219187136299453</v>
      </c>
      <c r="E869" s="5">
        <f t="shared" si="66"/>
        <v>0.13441286370054684</v>
      </c>
      <c r="F869" s="5">
        <f t="shared" si="67"/>
        <v>0.13441286370054684</v>
      </c>
      <c r="G869" s="5">
        <f t="shared" si="68"/>
        <v>1.806681792818178E-2</v>
      </c>
      <c r="H869" s="52">
        <f t="shared" si="69"/>
        <v>4.7405925067909131E-3</v>
      </c>
    </row>
    <row r="870" spans="2:8">
      <c r="B870" s="6">
        <v>45043.291666666664</v>
      </c>
      <c r="C870" s="7">
        <v>29.144200000000001</v>
      </c>
      <c r="D870" s="53">
        <f t="shared" si="65"/>
        <v>28.348223485451978</v>
      </c>
      <c r="E870" s="5">
        <f t="shared" si="66"/>
        <v>0.79597651454802332</v>
      </c>
      <c r="F870" s="5">
        <f t="shared" si="67"/>
        <v>0.79597651454802332</v>
      </c>
      <c r="G870" s="5">
        <f t="shared" si="68"/>
        <v>0.63357861171201957</v>
      </c>
      <c r="H870" s="52">
        <f t="shared" si="69"/>
        <v>2.7311661138340503E-2</v>
      </c>
    </row>
    <row r="871" spans="2:8">
      <c r="B871" s="6">
        <v>45044.291666666664</v>
      </c>
      <c r="C871" s="7">
        <v>30.3154</v>
      </c>
      <c r="D871" s="53">
        <f t="shared" si="65"/>
        <v>29.112360939418082</v>
      </c>
      <c r="E871" s="5">
        <f t="shared" si="66"/>
        <v>1.2030390605819186</v>
      </c>
      <c r="F871" s="5">
        <f t="shared" si="67"/>
        <v>1.2030390605819186</v>
      </c>
      <c r="G871" s="5">
        <f t="shared" si="68"/>
        <v>1.4473029812858251</v>
      </c>
      <c r="H871" s="52">
        <f t="shared" si="69"/>
        <v>3.9684089953684221E-2</v>
      </c>
    </row>
    <row r="872" spans="2:8">
      <c r="B872" s="6">
        <v>45047.291666666664</v>
      </c>
      <c r="C872" s="7">
        <v>29.573599999999999</v>
      </c>
      <c r="D872" s="53">
        <f t="shared" si="65"/>
        <v>30.267278437576724</v>
      </c>
      <c r="E872" s="5">
        <f t="shared" si="66"/>
        <v>-0.69367843757672532</v>
      </c>
      <c r="F872" s="5">
        <f t="shared" si="67"/>
        <v>0.69367843757672532</v>
      </c>
      <c r="G872" s="5">
        <f t="shared" si="68"/>
        <v>0.4811897747588868</v>
      </c>
      <c r="H872" s="52">
        <f t="shared" si="69"/>
        <v>2.3456002569072598E-2</v>
      </c>
    </row>
    <row r="873" spans="2:8">
      <c r="B873" s="6">
        <v>45048.291666666664</v>
      </c>
      <c r="C873" s="7">
        <v>29.0563</v>
      </c>
      <c r="D873" s="53">
        <f t="shared" si="65"/>
        <v>29.601347137503065</v>
      </c>
      <c r="E873" s="5">
        <f t="shared" si="66"/>
        <v>-0.54504713750306522</v>
      </c>
      <c r="F873" s="5">
        <f t="shared" si="67"/>
        <v>0.54504713750306522</v>
      </c>
      <c r="G873" s="5">
        <f t="shared" si="68"/>
        <v>0.29707638210028531</v>
      </c>
      <c r="H873" s="52">
        <f t="shared" si="69"/>
        <v>1.8758311880833597E-2</v>
      </c>
    </row>
    <row r="874" spans="2:8">
      <c r="B874" s="6">
        <v>45049.291666666664</v>
      </c>
      <c r="C874" s="7">
        <v>29.915199999999999</v>
      </c>
      <c r="D874" s="53">
        <f t="shared" si="65"/>
        <v>29.078101885500121</v>
      </c>
      <c r="E874" s="5">
        <f t="shared" si="66"/>
        <v>0.83709811449987725</v>
      </c>
      <c r="F874" s="5">
        <f t="shared" si="67"/>
        <v>0.83709811449987725</v>
      </c>
      <c r="G874" s="5">
        <f t="shared" si="68"/>
        <v>0.70073325329924963</v>
      </c>
      <c r="H874" s="52">
        <f t="shared" si="69"/>
        <v>2.7982367308253906E-2</v>
      </c>
    </row>
    <row r="875" spans="2:8">
      <c r="B875" s="6">
        <v>45050.291666666664</v>
      </c>
      <c r="C875" s="7">
        <v>30.616</v>
      </c>
      <c r="D875" s="53">
        <f t="shared" si="65"/>
        <v>29.881716075420002</v>
      </c>
      <c r="E875" s="5">
        <f t="shared" si="66"/>
        <v>0.73428392457999792</v>
      </c>
      <c r="F875" s="5">
        <f t="shared" si="67"/>
        <v>0.73428392457999792</v>
      </c>
      <c r="G875" s="5">
        <f t="shared" si="68"/>
        <v>0.53917288189660406</v>
      </c>
      <c r="H875" s="52">
        <f t="shared" si="69"/>
        <v>2.3983666206558594E-2</v>
      </c>
    </row>
    <row r="876" spans="2:8">
      <c r="B876" s="6">
        <v>45051.291666666664</v>
      </c>
      <c r="C876" s="7">
        <v>30.370999999999999</v>
      </c>
      <c r="D876" s="53">
        <f t="shared" si="65"/>
        <v>30.586628643016802</v>
      </c>
      <c r="E876" s="5">
        <f t="shared" si="66"/>
        <v>-0.21562864301680307</v>
      </c>
      <c r="F876" s="5">
        <f t="shared" si="67"/>
        <v>0.21562864301680307</v>
      </c>
      <c r="G876" s="5">
        <f t="shared" si="68"/>
        <v>4.6495711689267895E-2</v>
      </c>
      <c r="H876" s="52">
        <f t="shared" si="69"/>
        <v>7.0998203225709749E-3</v>
      </c>
    </row>
    <row r="877" spans="2:8">
      <c r="B877" s="6">
        <v>45054.291666666664</v>
      </c>
      <c r="C877" s="7">
        <v>30.1553</v>
      </c>
      <c r="D877" s="53">
        <f t="shared" si="65"/>
        <v>30.37962514572067</v>
      </c>
      <c r="E877" s="5">
        <f t="shared" si="66"/>
        <v>-0.22432514572066964</v>
      </c>
      <c r="F877" s="5">
        <f t="shared" si="67"/>
        <v>0.22432514572066964</v>
      </c>
      <c r="G877" s="5">
        <f t="shared" si="68"/>
        <v>5.0321771002599665E-2</v>
      </c>
      <c r="H877" s="52">
        <f t="shared" si="69"/>
        <v>7.4389956565071363E-3</v>
      </c>
    </row>
    <row r="878" spans="2:8">
      <c r="B878" s="6">
        <v>45055.291666666664</v>
      </c>
      <c r="C878" s="7">
        <v>29.498699999999999</v>
      </c>
      <c r="D878" s="53">
        <f t="shared" si="65"/>
        <v>30.164273005828829</v>
      </c>
      <c r="E878" s="5">
        <f t="shared" si="66"/>
        <v>-0.66557300582882917</v>
      </c>
      <c r="F878" s="5">
        <f t="shared" si="67"/>
        <v>0.66557300582882917</v>
      </c>
      <c r="G878" s="5">
        <f t="shared" si="68"/>
        <v>0.44298742608802266</v>
      </c>
      <c r="H878" s="52">
        <f t="shared" si="69"/>
        <v>2.2562791100246084E-2</v>
      </c>
    </row>
    <row r="879" spans="2:8">
      <c r="B879" s="6">
        <v>45056.291666666664</v>
      </c>
      <c r="C879" s="7">
        <v>29.371300000000002</v>
      </c>
      <c r="D879" s="53">
        <f t="shared" si="65"/>
        <v>29.525322920233155</v>
      </c>
      <c r="E879" s="5">
        <f t="shared" si="66"/>
        <v>-0.15402292023315312</v>
      </c>
      <c r="F879" s="5">
        <f t="shared" si="67"/>
        <v>0.15402292023315312</v>
      </c>
      <c r="G879" s="5">
        <f t="shared" si="68"/>
        <v>2.3723059957148247E-2</v>
      </c>
      <c r="H879" s="52">
        <f t="shared" si="69"/>
        <v>5.2439939748377875E-3</v>
      </c>
    </row>
    <row r="880" spans="2:8">
      <c r="B880" s="6">
        <v>45057.291666666664</v>
      </c>
      <c r="C880" s="7">
        <v>28.2835</v>
      </c>
      <c r="D880" s="53">
        <f t="shared" si="65"/>
        <v>29.377460916809326</v>
      </c>
      <c r="E880" s="5">
        <f t="shared" si="66"/>
        <v>-1.0939609168093263</v>
      </c>
      <c r="F880" s="5">
        <f t="shared" si="67"/>
        <v>1.0939609168093263</v>
      </c>
      <c r="G880" s="5">
        <f t="shared" si="68"/>
        <v>1.1967504875063018</v>
      </c>
      <c r="H880" s="52">
        <f t="shared" si="69"/>
        <v>3.8678413803430491E-2</v>
      </c>
    </row>
    <row r="881" spans="2:8">
      <c r="B881" s="6">
        <v>45058.291666666664</v>
      </c>
      <c r="C881" s="7">
        <v>28.371700000000001</v>
      </c>
      <c r="D881" s="53">
        <f t="shared" si="65"/>
        <v>28.327258436672373</v>
      </c>
      <c r="E881" s="5">
        <f t="shared" si="66"/>
        <v>4.4441563327627165E-2</v>
      </c>
      <c r="F881" s="5">
        <f t="shared" si="67"/>
        <v>4.4441563327627165E-2</v>
      </c>
      <c r="G881" s="5">
        <f t="shared" si="68"/>
        <v>1.9750525510034956E-3</v>
      </c>
      <c r="H881" s="52">
        <f t="shared" si="69"/>
        <v>1.5664046683007068E-3</v>
      </c>
    </row>
    <row r="882" spans="2:8">
      <c r="B882" s="6">
        <v>45061.291666666664</v>
      </c>
      <c r="C882" s="7">
        <v>29.204699999999999</v>
      </c>
      <c r="D882" s="53">
        <f t="shared" si="65"/>
        <v>28.369922337466896</v>
      </c>
      <c r="E882" s="5">
        <f t="shared" si="66"/>
        <v>0.83477766253310293</v>
      </c>
      <c r="F882" s="5">
        <f t="shared" si="67"/>
        <v>0.83477766253310293</v>
      </c>
      <c r="G882" s="5">
        <f t="shared" si="68"/>
        <v>0.6968537458642311</v>
      </c>
      <c r="H882" s="52">
        <f t="shared" si="69"/>
        <v>2.8583675317092896E-2</v>
      </c>
    </row>
    <row r="883" spans="2:8">
      <c r="B883" s="6">
        <v>45062.291666666664</v>
      </c>
      <c r="C883" s="7">
        <v>28.636299999999999</v>
      </c>
      <c r="D883" s="53">
        <f t="shared" si="65"/>
        <v>29.171308893498676</v>
      </c>
      <c r="E883" s="5">
        <f t="shared" si="66"/>
        <v>-0.5350088934986772</v>
      </c>
      <c r="F883" s="5">
        <f t="shared" si="67"/>
        <v>0.5350088934986772</v>
      </c>
      <c r="G883" s="5">
        <f t="shared" si="68"/>
        <v>0.28623451612267892</v>
      </c>
      <c r="H883" s="52">
        <f t="shared" si="69"/>
        <v>1.8682891766697417E-2</v>
      </c>
    </row>
    <row r="884" spans="2:8">
      <c r="B884" s="6">
        <v>45063.291666666664</v>
      </c>
      <c r="C884" s="7">
        <v>28.293299999999999</v>
      </c>
      <c r="D884" s="53">
        <f t="shared" si="65"/>
        <v>28.657700355739944</v>
      </c>
      <c r="E884" s="5">
        <f t="shared" si="66"/>
        <v>-0.36440035573994578</v>
      </c>
      <c r="F884" s="5">
        <f t="shared" si="67"/>
        <v>0.36440035573994578</v>
      </c>
      <c r="G884" s="5">
        <f t="shared" si="68"/>
        <v>0.13278761926339905</v>
      </c>
      <c r="H884" s="52">
        <f t="shared" si="69"/>
        <v>1.2879386842112648E-2</v>
      </c>
    </row>
    <row r="885" spans="2:8">
      <c r="B885" s="6">
        <v>45064.291666666664</v>
      </c>
      <c r="C885" s="7">
        <v>29.0871</v>
      </c>
      <c r="D885" s="53">
        <f t="shared" si="65"/>
        <v>28.307876014229599</v>
      </c>
      <c r="E885" s="5">
        <f t="shared" si="66"/>
        <v>0.77922398577040042</v>
      </c>
      <c r="F885" s="5">
        <f t="shared" si="67"/>
        <v>0.77922398577040042</v>
      </c>
      <c r="G885" s="5">
        <f t="shared" si="68"/>
        <v>0.60719001999990918</v>
      </c>
      <c r="H885" s="52">
        <f t="shared" si="69"/>
        <v>2.6789332239047565E-2</v>
      </c>
    </row>
    <row r="886" spans="2:8">
      <c r="B886" s="6">
        <v>45065.291666666664</v>
      </c>
      <c r="C886" s="7">
        <v>29.332100000000001</v>
      </c>
      <c r="D886" s="53">
        <f t="shared" si="65"/>
        <v>29.055931040569185</v>
      </c>
      <c r="E886" s="5">
        <f t="shared" si="66"/>
        <v>0.27616895943081587</v>
      </c>
      <c r="F886" s="5">
        <f t="shared" si="67"/>
        <v>0.27616895943081587</v>
      </c>
      <c r="G886" s="5">
        <f t="shared" si="68"/>
        <v>7.6269294153099618E-2</v>
      </c>
      <c r="H886" s="52">
        <f t="shared" si="69"/>
        <v>9.4152467580165024E-3</v>
      </c>
    </row>
    <row r="887" spans="2:8">
      <c r="B887" s="6">
        <v>45068.291666666664</v>
      </c>
      <c r="C887" s="7">
        <v>29.6751</v>
      </c>
      <c r="D887" s="53">
        <f t="shared" si="65"/>
        <v>29.321053241622767</v>
      </c>
      <c r="E887" s="5">
        <f t="shared" si="66"/>
        <v>0.35404675837723332</v>
      </c>
      <c r="F887" s="5">
        <f t="shared" si="67"/>
        <v>0.35404675837723332</v>
      </c>
      <c r="G887" s="5">
        <f t="shared" si="68"/>
        <v>0.12534910711742703</v>
      </c>
      <c r="H887" s="52">
        <f t="shared" si="69"/>
        <v>1.1930768839101918E-2</v>
      </c>
    </row>
    <row r="888" spans="2:8">
      <c r="B888" s="6">
        <v>45069.291666666664</v>
      </c>
      <c r="C888" s="7">
        <v>28.920500000000001</v>
      </c>
      <c r="D888" s="53">
        <f t="shared" si="65"/>
        <v>29.66093812966491</v>
      </c>
      <c r="E888" s="5">
        <f t="shared" si="66"/>
        <v>-0.74043812966490918</v>
      </c>
      <c r="F888" s="5">
        <f t="shared" si="67"/>
        <v>0.74043812966490918</v>
      </c>
      <c r="G888" s="5">
        <f t="shared" si="68"/>
        <v>0.54824862386166884</v>
      </c>
      <c r="H888" s="52">
        <f t="shared" si="69"/>
        <v>2.5602535560066707E-2</v>
      </c>
    </row>
    <row r="889" spans="2:8">
      <c r="B889" s="6">
        <v>45070.291666666664</v>
      </c>
      <c r="C889" s="7">
        <v>28.4207</v>
      </c>
      <c r="D889" s="53">
        <f t="shared" si="65"/>
        <v>28.950117525186599</v>
      </c>
      <c r="E889" s="5">
        <f t="shared" si="66"/>
        <v>-0.52941752518659868</v>
      </c>
      <c r="F889" s="5">
        <f t="shared" si="67"/>
        <v>0.52941752518659868</v>
      </c>
      <c r="G889" s="5">
        <f t="shared" si="68"/>
        <v>0.28028291597470284</v>
      </c>
      <c r="H889" s="52">
        <f t="shared" si="69"/>
        <v>1.8627884787728616E-2</v>
      </c>
    </row>
    <row r="890" spans="2:8">
      <c r="B890" s="6">
        <v>45071.291666666664</v>
      </c>
      <c r="C890" s="7">
        <v>26.852699999999999</v>
      </c>
      <c r="D890" s="53">
        <f t="shared" si="65"/>
        <v>28.441876701007462</v>
      </c>
      <c r="E890" s="5">
        <f t="shared" si="66"/>
        <v>-1.5891767010074638</v>
      </c>
      <c r="F890" s="5">
        <f t="shared" si="67"/>
        <v>1.5891767010074638</v>
      </c>
      <c r="G890" s="5">
        <f t="shared" si="68"/>
        <v>2.5254825870249658</v>
      </c>
      <c r="H890" s="52">
        <f t="shared" si="69"/>
        <v>5.9181263001763837E-2</v>
      </c>
    </row>
    <row r="891" spans="2:8">
      <c r="B891" s="6">
        <v>45072.291666666664</v>
      </c>
      <c r="C891" s="7">
        <v>28.4207</v>
      </c>
      <c r="D891" s="53">
        <f t="shared" si="65"/>
        <v>26.916267068040295</v>
      </c>
      <c r="E891" s="5">
        <f t="shared" si="66"/>
        <v>1.5044329319597054</v>
      </c>
      <c r="F891" s="5">
        <f t="shared" si="67"/>
        <v>1.5044329319597054</v>
      </c>
      <c r="G891" s="5">
        <f t="shared" si="68"/>
        <v>2.2633184467648757</v>
      </c>
      <c r="H891" s="52">
        <f t="shared" si="69"/>
        <v>5.2934408088460359E-2</v>
      </c>
    </row>
    <row r="892" spans="2:8">
      <c r="B892" s="6">
        <v>45076.291666666664</v>
      </c>
      <c r="C892" s="7">
        <v>29.390899999999998</v>
      </c>
      <c r="D892" s="53">
        <f t="shared" si="65"/>
        <v>28.360522682721612</v>
      </c>
      <c r="E892" s="5">
        <f t="shared" si="66"/>
        <v>1.0303773172783863</v>
      </c>
      <c r="F892" s="5">
        <f t="shared" si="67"/>
        <v>1.0303773172783863</v>
      </c>
      <c r="G892" s="5">
        <f t="shared" si="68"/>
        <v>1.0616774159618043</v>
      </c>
      <c r="H892" s="52">
        <f t="shared" si="69"/>
        <v>3.5057698718936353E-2</v>
      </c>
    </row>
    <row r="893" spans="2:8">
      <c r="B893" s="6">
        <v>45077.291666666664</v>
      </c>
      <c r="C893" s="7">
        <v>30.812000000000001</v>
      </c>
      <c r="D893" s="53">
        <f t="shared" si="65"/>
        <v>29.349684907308863</v>
      </c>
      <c r="E893" s="5">
        <f t="shared" si="66"/>
        <v>1.4623150926911386</v>
      </c>
      <c r="F893" s="5">
        <f t="shared" si="67"/>
        <v>1.4623150926911386</v>
      </c>
      <c r="G893" s="5">
        <f t="shared" si="68"/>
        <v>2.1383654303122932</v>
      </c>
      <c r="H893" s="52">
        <f t="shared" si="69"/>
        <v>4.7459272124209348E-2</v>
      </c>
    </row>
    <row r="894" spans="2:8">
      <c r="B894" s="6">
        <v>45078.291666666664</v>
      </c>
      <c r="C894" s="7">
        <v>30.508199999999999</v>
      </c>
      <c r="D894" s="53">
        <f t="shared" si="65"/>
        <v>30.753507396292353</v>
      </c>
      <c r="E894" s="5">
        <f t="shared" si="66"/>
        <v>-0.24530739629235399</v>
      </c>
      <c r="F894" s="5">
        <f t="shared" si="67"/>
        <v>0.24530739629235399</v>
      </c>
      <c r="G894" s="5">
        <f t="shared" si="68"/>
        <v>6.0175718675734007E-2</v>
      </c>
      <c r="H894" s="52">
        <f t="shared" si="69"/>
        <v>8.0407036892492512E-3</v>
      </c>
    </row>
    <row r="895" spans="2:8">
      <c r="B895" s="6">
        <v>45079.291666666664</v>
      </c>
      <c r="C895" s="7">
        <v>30.6846</v>
      </c>
      <c r="D895" s="53">
        <f t="shared" si="65"/>
        <v>30.51801229585169</v>
      </c>
      <c r="E895" s="5">
        <f t="shared" si="66"/>
        <v>0.16658770414830926</v>
      </c>
      <c r="F895" s="5">
        <f t="shared" si="67"/>
        <v>0.16658770414830926</v>
      </c>
      <c r="G895" s="5">
        <f t="shared" si="68"/>
        <v>2.7751463173404614E-2</v>
      </c>
      <c r="H895" s="52">
        <f t="shared" si="69"/>
        <v>5.4290329399213043E-3</v>
      </c>
    </row>
    <row r="896" spans="2:8">
      <c r="B896" s="6">
        <v>45082.291666666664</v>
      </c>
      <c r="C896" s="7">
        <v>29.263500000000001</v>
      </c>
      <c r="D896" s="53">
        <f t="shared" si="65"/>
        <v>30.677936491834068</v>
      </c>
      <c r="E896" s="5">
        <f t="shared" si="66"/>
        <v>-1.4144364918340671</v>
      </c>
      <c r="F896" s="5">
        <f t="shared" si="67"/>
        <v>1.4144364918340671</v>
      </c>
      <c r="G896" s="5">
        <f t="shared" si="68"/>
        <v>2.000630589431863</v>
      </c>
      <c r="H896" s="52">
        <f t="shared" si="69"/>
        <v>4.8334494911205665E-2</v>
      </c>
    </row>
    <row r="897" spans="2:8">
      <c r="B897" s="6">
        <v>45083.291666666664</v>
      </c>
      <c r="C897" s="7">
        <v>30.3416</v>
      </c>
      <c r="D897" s="53">
        <f t="shared" si="65"/>
        <v>29.32007745967336</v>
      </c>
      <c r="E897" s="5">
        <f t="shared" si="66"/>
        <v>1.0215225403266395</v>
      </c>
      <c r="F897" s="5">
        <f t="shared" si="67"/>
        <v>1.0215225403266395</v>
      </c>
      <c r="G897" s="5">
        <f t="shared" si="68"/>
        <v>1.0435083003953907</v>
      </c>
      <c r="H897" s="52">
        <f t="shared" si="69"/>
        <v>3.3667391974274249E-2</v>
      </c>
    </row>
    <row r="898" spans="2:8">
      <c r="B898" s="6">
        <v>45084.291666666664</v>
      </c>
      <c r="C898" s="7">
        <v>30.655200000000001</v>
      </c>
      <c r="D898" s="53">
        <f t="shared" si="65"/>
        <v>30.300739098386934</v>
      </c>
      <c r="E898" s="5">
        <f t="shared" si="66"/>
        <v>0.35446090161306643</v>
      </c>
      <c r="F898" s="5">
        <f t="shared" si="67"/>
        <v>0.35446090161306643</v>
      </c>
      <c r="G898" s="5">
        <f t="shared" si="68"/>
        <v>0.12564253077234797</v>
      </c>
      <c r="H898" s="52">
        <f t="shared" si="69"/>
        <v>1.1562831154683918E-2</v>
      </c>
    </row>
    <row r="899" spans="2:8">
      <c r="B899" s="6">
        <v>45085.291666666664</v>
      </c>
      <c r="C899" s="7">
        <v>31.1844</v>
      </c>
      <c r="D899" s="53">
        <f t="shared" si="65"/>
        <v>30.641021563935478</v>
      </c>
      <c r="E899" s="5">
        <f t="shared" si="66"/>
        <v>0.54337843606452196</v>
      </c>
      <c r="F899" s="5">
        <f t="shared" si="67"/>
        <v>0.54337843606452196</v>
      </c>
      <c r="G899" s="5">
        <f t="shared" si="68"/>
        <v>0.2952601247799258</v>
      </c>
      <c r="H899" s="52">
        <f t="shared" si="69"/>
        <v>1.7424687858817935E-2</v>
      </c>
    </row>
    <row r="900" spans="2:8">
      <c r="B900" s="6">
        <v>45086.291666666664</v>
      </c>
      <c r="C900" s="7">
        <v>30.713999999999999</v>
      </c>
      <c r="D900" s="53">
        <f t="shared" ref="D900:D963" si="70">alpha*C899+(1-alpha)*D899</f>
        <v>31.162664862557417</v>
      </c>
      <c r="E900" s="5">
        <f t="shared" ref="E900:E963" si="71">C900-D900</f>
        <v>-0.44866486255741833</v>
      </c>
      <c r="F900" s="5">
        <f t="shared" ref="F900:F963" si="72">ABS(E900)</f>
        <v>0.44866486255741833</v>
      </c>
      <c r="G900" s="5">
        <f t="shared" ref="G900:G963" si="73">E900^2</f>
        <v>0.20130015889366709</v>
      </c>
      <c r="H900" s="52">
        <f t="shared" ref="H900:H963" si="74">F900/C900</f>
        <v>1.4607829086326051E-2</v>
      </c>
    </row>
    <row r="901" spans="2:8">
      <c r="B901" s="6">
        <v>45089.291666666664</v>
      </c>
      <c r="C901" s="7">
        <v>32.409399999999998</v>
      </c>
      <c r="D901" s="53">
        <f t="shared" si="70"/>
        <v>30.731946594502293</v>
      </c>
      <c r="E901" s="5">
        <f t="shared" si="71"/>
        <v>1.6774534054977046</v>
      </c>
      <c r="F901" s="5">
        <f t="shared" si="72"/>
        <v>1.6774534054977046</v>
      </c>
      <c r="G901" s="5">
        <f t="shared" si="73"/>
        <v>2.8138499276158466</v>
      </c>
      <c r="H901" s="52">
        <f t="shared" si="74"/>
        <v>5.1758236977472734E-2</v>
      </c>
    </row>
    <row r="902" spans="2:8">
      <c r="B902" s="6">
        <v>45090.291666666664</v>
      </c>
      <c r="C902" s="7">
        <v>33.232599999999998</v>
      </c>
      <c r="D902" s="53">
        <f t="shared" si="70"/>
        <v>32.342301863780087</v>
      </c>
      <c r="E902" s="5">
        <f t="shared" si="71"/>
        <v>0.89029813621991138</v>
      </c>
      <c r="F902" s="5">
        <f t="shared" si="72"/>
        <v>0.89029813621991138</v>
      </c>
      <c r="G902" s="5">
        <f t="shared" si="73"/>
        <v>0.79263077135664783</v>
      </c>
      <c r="H902" s="52">
        <f t="shared" si="74"/>
        <v>2.6789903173989139E-2</v>
      </c>
    </row>
    <row r="903" spans="2:8">
      <c r="B903" s="6">
        <v>45091.291666666664</v>
      </c>
      <c r="C903" s="7">
        <v>34.869300000000003</v>
      </c>
      <c r="D903" s="53">
        <f t="shared" si="70"/>
        <v>33.1969880745512</v>
      </c>
      <c r="E903" s="5">
        <f t="shared" si="71"/>
        <v>1.6723119254488026</v>
      </c>
      <c r="F903" s="5">
        <f t="shared" si="72"/>
        <v>1.6723119254488026</v>
      </c>
      <c r="G903" s="5">
        <f t="shared" si="73"/>
        <v>2.7966271759982813</v>
      </c>
      <c r="H903" s="52">
        <f t="shared" si="74"/>
        <v>4.7959434959944779E-2</v>
      </c>
    </row>
    <row r="904" spans="2:8">
      <c r="B904" s="6">
        <v>45092.291666666664</v>
      </c>
      <c r="C904" s="7">
        <v>35.104500000000002</v>
      </c>
      <c r="D904" s="53">
        <f t="shared" si="70"/>
        <v>34.802407522982051</v>
      </c>
      <c r="E904" s="5">
        <f t="shared" si="71"/>
        <v>0.3020924770179505</v>
      </c>
      <c r="F904" s="5">
        <f t="shared" si="72"/>
        <v>0.3020924770179505</v>
      </c>
      <c r="G904" s="5">
        <f t="shared" si="73"/>
        <v>9.1259864670840948E-2</v>
      </c>
      <c r="H904" s="52">
        <f t="shared" si="74"/>
        <v>8.605520005069164E-3</v>
      </c>
    </row>
    <row r="905" spans="2:8">
      <c r="B905" s="6">
        <v>45093.291666666664</v>
      </c>
      <c r="C905" s="7">
        <v>35.643500000000003</v>
      </c>
      <c r="D905" s="53">
        <f t="shared" si="70"/>
        <v>35.092416300919282</v>
      </c>
      <c r="E905" s="5">
        <f t="shared" si="71"/>
        <v>0.55108369908072063</v>
      </c>
      <c r="F905" s="5">
        <f t="shared" si="72"/>
        <v>0.55108369908072063</v>
      </c>
      <c r="G905" s="5">
        <f t="shared" si="73"/>
        <v>0.30369324339249026</v>
      </c>
      <c r="H905" s="52">
        <f t="shared" si="74"/>
        <v>1.5460987250991641E-2</v>
      </c>
    </row>
    <row r="906" spans="2:8">
      <c r="B906" s="6">
        <v>45097.291666666664</v>
      </c>
      <c r="C906" s="7">
        <v>34.300800000000002</v>
      </c>
      <c r="D906" s="53">
        <f t="shared" si="70"/>
        <v>35.62145665203677</v>
      </c>
      <c r="E906" s="5">
        <f t="shared" si="71"/>
        <v>-1.3206566520367673</v>
      </c>
      <c r="F906" s="5">
        <f t="shared" si="72"/>
        <v>1.3206566520367673</v>
      </c>
      <c r="G906" s="5">
        <f t="shared" si="73"/>
        <v>1.744133992568963</v>
      </c>
      <c r="H906" s="52">
        <f t="shared" si="74"/>
        <v>3.8502211378066024E-2</v>
      </c>
    </row>
    <row r="907" spans="2:8">
      <c r="B907" s="6">
        <v>45098.291666666664</v>
      </c>
      <c r="C907" s="7">
        <v>32.242800000000003</v>
      </c>
      <c r="D907" s="53">
        <f t="shared" si="70"/>
        <v>34.35362626608147</v>
      </c>
      <c r="E907" s="5">
        <f t="shared" si="71"/>
        <v>-2.1108262660814674</v>
      </c>
      <c r="F907" s="5">
        <f t="shared" si="72"/>
        <v>2.1108262660814674</v>
      </c>
      <c r="G907" s="5">
        <f t="shared" si="73"/>
        <v>4.4555875255794302</v>
      </c>
      <c r="H907" s="52">
        <f t="shared" si="74"/>
        <v>6.5466593040352183E-2</v>
      </c>
    </row>
    <row r="908" spans="2:8">
      <c r="B908" s="6">
        <v>45099.291666666664</v>
      </c>
      <c r="C908" s="7">
        <v>32.056600000000003</v>
      </c>
      <c r="D908" s="53">
        <f t="shared" si="70"/>
        <v>32.327233050643258</v>
      </c>
      <c r="E908" s="5">
        <f t="shared" si="71"/>
        <v>-0.27063305064325505</v>
      </c>
      <c r="F908" s="5">
        <f t="shared" si="72"/>
        <v>0.27063305064325505</v>
      </c>
      <c r="G908" s="5">
        <f t="shared" si="73"/>
        <v>7.3242248100474652E-2</v>
      </c>
      <c r="H908" s="52">
        <f t="shared" si="74"/>
        <v>8.4423504252869926E-3</v>
      </c>
    </row>
    <row r="909" spans="2:8">
      <c r="B909" s="6">
        <v>45100.291666666664</v>
      </c>
      <c r="C909" s="7">
        <v>32.340800000000002</v>
      </c>
      <c r="D909" s="53">
        <f t="shared" si="70"/>
        <v>32.067425322025734</v>
      </c>
      <c r="E909" s="5">
        <f t="shared" si="71"/>
        <v>0.2733746779742674</v>
      </c>
      <c r="F909" s="5">
        <f t="shared" si="72"/>
        <v>0.2733746779742674</v>
      </c>
      <c r="G909" s="5">
        <f t="shared" si="73"/>
        <v>7.47337145575344E-2</v>
      </c>
      <c r="H909" s="52">
        <f t="shared" si="74"/>
        <v>8.4529349296946082E-3</v>
      </c>
    </row>
    <row r="910" spans="2:8">
      <c r="B910" s="6">
        <v>45103.291666666664</v>
      </c>
      <c r="C910" s="7">
        <v>32.673999999999999</v>
      </c>
      <c r="D910" s="53">
        <f t="shared" si="70"/>
        <v>32.329865012881029</v>
      </c>
      <c r="E910" s="5">
        <f t="shared" si="71"/>
        <v>0.34413498711897006</v>
      </c>
      <c r="F910" s="5">
        <f t="shared" si="72"/>
        <v>0.34413498711897006</v>
      </c>
      <c r="G910" s="5">
        <f t="shared" si="73"/>
        <v>0.11842888935937369</v>
      </c>
      <c r="H910" s="52">
        <f t="shared" si="74"/>
        <v>1.0532380091784602E-2</v>
      </c>
    </row>
    <row r="911" spans="2:8">
      <c r="B911" s="6">
        <v>45104.291666666664</v>
      </c>
      <c r="C911" s="7">
        <v>33.418799999999997</v>
      </c>
      <c r="D911" s="53">
        <f t="shared" si="70"/>
        <v>32.660234600515238</v>
      </c>
      <c r="E911" s="5">
        <f t="shared" si="71"/>
        <v>0.75856539948475898</v>
      </c>
      <c r="F911" s="5">
        <f t="shared" si="72"/>
        <v>0.75856539948475898</v>
      </c>
      <c r="G911" s="5">
        <f t="shared" si="73"/>
        <v>0.575421465295472</v>
      </c>
      <c r="H911" s="52">
        <f t="shared" si="74"/>
        <v>2.2698762357857224E-2</v>
      </c>
    </row>
    <row r="912" spans="2:8">
      <c r="B912" s="6">
        <v>45105.291666666664</v>
      </c>
      <c r="C912" s="7">
        <v>32.8994</v>
      </c>
      <c r="D912" s="53">
        <f t="shared" si="70"/>
        <v>33.388457384020604</v>
      </c>
      <c r="E912" s="5">
        <f t="shared" si="71"/>
        <v>-0.4890573840206045</v>
      </c>
      <c r="F912" s="5">
        <f t="shared" si="72"/>
        <v>0.4890573840206045</v>
      </c>
      <c r="G912" s="5">
        <f t="shared" si="73"/>
        <v>0.23917712486507703</v>
      </c>
      <c r="H912" s="52">
        <f t="shared" si="74"/>
        <v>1.4865237178203995E-2</v>
      </c>
    </row>
    <row r="913" spans="2:8">
      <c r="B913" s="6">
        <v>45106.291666666664</v>
      </c>
      <c r="C913" s="7">
        <v>32.252600000000001</v>
      </c>
      <c r="D913" s="53">
        <f t="shared" si="70"/>
        <v>32.918962295360821</v>
      </c>
      <c r="E913" s="5">
        <f t="shared" si="71"/>
        <v>-0.6663622953608197</v>
      </c>
      <c r="F913" s="5">
        <f t="shared" si="72"/>
        <v>0.6663622953608197</v>
      </c>
      <c r="G913" s="5">
        <f t="shared" si="73"/>
        <v>0.44403870867854034</v>
      </c>
      <c r="H913" s="52">
        <f t="shared" si="74"/>
        <v>2.0660731084031044E-2</v>
      </c>
    </row>
    <row r="914" spans="2:8">
      <c r="B914" s="6">
        <v>45107.291666666664</v>
      </c>
      <c r="C914" s="7">
        <v>32.771999999999998</v>
      </c>
      <c r="D914" s="53">
        <f t="shared" si="70"/>
        <v>32.279254491814434</v>
      </c>
      <c r="E914" s="5">
        <f t="shared" si="71"/>
        <v>0.49274550818556406</v>
      </c>
      <c r="F914" s="5">
        <f t="shared" si="72"/>
        <v>0.49274550818556406</v>
      </c>
      <c r="G914" s="5">
        <f t="shared" si="73"/>
        <v>0.24279813583704979</v>
      </c>
      <c r="H914" s="52">
        <f t="shared" si="74"/>
        <v>1.503556414578189E-2</v>
      </c>
    </row>
    <row r="915" spans="2:8">
      <c r="B915" s="6">
        <v>45110.291666666664</v>
      </c>
      <c r="C915" s="7">
        <v>32.948399999999999</v>
      </c>
      <c r="D915" s="53">
        <f t="shared" si="70"/>
        <v>32.752290179672578</v>
      </c>
      <c r="E915" s="5">
        <f t="shared" si="71"/>
        <v>0.19610982032742186</v>
      </c>
      <c r="F915" s="5">
        <f t="shared" si="72"/>
        <v>0.19610982032742186</v>
      </c>
      <c r="G915" s="5">
        <f t="shared" si="73"/>
        <v>3.845906162885368E-2</v>
      </c>
      <c r="H915" s="52">
        <f t="shared" si="74"/>
        <v>5.9520286365171557E-3</v>
      </c>
    </row>
    <row r="916" spans="2:8">
      <c r="B916" s="6">
        <v>45112.291666666664</v>
      </c>
      <c r="C916" s="7">
        <v>31.860600000000002</v>
      </c>
      <c r="D916" s="53">
        <f t="shared" si="70"/>
        <v>32.940555607186901</v>
      </c>
      <c r="E916" s="5">
        <f t="shared" si="71"/>
        <v>-1.0799556071868999</v>
      </c>
      <c r="F916" s="5">
        <f t="shared" si="72"/>
        <v>1.0799556071868999</v>
      </c>
      <c r="G916" s="5">
        <f t="shared" si="73"/>
        <v>1.1663041134944256</v>
      </c>
      <c r="H916" s="52">
        <f t="shared" si="74"/>
        <v>3.3896273365438809E-2</v>
      </c>
    </row>
    <row r="917" spans="2:8">
      <c r="B917" s="6">
        <v>45113.291666666664</v>
      </c>
      <c r="C917" s="7">
        <v>31.331399999999999</v>
      </c>
      <c r="D917" s="53">
        <f t="shared" si="70"/>
        <v>31.903798224287478</v>
      </c>
      <c r="E917" s="5">
        <f t="shared" si="71"/>
        <v>-0.572398224287479</v>
      </c>
      <c r="F917" s="5">
        <f t="shared" si="72"/>
        <v>0.572398224287479</v>
      </c>
      <c r="G917" s="5">
        <f t="shared" si="73"/>
        <v>0.32763972716745909</v>
      </c>
      <c r="H917" s="52">
        <f t="shared" si="74"/>
        <v>1.8269155680482808E-2</v>
      </c>
    </row>
    <row r="918" spans="2:8">
      <c r="B918" s="6">
        <v>45114.291666666664</v>
      </c>
      <c r="C918" s="7">
        <v>31.213799999999999</v>
      </c>
      <c r="D918" s="53">
        <f t="shared" si="70"/>
        <v>31.354295928971499</v>
      </c>
      <c r="E918" s="5">
        <f t="shared" si="71"/>
        <v>-0.14049592897150021</v>
      </c>
      <c r="F918" s="5">
        <f t="shared" si="72"/>
        <v>0.14049592897150021</v>
      </c>
      <c r="G918" s="5">
        <f t="shared" si="73"/>
        <v>1.9739106057564831E-2</v>
      </c>
      <c r="H918" s="52">
        <f t="shared" si="74"/>
        <v>4.5010837825417028E-3</v>
      </c>
    </row>
    <row r="919" spans="2:8">
      <c r="B919" s="6">
        <v>45117.291666666664</v>
      </c>
      <c r="C919" s="7">
        <v>32.085999999999999</v>
      </c>
      <c r="D919" s="53">
        <f t="shared" si="70"/>
        <v>31.21941983715886</v>
      </c>
      <c r="E919" s="5">
        <f t="shared" si="71"/>
        <v>0.8665801628411387</v>
      </c>
      <c r="F919" s="5">
        <f t="shared" si="72"/>
        <v>0.8665801628411387</v>
      </c>
      <c r="G919" s="5">
        <f t="shared" si="73"/>
        <v>0.75096117862977452</v>
      </c>
      <c r="H919" s="52">
        <f t="shared" si="74"/>
        <v>2.7008045965253965E-2</v>
      </c>
    </row>
    <row r="920" spans="2:8">
      <c r="B920" s="6">
        <v>45118.291666666664</v>
      </c>
      <c r="C920" s="7">
        <v>32.634799999999998</v>
      </c>
      <c r="D920" s="53">
        <f t="shared" si="70"/>
        <v>32.05133679348635</v>
      </c>
      <c r="E920" s="5">
        <f t="shared" si="71"/>
        <v>0.58346320651364891</v>
      </c>
      <c r="F920" s="5">
        <f t="shared" si="72"/>
        <v>0.58346320651364891</v>
      </c>
      <c r="G920" s="5">
        <f t="shared" si="73"/>
        <v>0.34042931335518894</v>
      </c>
      <c r="H920" s="52">
        <f t="shared" si="74"/>
        <v>1.7878559283759941E-2</v>
      </c>
    </row>
    <row r="921" spans="2:8">
      <c r="B921" s="6">
        <v>45119.291666666664</v>
      </c>
      <c r="C921" s="7">
        <v>33.301200000000001</v>
      </c>
      <c r="D921" s="53">
        <f t="shared" si="70"/>
        <v>32.611461471739453</v>
      </c>
      <c r="E921" s="5">
        <f t="shared" si="71"/>
        <v>0.68973852826054838</v>
      </c>
      <c r="F921" s="5">
        <f t="shared" si="72"/>
        <v>0.68973852826054838</v>
      </c>
      <c r="G921" s="5">
        <f t="shared" si="73"/>
        <v>0.47573923736702728</v>
      </c>
      <c r="H921" s="52">
        <f t="shared" si="74"/>
        <v>2.0712122333746183E-2</v>
      </c>
    </row>
    <row r="922" spans="2:8">
      <c r="B922" s="6">
        <v>45120.291666666664</v>
      </c>
      <c r="C922" s="7">
        <v>33.193399999999997</v>
      </c>
      <c r="D922" s="53">
        <f t="shared" si="70"/>
        <v>33.273610458869584</v>
      </c>
      <c r="E922" s="5">
        <f t="shared" si="71"/>
        <v>-8.0210458869586887E-2</v>
      </c>
      <c r="F922" s="5">
        <f t="shared" si="72"/>
        <v>8.0210458869586887E-2</v>
      </c>
      <c r="G922" s="5">
        <f t="shared" si="73"/>
        <v>6.4337177120696899E-3</v>
      </c>
      <c r="H922" s="52">
        <f t="shared" si="74"/>
        <v>2.4164580570109387E-3</v>
      </c>
    </row>
    <row r="923" spans="2:8">
      <c r="B923" s="6">
        <v>45121.291666666664</v>
      </c>
      <c r="C923" s="7">
        <v>32.4878</v>
      </c>
      <c r="D923" s="53">
        <f t="shared" si="70"/>
        <v>33.196608418354778</v>
      </c>
      <c r="E923" s="5">
        <f t="shared" si="71"/>
        <v>-0.70880841835477781</v>
      </c>
      <c r="F923" s="5">
        <f t="shared" si="72"/>
        <v>0.70880841835477781</v>
      </c>
      <c r="G923" s="5">
        <f t="shared" si="73"/>
        <v>0.5024093739306017</v>
      </c>
      <c r="H923" s="52">
        <f t="shared" si="74"/>
        <v>2.1817679816878269E-2</v>
      </c>
    </row>
    <row r="924" spans="2:8">
      <c r="B924" s="6">
        <v>45124.291666666664</v>
      </c>
      <c r="C924" s="7">
        <v>33.683399999999999</v>
      </c>
      <c r="D924" s="53">
        <f t="shared" si="70"/>
        <v>32.516152336734194</v>
      </c>
      <c r="E924" s="5">
        <f t="shared" si="71"/>
        <v>1.1672476632658046</v>
      </c>
      <c r="F924" s="5">
        <f t="shared" si="72"/>
        <v>1.1672476632658046</v>
      </c>
      <c r="G924" s="5">
        <f t="shared" si="73"/>
        <v>1.3624671073994812</v>
      </c>
      <c r="H924" s="52">
        <f t="shared" si="74"/>
        <v>3.4653498853019729E-2</v>
      </c>
    </row>
    <row r="925" spans="2:8">
      <c r="B925" s="6">
        <v>45125.291666666664</v>
      </c>
      <c r="C925" s="7">
        <v>33.8108</v>
      </c>
      <c r="D925" s="53">
        <f t="shared" si="70"/>
        <v>33.636710093469368</v>
      </c>
      <c r="E925" s="5">
        <f t="shared" si="71"/>
        <v>0.17408990653063228</v>
      </c>
      <c r="F925" s="5">
        <f t="shared" si="72"/>
        <v>0.17408990653063228</v>
      </c>
      <c r="G925" s="5">
        <f t="shared" si="73"/>
        <v>3.0307295555844282E-2</v>
      </c>
      <c r="H925" s="52">
        <f t="shared" si="74"/>
        <v>5.1489437259879169E-3</v>
      </c>
    </row>
    <row r="926" spans="2:8">
      <c r="B926" s="6">
        <v>45126.291666666664</v>
      </c>
      <c r="C926" s="7">
        <v>33.771599999999999</v>
      </c>
      <c r="D926" s="53">
        <f t="shared" si="70"/>
        <v>33.803836403738778</v>
      </c>
      <c r="E926" s="5">
        <f t="shared" si="71"/>
        <v>-3.2236403738778563E-2</v>
      </c>
      <c r="F926" s="5">
        <f t="shared" si="72"/>
        <v>3.2236403738778563E-2</v>
      </c>
      <c r="G926" s="5">
        <f t="shared" si="73"/>
        <v>1.0391857260095365E-3</v>
      </c>
      <c r="H926" s="52">
        <f t="shared" si="74"/>
        <v>9.5454179662137905E-4</v>
      </c>
    </row>
    <row r="927" spans="2:8">
      <c r="B927" s="6">
        <v>45127.291666666664</v>
      </c>
      <c r="C927" s="7">
        <v>32.703400000000002</v>
      </c>
      <c r="D927" s="53">
        <f t="shared" si="70"/>
        <v>33.772889456149549</v>
      </c>
      <c r="E927" s="5">
        <f t="shared" si="71"/>
        <v>-1.0694894561495474</v>
      </c>
      <c r="F927" s="5">
        <f t="shared" si="72"/>
        <v>1.0694894561495474</v>
      </c>
      <c r="G927" s="5">
        <f t="shared" si="73"/>
        <v>1.1438076968150546</v>
      </c>
      <c r="H927" s="52">
        <f t="shared" si="74"/>
        <v>3.2702699295778036E-2</v>
      </c>
    </row>
    <row r="928" spans="2:8">
      <c r="B928" s="6">
        <v>45128.291666666664</v>
      </c>
      <c r="C928" s="7">
        <v>33.340400000000002</v>
      </c>
      <c r="D928" s="53">
        <f t="shared" si="70"/>
        <v>32.746179578245986</v>
      </c>
      <c r="E928" s="5">
        <f t="shared" si="71"/>
        <v>0.59422042175401657</v>
      </c>
      <c r="F928" s="5">
        <f t="shared" si="72"/>
        <v>0.59422042175401657</v>
      </c>
      <c r="G928" s="5">
        <f t="shared" si="73"/>
        <v>0.35309790962952131</v>
      </c>
      <c r="H928" s="52">
        <f t="shared" si="74"/>
        <v>1.7822834211767603E-2</v>
      </c>
    </row>
    <row r="929" spans="2:8">
      <c r="B929" s="6">
        <v>45131.291666666664</v>
      </c>
      <c r="C929" s="7">
        <v>32.958199999999998</v>
      </c>
      <c r="D929" s="53">
        <f t="shared" si="70"/>
        <v>33.316631183129843</v>
      </c>
      <c r="E929" s="5">
        <f t="shared" si="71"/>
        <v>-0.35843118312984501</v>
      </c>
      <c r="F929" s="5">
        <f t="shared" si="72"/>
        <v>0.35843118312984501</v>
      </c>
      <c r="G929" s="5">
        <f t="shared" si="73"/>
        <v>0.1284729130398605</v>
      </c>
      <c r="H929" s="52">
        <f t="shared" si="74"/>
        <v>1.0875326417396735E-2</v>
      </c>
    </row>
    <row r="930" spans="2:8">
      <c r="B930" s="6">
        <v>45132.291666666664</v>
      </c>
      <c r="C930" s="7">
        <v>33.418799999999997</v>
      </c>
      <c r="D930" s="53">
        <f t="shared" si="70"/>
        <v>32.972537247325192</v>
      </c>
      <c r="E930" s="5">
        <f t="shared" si="71"/>
        <v>0.44626275267480509</v>
      </c>
      <c r="F930" s="5">
        <f t="shared" si="72"/>
        <v>0.44626275267480509</v>
      </c>
      <c r="G930" s="5">
        <f t="shared" si="73"/>
        <v>0.19915044442489424</v>
      </c>
      <c r="H930" s="52">
        <f t="shared" si="74"/>
        <v>1.3353643837444945E-2</v>
      </c>
    </row>
    <row r="931" spans="2:8">
      <c r="B931" s="6">
        <v>45133.291666666664</v>
      </c>
      <c r="C931" s="7">
        <v>33.6736</v>
      </c>
      <c r="D931" s="53">
        <f t="shared" si="70"/>
        <v>33.400949489893001</v>
      </c>
      <c r="E931" s="5">
        <f t="shared" si="71"/>
        <v>0.27265051010699892</v>
      </c>
      <c r="F931" s="5">
        <f t="shared" si="72"/>
        <v>0.27265051010699892</v>
      </c>
      <c r="G931" s="5">
        <f t="shared" si="73"/>
        <v>7.4338300661606724E-2</v>
      </c>
      <c r="H931" s="52">
        <f t="shared" si="74"/>
        <v>8.0968625304986379E-3</v>
      </c>
    </row>
    <row r="932" spans="2:8">
      <c r="B932" s="6">
        <v>45134.291666666664</v>
      </c>
      <c r="C932" s="7">
        <v>33.8598</v>
      </c>
      <c r="D932" s="53">
        <f t="shared" si="70"/>
        <v>33.662693979595723</v>
      </c>
      <c r="E932" s="5">
        <f t="shared" si="71"/>
        <v>0.19710602040427716</v>
      </c>
      <c r="F932" s="5">
        <f t="shared" si="72"/>
        <v>0.19710602040427716</v>
      </c>
      <c r="G932" s="5">
        <f t="shared" si="73"/>
        <v>3.8850783279611327E-2</v>
      </c>
      <c r="H932" s="52">
        <f t="shared" si="74"/>
        <v>5.8212399483835451E-3</v>
      </c>
    </row>
    <row r="933" spans="2:8">
      <c r="B933" s="6">
        <v>45135.291666666664</v>
      </c>
      <c r="C933" s="7">
        <v>36.094299999999997</v>
      </c>
      <c r="D933" s="53">
        <f t="shared" si="70"/>
        <v>33.851915759183825</v>
      </c>
      <c r="E933" s="5">
        <f t="shared" si="71"/>
        <v>2.2423842408161718</v>
      </c>
      <c r="F933" s="5">
        <f t="shared" si="72"/>
        <v>2.2423842408161718</v>
      </c>
      <c r="G933" s="5">
        <f t="shared" si="73"/>
        <v>5.028287083460719</v>
      </c>
      <c r="H933" s="52">
        <f t="shared" si="74"/>
        <v>6.2125716271438203E-2</v>
      </c>
    </row>
    <row r="934" spans="2:8">
      <c r="B934" s="6">
        <v>45138.291666666664</v>
      </c>
      <c r="C934" s="7">
        <v>35.055500000000002</v>
      </c>
      <c r="D934" s="53">
        <f t="shared" si="70"/>
        <v>36.004604630367346</v>
      </c>
      <c r="E934" s="5">
        <f t="shared" si="71"/>
        <v>-0.94910463036734427</v>
      </c>
      <c r="F934" s="5">
        <f t="shared" si="72"/>
        <v>0.94910463036734427</v>
      </c>
      <c r="G934" s="5">
        <f t="shared" si="73"/>
        <v>0.9007995993847332</v>
      </c>
      <c r="H934" s="52">
        <f t="shared" si="74"/>
        <v>2.7074342980911534E-2</v>
      </c>
    </row>
    <row r="935" spans="2:8">
      <c r="B935" s="6">
        <v>45139.291666666664</v>
      </c>
      <c r="C935" s="7">
        <v>35.084899999999998</v>
      </c>
      <c r="D935" s="53">
        <f t="shared" si="70"/>
        <v>35.0934641852147</v>
      </c>
      <c r="E935" s="5">
        <f t="shared" si="71"/>
        <v>-8.5641852147020359E-3</v>
      </c>
      <c r="F935" s="5">
        <f t="shared" si="72"/>
        <v>8.5641852147020359E-3</v>
      </c>
      <c r="G935" s="5">
        <f t="shared" si="73"/>
        <v>7.3345268391720954E-5</v>
      </c>
      <c r="H935" s="52">
        <f t="shared" si="74"/>
        <v>2.4409889196497743E-4</v>
      </c>
    </row>
    <row r="936" spans="2:8">
      <c r="B936" s="6">
        <v>45140.291666666664</v>
      </c>
      <c r="C936" s="7">
        <v>33.703000000000003</v>
      </c>
      <c r="D936" s="53">
        <f t="shared" si="70"/>
        <v>35.085242567408585</v>
      </c>
      <c r="E936" s="5">
        <f t="shared" si="71"/>
        <v>-1.3822425674085821</v>
      </c>
      <c r="F936" s="5">
        <f t="shared" si="72"/>
        <v>1.3822425674085821</v>
      </c>
      <c r="G936" s="5">
        <f t="shared" si="73"/>
        <v>1.9105945151562687</v>
      </c>
      <c r="H936" s="52">
        <f t="shared" si="74"/>
        <v>4.1012448963254962E-2</v>
      </c>
    </row>
    <row r="937" spans="2:8">
      <c r="B937" s="6">
        <v>45141.291666666664</v>
      </c>
      <c r="C937" s="7">
        <v>34.173400000000001</v>
      </c>
      <c r="D937" s="53">
        <f t="shared" si="70"/>
        <v>33.758289702696345</v>
      </c>
      <c r="E937" s="5">
        <f t="shared" si="71"/>
        <v>0.41511029730365578</v>
      </c>
      <c r="F937" s="5">
        <f t="shared" si="72"/>
        <v>0.41511029730365578</v>
      </c>
      <c r="G937" s="5">
        <f t="shared" si="73"/>
        <v>0.17231655892752951</v>
      </c>
      <c r="H937" s="52">
        <f t="shared" si="74"/>
        <v>1.2147175794730866E-2</v>
      </c>
    </row>
    <row r="938" spans="2:8">
      <c r="B938" s="6">
        <v>45142.291666666664</v>
      </c>
      <c r="C938" s="7">
        <v>34.561900000000001</v>
      </c>
      <c r="D938" s="53">
        <f t="shared" si="70"/>
        <v>34.156795588107855</v>
      </c>
      <c r="E938" s="5">
        <f t="shared" si="71"/>
        <v>0.40510441189214674</v>
      </c>
      <c r="F938" s="5">
        <f t="shared" si="72"/>
        <v>0.40510441189214674</v>
      </c>
      <c r="G938" s="5">
        <f t="shared" si="73"/>
        <v>0.16410958453448207</v>
      </c>
      <c r="H938" s="52">
        <f t="shared" si="74"/>
        <v>1.1721126786783907E-2</v>
      </c>
    </row>
    <row r="939" spans="2:8">
      <c r="B939" s="6">
        <v>45145.291666666664</v>
      </c>
      <c r="C939" s="7">
        <v>34.650500000000001</v>
      </c>
      <c r="D939" s="53">
        <f t="shared" si="70"/>
        <v>34.545695823524312</v>
      </c>
      <c r="E939" s="5">
        <f t="shared" si="71"/>
        <v>0.10480417647568885</v>
      </c>
      <c r="F939" s="5">
        <f t="shared" si="72"/>
        <v>0.10480417647568885</v>
      </c>
      <c r="G939" s="5">
        <f t="shared" si="73"/>
        <v>1.0983915406747332E-2</v>
      </c>
      <c r="H939" s="52">
        <f t="shared" si="74"/>
        <v>3.0246079126041137E-3</v>
      </c>
    </row>
    <row r="940" spans="2:8">
      <c r="B940" s="6">
        <v>45146.291666666664</v>
      </c>
      <c r="C940" s="7">
        <v>34.443899999999999</v>
      </c>
      <c r="D940" s="53">
        <f t="shared" si="70"/>
        <v>34.64630783294097</v>
      </c>
      <c r="E940" s="5">
        <f t="shared" si="71"/>
        <v>-0.20240783294097042</v>
      </c>
      <c r="F940" s="5">
        <f t="shared" si="72"/>
        <v>0.20240783294097042</v>
      </c>
      <c r="G940" s="5">
        <f t="shared" si="73"/>
        <v>4.0968930835859792E-2</v>
      </c>
      <c r="H940" s="52">
        <f t="shared" si="74"/>
        <v>5.8764493260336495E-3</v>
      </c>
    </row>
    <row r="941" spans="2:8">
      <c r="B941" s="6">
        <v>45147.291666666664</v>
      </c>
      <c r="C941" s="7">
        <v>33.716099999999997</v>
      </c>
      <c r="D941" s="53">
        <f t="shared" si="70"/>
        <v>34.451996313317643</v>
      </c>
      <c r="E941" s="5">
        <f t="shared" si="71"/>
        <v>-0.73589631331764593</v>
      </c>
      <c r="F941" s="5">
        <f t="shared" si="72"/>
        <v>0.73589631331764593</v>
      </c>
      <c r="G941" s="5">
        <f t="shared" si="73"/>
        <v>0.54154338395450297</v>
      </c>
      <c r="H941" s="52">
        <f t="shared" si="74"/>
        <v>2.1826258473478428E-2</v>
      </c>
    </row>
    <row r="942" spans="2:8">
      <c r="B942" s="6">
        <v>45148.291666666664</v>
      </c>
      <c r="C942" s="7">
        <v>34.109499999999997</v>
      </c>
      <c r="D942" s="53">
        <f t="shared" si="70"/>
        <v>33.745535852532704</v>
      </c>
      <c r="E942" s="5">
        <f t="shared" si="71"/>
        <v>0.36396414746729278</v>
      </c>
      <c r="F942" s="5">
        <f t="shared" si="72"/>
        <v>0.36396414746729278</v>
      </c>
      <c r="G942" s="5">
        <f t="shared" si="73"/>
        <v>0.13246990064159325</v>
      </c>
      <c r="H942" s="52">
        <f t="shared" si="74"/>
        <v>1.0670462700048162E-2</v>
      </c>
    </row>
    <row r="943" spans="2:8">
      <c r="B943" s="6">
        <v>45149.291666666664</v>
      </c>
      <c r="C943" s="7">
        <v>34.316099999999999</v>
      </c>
      <c r="D943" s="53">
        <f t="shared" si="70"/>
        <v>34.094941434101301</v>
      </c>
      <c r="E943" s="5">
        <f t="shared" si="71"/>
        <v>0.22115856589869765</v>
      </c>
      <c r="F943" s="5">
        <f t="shared" si="72"/>
        <v>0.22115856589869765</v>
      </c>
      <c r="G943" s="5">
        <f t="shared" si="73"/>
        <v>4.8911111270368589E-2</v>
      </c>
      <c r="H943" s="52">
        <f t="shared" si="74"/>
        <v>6.4447465154460343E-3</v>
      </c>
    </row>
    <row r="944" spans="2:8">
      <c r="B944" s="6">
        <v>45152.291666666664</v>
      </c>
      <c r="C944" s="7">
        <v>35.0931</v>
      </c>
      <c r="D944" s="53">
        <f t="shared" si="70"/>
        <v>34.307253657364051</v>
      </c>
      <c r="E944" s="5">
        <f t="shared" si="71"/>
        <v>0.78584634263594921</v>
      </c>
      <c r="F944" s="5">
        <f t="shared" si="72"/>
        <v>0.78584634263594921</v>
      </c>
      <c r="G944" s="5">
        <f t="shared" si="73"/>
        <v>0.61755447423429766</v>
      </c>
      <c r="H944" s="52">
        <f t="shared" si="74"/>
        <v>2.2393186769933383E-2</v>
      </c>
    </row>
    <row r="945" spans="2:8">
      <c r="B945" s="6">
        <v>45153.291666666664</v>
      </c>
      <c r="C945" s="7">
        <v>34.198</v>
      </c>
      <c r="D945" s="53">
        <f t="shared" si="70"/>
        <v>35.061666146294556</v>
      </c>
      <c r="E945" s="5">
        <f t="shared" si="71"/>
        <v>-0.8636661462945554</v>
      </c>
      <c r="F945" s="5">
        <f t="shared" si="72"/>
        <v>0.8636661462945554</v>
      </c>
      <c r="G945" s="5">
        <f t="shared" si="73"/>
        <v>0.74591921225528834</v>
      </c>
      <c r="H945" s="52">
        <f t="shared" si="74"/>
        <v>2.5254872983641014E-2</v>
      </c>
    </row>
    <row r="946" spans="2:8">
      <c r="B946" s="6">
        <v>45154.291666666664</v>
      </c>
      <c r="C946" s="7">
        <v>32.978400000000001</v>
      </c>
      <c r="D946" s="53">
        <f t="shared" si="70"/>
        <v>34.232546645851784</v>
      </c>
      <c r="E946" s="5">
        <f t="shared" si="71"/>
        <v>-1.2541466458517831</v>
      </c>
      <c r="F946" s="5">
        <f t="shared" si="72"/>
        <v>1.2541466458517831</v>
      </c>
      <c r="G946" s="5">
        <f t="shared" si="73"/>
        <v>1.572883809301278</v>
      </c>
      <c r="H946" s="52">
        <f t="shared" si="74"/>
        <v>3.8029335742540062E-2</v>
      </c>
    </row>
    <row r="947" spans="2:8">
      <c r="B947" s="6">
        <v>45155.291666666664</v>
      </c>
      <c r="C947" s="7">
        <v>32.0441</v>
      </c>
      <c r="D947" s="53">
        <f t="shared" si="70"/>
        <v>33.028565865834075</v>
      </c>
      <c r="E947" s="5">
        <f t="shared" si="71"/>
        <v>-0.9844658658340748</v>
      </c>
      <c r="F947" s="5">
        <f t="shared" si="72"/>
        <v>0.9844658658340748</v>
      </c>
      <c r="G947" s="5">
        <f t="shared" si="73"/>
        <v>0.96917304099243462</v>
      </c>
      <c r="H947" s="52">
        <f t="shared" si="74"/>
        <v>3.0722219248912431E-2</v>
      </c>
    </row>
    <row r="948" spans="2:8">
      <c r="B948" s="6">
        <v>45156.291666666664</v>
      </c>
      <c r="C948" s="7">
        <v>32.211300000000001</v>
      </c>
      <c r="D948" s="53">
        <f t="shared" si="70"/>
        <v>32.083478634633359</v>
      </c>
      <c r="E948" s="5">
        <f t="shared" si="71"/>
        <v>0.12782136536664268</v>
      </c>
      <c r="F948" s="5">
        <f t="shared" si="72"/>
        <v>0.12782136536664268</v>
      </c>
      <c r="G948" s="5">
        <f t="shared" si="73"/>
        <v>1.6338301444192762E-2</v>
      </c>
      <c r="H948" s="52">
        <f t="shared" si="74"/>
        <v>3.9682150477206033E-3</v>
      </c>
    </row>
    <row r="949" spans="2:8">
      <c r="B949" s="6">
        <v>45159.291666666664</v>
      </c>
      <c r="C949" s="7">
        <v>32.594900000000003</v>
      </c>
      <c r="D949" s="53">
        <f t="shared" si="70"/>
        <v>32.206187145385336</v>
      </c>
      <c r="E949" s="5">
        <f t="shared" si="71"/>
        <v>0.38871285461466698</v>
      </c>
      <c r="F949" s="5">
        <f t="shared" si="72"/>
        <v>0.38871285461466698</v>
      </c>
      <c r="G949" s="5">
        <f t="shared" si="73"/>
        <v>0.15109768334268323</v>
      </c>
      <c r="H949" s="52">
        <f t="shared" si="74"/>
        <v>1.1925572853871831E-2</v>
      </c>
    </row>
    <row r="950" spans="2:8">
      <c r="B950" s="6">
        <v>45160.291666666664</v>
      </c>
      <c r="C950" s="7">
        <v>32.348999999999997</v>
      </c>
      <c r="D950" s="53">
        <f t="shared" si="70"/>
        <v>32.579351485815415</v>
      </c>
      <c r="E950" s="5">
        <f t="shared" si="71"/>
        <v>-0.23035148581541876</v>
      </c>
      <c r="F950" s="5">
        <f t="shared" si="72"/>
        <v>0.23035148581541876</v>
      </c>
      <c r="G950" s="5">
        <f t="shared" si="73"/>
        <v>5.3061807017371065E-2</v>
      </c>
      <c r="H950" s="52">
        <f t="shared" si="74"/>
        <v>7.1208224617582859E-3</v>
      </c>
    </row>
    <row r="951" spans="2:8">
      <c r="B951" s="6">
        <v>45161.291666666664</v>
      </c>
      <c r="C951" s="7">
        <v>33.420999999999999</v>
      </c>
      <c r="D951" s="53">
        <f t="shared" si="70"/>
        <v>32.358214059432612</v>
      </c>
      <c r="E951" s="5">
        <f t="shared" si="71"/>
        <v>1.0627859405673874</v>
      </c>
      <c r="F951" s="5">
        <f t="shared" si="72"/>
        <v>1.0627859405673874</v>
      </c>
      <c r="G951" s="5">
        <f t="shared" si="73"/>
        <v>1.1295139554677063</v>
      </c>
      <c r="H951" s="52">
        <f t="shared" si="74"/>
        <v>3.1799944363346024E-2</v>
      </c>
    </row>
    <row r="952" spans="2:8">
      <c r="B952" s="6">
        <v>45162.291666666664</v>
      </c>
      <c r="C952" s="7">
        <v>32.053899999999999</v>
      </c>
      <c r="D952" s="53">
        <f t="shared" si="70"/>
        <v>33.378488562377299</v>
      </c>
      <c r="E952" s="5">
        <f t="shared" si="71"/>
        <v>-1.3245885623773006</v>
      </c>
      <c r="F952" s="5">
        <f t="shared" si="72"/>
        <v>1.3245885623773006</v>
      </c>
      <c r="G952" s="5">
        <f t="shared" si="73"/>
        <v>1.7545348595807639</v>
      </c>
      <c r="H952" s="52">
        <f t="shared" si="74"/>
        <v>4.1323787819182708E-2</v>
      </c>
    </row>
    <row r="953" spans="2:8">
      <c r="B953" s="6">
        <v>45163.291666666664</v>
      </c>
      <c r="C953" s="7">
        <v>32.703000000000003</v>
      </c>
      <c r="D953" s="53">
        <f t="shared" si="70"/>
        <v>32.10688354249509</v>
      </c>
      <c r="E953" s="5">
        <f t="shared" si="71"/>
        <v>0.59611645750491249</v>
      </c>
      <c r="F953" s="5">
        <f t="shared" si="72"/>
        <v>0.59611645750491249</v>
      </c>
      <c r="G953" s="5">
        <f t="shared" si="73"/>
        <v>0.35535483090820613</v>
      </c>
      <c r="H953" s="52">
        <f t="shared" si="74"/>
        <v>1.8228188774880361E-2</v>
      </c>
    </row>
    <row r="954" spans="2:8">
      <c r="B954" s="6">
        <v>45166.291666666664</v>
      </c>
      <c r="C954" s="7">
        <v>33.067</v>
      </c>
      <c r="D954" s="53">
        <f t="shared" si="70"/>
        <v>32.679155341699804</v>
      </c>
      <c r="E954" s="5">
        <f t="shared" si="71"/>
        <v>0.38784465830019599</v>
      </c>
      <c r="F954" s="5">
        <f t="shared" si="72"/>
        <v>0.38784465830019599</v>
      </c>
      <c r="G954" s="5">
        <f t="shared" si="73"/>
        <v>0.15042347897199579</v>
      </c>
      <c r="H954" s="52">
        <f t="shared" si="74"/>
        <v>1.1729054897638007E-2</v>
      </c>
    </row>
    <row r="955" spans="2:8">
      <c r="B955" s="6">
        <v>45167.291666666664</v>
      </c>
      <c r="C955" s="7">
        <v>33.745600000000003</v>
      </c>
      <c r="D955" s="53">
        <f t="shared" si="70"/>
        <v>33.051486213667992</v>
      </c>
      <c r="E955" s="5">
        <f t="shared" si="71"/>
        <v>0.69411378633201082</v>
      </c>
      <c r="F955" s="5">
        <f t="shared" si="72"/>
        <v>0.69411378633201082</v>
      </c>
      <c r="G955" s="5">
        <f t="shared" si="73"/>
        <v>0.48179394837616035</v>
      </c>
      <c r="H955" s="52">
        <f t="shared" si="74"/>
        <v>2.0569016000071438E-2</v>
      </c>
    </row>
    <row r="956" spans="2:8">
      <c r="B956" s="6">
        <v>45168.291666666664</v>
      </c>
      <c r="C956" s="7">
        <v>33.962000000000003</v>
      </c>
      <c r="D956" s="53">
        <f t="shared" si="70"/>
        <v>33.717835448546722</v>
      </c>
      <c r="E956" s="5">
        <f t="shared" si="71"/>
        <v>0.24416455145328086</v>
      </c>
      <c r="F956" s="5">
        <f t="shared" si="72"/>
        <v>0.24416455145328086</v>
      </c>
      <c r="G956" s="5">
        <f t="shared" si="73"/>
        <v>5.9616328186381837E-2</v>
      </c>
      <c r="H956" s="52">
        <f t="shared" si="74"/>
        <v>7.1893454877003955E-3</v>
      </c>
    </row>
    <row r="957" spans="2:8">
      <c r="B957" s="6">
        <v>45169.291666666664</v>
      </c>
      <c r="C957" s="7">
        <v>34.561900000000001</v>
      </c>
      <c r="D957" s="53">
        <f t="shared" si="70"/>
        <v>33.952233417941876</v>
      </c>
      <c r="E957" s="5">
        <f t="shared" si="71"/>
        <v>0.60966658205812507</v>
      </c>
      <c r="F957" s="5">
        <f t="shared" si="72"/>
        <v>0.60966658205812507</v>
      </c>
      <c r="G957" s="5">
        <f t="shared" si="73"/>
        <v>0.37169334127843656</v>
      </c>
      <c r="H957" s="52">
        <f t="shared" si="74"/>
        <v>1.7639845669888667E-2</v>
      </c>
    </row>
    <row r="958" spans="2:8">
      <c r="B958" s="6">
        <v>45170.291666666664</v>
      </c>
      <c r="C958" s="7">
        <v>36.007800000000003</v>
      </c>
      <c r="D958" s="53">
        <f t="shared" si="70"/>
        <v>34.537513336717673</v>
      </c>
      <c r="E958" s="5">
        <f t="shared" si="71"/>
        <v>1.4702866632823302</v>
      </c>
      <c r="F958" s="5">
        <f t="shared" si="72"/>
        <v>1.4702866632823302</v>
      </c>
      <c r="G958" s="5">
        <f t="shared" si="73"/>
        <v>2.1617428722258882</v>
      </c>
      <c r="H958" s="52">
        <f t="shared" si="74"/>
        <v>4.083244917163309E-2</v>
      </c>
    </row>
    <row r="959" spans="2:8">
      <c r="B959" s="6">
        <v>45174.291666666664</v>
      </c>
      <c r="C959" s="7">
        <v>36.106099999999998</v>
      </c>
      <c r="D959" s="53">
        <f t="shared" si="70"/>
        <v>35.948988533468714</v>
      </c>
      <c r="E959" s="5">
        <f t="shared" si="71"/>
        <v>0.15711146653128338</v>
      </c>
      <c r="F959" s="5">
        <f t="shared" si="72"/>
        <v>0.15711146653128338</v>
      </c>
      <c r="G959" s="5">
        <f t="shared" si="73"/>
        <v>2.4684012915610579E-2</v>
      </c>
      <c r="H959" s="52">
        <f t="shared" si="74"/>
        <v>4.3513829112333761E-3</v>
      </c>
    </row>
    <row r="960" spans="2:8">
      <c r="B960" s="6">
        <v>45175.291666666664</v>
      </c>
      <c r="C960" s="7">
        <v>36.371699999999997</v>
      </c>
      <c r="D960" s="53">
        <f t="shared" si="70"/>
        <v>36.099815541338742</v>
      </c>
      <c r="E960" s="5">
        <f t="shared" si="71"/>
        <v>0.27188445866125477</v>
      </c>
      <c r="F960" s="5">
        <f t="shared" si="72"/>
        <v>0.27188445866125477</v>
      </c>
      <c r="G960" s="5">
        <f t="shared" si="73"/>
        <v>7.3921158861523548E-2</v>
      </c>
      <c r="H960" s="52">
        <f t="shared" si="74"/>
        <v>7.4751649953467888E-3</v>
      </c>
    </row>
    <row r="961" spans="2:8">
      <c r="B961" s="6">
        <v>45176.291666666664</v>
      </c>
      <c r="C961" s="7">
        <v>37.551900000000003</v>
      </c>
      <c r="D961" s="53">
        <f t="shared" si="70"/>
        <v>36.360824621653542</v>
      </c>
      <c r="E961" s="5">
        <f t="shared" si="71"/>
        <v>1.1910753783464614</v>
      </c>
      <c r="F961" s="5">
        <f t="shared" si="72"/>
        <v>1.1910753783464614</v>
      </c>
      <c r="G961" s="5">
        <f t="shared" si="73"/>
        <v>1.4186605569031661</v>
      </c>
      <c r="H961" s="52">
        <f t="shared" si="74"/>
        <v>3.1718112221923826E-2</v>
      </c>
    </row>
    <row r="962" spans="2:8">
      <c r="B962" s="6">
        <v>45177.291666666664</v>
      </c>
      <c r="C962" s="7">
        <v>37.384700000000002</v>
      </c>
      <c r="D962" s="53">
        <f t="shared" si="70"/>
        <v>37.504256984866146</v>
      </c>
      <c r="E962" s="5">
        <f t="shared" si="71"/>
        <v>-0.11955698486614352</v>
      </c>
      <c r="F962" s="5">
        <f t="shared" si="72"/>
        <v>0.11955698486614352</v>
      </c>
      <c r="G962" s="5">
        <f t="shared" si="73"/>
        <v>1.4293872630283271E-2</v>
      </c>
      <c r="H962" s="52">
        <f t="shared" si="74"/>
        <v>3.1980191058412536E-3</v>
      </c>
    </row>
    <row r="963" spans="2:8">
      <c r="B963" s="6">
        <v>45180.291666666664</v>
      </c>
      <c r="C963" s="7">
        <v>37.955199999999998</v>
      </c>
      <c r="D963" s="53">
        <f t="shared" si="70"/>
        <v>37.389482279394649</v>
      </c>
      <c r="E963" s="5">
        <f t="shared" si="71"/>
        <v>0.56571772060534897</v>
      </c>
      <c r="F963" s="5">
        <f t="shared" si="72"/>
        <v>0.56571772060534897</v>
      </c>
      <c r="G963" s="5">
        <f t="shared" si="73"/>
        <v>0.32003653940691168</v>
      </c>
      <c r="H963" s="52">
        <f t="shared" si="74"/>
        <v>1.4904880506632794E-2</v>
      </c>
    </row>
    <row r="964" spans="2:8">
      <c r="B964" s="6">
        <v>45181.291666666664</v>
      </c>
      <c r="C964" s="7">
        <v>38.220799999999997</v>
      </c>
      <c r="D964" s="53">
        <f t="shared" ref="D964:D1027" si="75">alpha*C963+(1-alpha)*D963</f>
        <v>37.932571291175783</v>
      </c>
      <c r="E964" s="5">
        <f t="shared" ref="E964:E1027" si="76">C964-D964</f>
        <v>0.2882287088242137</v>
      </c>
      <c r="F964" s="5">
        <f t="shared" ref="F964:F1027" si="77">ABS(E964)</f>
        <v>0.2882287088242137</v>
      </c>
      <c r="G964" s="5">
        <f t="shared" ref="G964:G1027" si="78">E964^2</f>
        <v>8.3075788590473362E-2</v>
      </c>
      <c r="H964" s="52">
        <f t="shared" ref="H964:H1027" si="79">F964/C964</f>
        <v>7.5411479828840248E-3</v>
      </c>
    </row>
    <row r="965" spans="2:8">
      <c r="B965" s="6">
        <v>45182.291666666664</v>
      </c>
      <c r="C965" s="7">
        <v>38.0732</v>
      </c>
      <c r="D965" s="53">
        <f t="shared" si="75"/>
        <v>38.209270851647027</v>
      </c>
      <c r="E965" s="5">
        <f t="shared" si="76"/>
        <v>-0.13607085164702681</v>
      </c>
      <c r="F965" s="5">
        <f t="shared" si="77"/>
        <v>0.13607085164702681</v>
      </c>
      <c r="G965" s="5">
        <f t="shared" si="78"/>
        <v>1.8515276667947181E-2</v>
      </c>
      <c r="H965" s="52">
        <f t="shared" si="79"/>
        <v>3.573927372719572E-3</v>
      </c>
    </row>
    <row r="966" spans="2:8">
      <c r="B966" s="6">
        <v>45183.291666666664</v>
      </c>
      <c r="C966" s="7">
        <v>38.033900000000003</v>
      </c>
      <c r="D966" s="53">
        <f t="shared" si="75"/>
        <v>38.078642834065882</v>
      </c>
      <c r="E966" s="5">
        <f t="shared" si="76"/>
        <v>-4.4742834065878867E-2</v>
      </c>
      <c r="F966" s="5">
        <f t="shared" si="77"/>
        <v>4.4742834065878867E-2</v>
      </c>
      <c r="G966" s="5">
        <f t="shared" si="78"/>
        <v>2.0019212002467704E-3</v>
      </c>
      <c r="H966" s="52">
        <f t="shared" si="79"/>
        <v>1.1763935348696522E-3</v>
      </c>
    </row>
    <row r="967" spans="2:8">
      <c r="B967" s="6">
        <v>45184.291666666664</v>
      </c>
      <c r="C967" s="7">
        <v>37.256900000000002</v>
      </c>
      <c r="D967" s="53">
        <f t="shared" si="75"/>
        <v>38.035689713362636</v>
      </c>
      <c r="E967" s="5">
        <f t="shared" si="76"/>
        <v>-0.77878971336263447</v>
      </c>
      <c r="F967" s="5">
        <f t="shared" si="77"/>
        <v>0.77878971336263447</v>
      </c>
      <c r="G967" s="5">
        <f t="shared" si="78"/>
        <v>0.60651341763945432</v>
      </c>
      <c r="H967" s="52">
        <f t="shared" si="79"/>
        <v>2.090323439047893E-2</v>
      </c>
    </row>
    <row r="968" spans="2:8">
      <c r="B968" s="6">
        <v>45187.291666666664</v>
      </c>
      <c r="C968" s="7">
        <v>37.365099999999998</v>
      </c>
      <c r="D968" s="53">
        <f t="shared" si="75"/>
        <v>37.288051588534508</v>
      </c>
      <c r="E968" s="5">
        <f t="shared" si="76"/>
        <v>7.7048411465490574E-2</v>
      </c>
      <c r="F968" s="5">
        <f t="shared" si="77"/>
        <v>7.7048411465490574E-2</v>
      </c>
      <c r="G968" s="5">
        <f t="shared" si="78"/>
        <v>5.9364577093555396E-3</v>
      </c>
      <c r="H968" s="52">
        <f t="shared" si="79"/>
        <v>2.0620421587387852E-3</v>
      </c>
    </row>
    <row r="969" spans="2:8">
      <c r="B969" s="6">
        <v>45188.291666666664</v>
      </c>
      <c r="C969" s="7">
        <v>35.742199999999997</v>
      </c>
      <c r="D969" s="53">
        <f t="shared" si="75"/>
        <v>37.362018063541377</v>
      </c>
      <c r="E969" s="5">
        <f t="shared" si="76"/>
        <v>-1.6198180635413806</v>
      </c>
      <c r="F969" s="5">
        <f t="shared" si="77"/>
        <v>1.6198180635413806</v>
      </c>
      <c r="G969" s="5">
        <f t="shared" si="78"/>
        <v>2.6238105589749479</v>
      </c>
      <c r="H969" s="52">
        <f t="shared" si="79"/>
        <v>4.5319484070409227E-2</v>
      </c>
    </row>
    <row r="970" spans="2:8">
      <c r="B970" s="6">
        <v>45189.291666666664</v>
      </c>
      <c r="C970" s="7">
        <v>34.119300000000003</v>
      </c>
      <c r="D970" s="53">
        <f t="shared" si="75"/>
        <v>35.806992722541658</v>
      </c>
      <c r="E970" s="5">
        <f t="shared" si="76"/>
        <v>-1.6876927225416551</v>
      </c>
      <c r="F970" s="5">
        <f t="shared" si="77"/>
        <v>1.6876927225416551</v>
      </c>
      <c r="G970" s="5">
        <f t="shared" si="78"/>
        <v>2.848306725720064</v>
      </c>
      <c r="H970" s="52">
        <f t="shared" si="79"/>
        <v>4.9464459192939333E-2</v>
      </c>
    </row>
    <row r="971" spans="2:8">
      <c r="B971" s="6">
        <v>45190.291666666664</v>
      </c>
      <c r="C971" s="7">
        <v>34.08</v>
      </c>
      <c r="D971" s="53">
        <f t="shared" si="75"/>
        <v>34.186807708901668</v>
      </c>
      <c r="E971" s="5">
        <f t="shared" si="76"/>
        <v>-0.10680770890166968</v>
      </c>
      <c r="F971" s="5">
        <f t="shared" si="77"/>
        <v>0.10680770890166968</v>
      </c>
      <c r="G971" s="5">
        <f t="shared" si="78"/>
        <v>1.140788668082381E-2</v>
      </c>
      <c r="H971" s="52">
        <f t="shared" si="79"/>
        <v>3.1340290170677725E-3</v>
      </c>
    </row>
    <row r="972" spans="2:8">
      <c r="B972" s="6">
        <v>45191.291666666664</v>
      </c>
      <c r="C972" s="7">
        <v>33.617699999999999</v>
      </c>
      <c r="D972" s="53">
        <f t="shared" si="75"/>
        <v>34.08427230835607</v>
      </c>
      <c r="E972" s="5">
        <f t="shared" si="76"/>
        <v>-0.46657230835607066</v>
      </c>
      <c r="F972" s="5">
        <f t="shared" si="77"/>
        <v>0.46657230835607066</v>
      </c>
      <c r="G972" s="5">
        <f t="shared" si="78"/>
        <v>0.21768971892471228</v>
      </c>
      <c r="H972" s="52">
        <f t="shared" si="79"/>
        <v>1.3878769468347646E-2</v>
      </c>
    </row>
    <row r="973" spans="2:8">
      <c r="B973" s="6">
        <v>45194.291666666664</v>
      </c>
      <c r="C973" s="7">
        <v>33.725900000000003</v>
      </c>
      <c r="D973" s="53">
        <f t="shared" si="75"/>
        <v>33.63636289233424</v>
      </c>
      <c r="E973" s="5">
        <f t="shared" si="76"/>
        <v>8.9537107665762505E-2</v>
      </c>
      <c r="F973" s="5">
        <f t="shared" si="77"/>
        <v>8.9537107665762505E-2</v>
      </c>
      <c r="G973" s="5">
        <f t="shared" si="78"/>
        <v>8.016893649150347E-3</v>
      </c>
      <c r="H973" s="52">
        <f t="shared" si="79"/>
        <v>2.6548470957265041E-3</v>
      </c>
    </row>
    <row r="974" spans="2:8">
      <c r="B974" s="6">
        <v>45195.291666666664</v>
      </c>
      <c r="C974" s="7">
        <v>33.273499999999999</v>
      </c>
      <c r="D974" s="53">
        <f t="shared" si="75"/>
        <v>33.722318515693374</v>
      </c>
      <c r="E974" s="5">
        <f t="shared" si="76"/>
        <v>-0.44881851569337528</v>
      </c>
      <c r="F974" s="5">
        <f t="shared" si="77"/>
        <v>0.44881851569337528</v>
      </c>
      <c r="G974" s="5">
        <f t="shared" si="78"/>
        <v>0.20143806002920456</v>
      </c>
      <c r="H974" s="52">
        <f t="shared" si="79"/>
        <v>1.3488767809018446E-2</v>
      </c>
    </row>
    <row r="975" spans="2:8">
      <c r="B975" s="6">
        <v>45196.291666666664</v>
      </c>
      <c r="C975" s="7">
        <v>34.040700000000001</v>
      </c>
      <c r="D975" s="53">
        <f t="shared" si="75"/>
        <v>33.291452740627733</v>
      </c>
      <c r="E975" s="5">
        <f t="shared" si="76"/>
        <v>0.7492472593722681</v>
      </c>
      <c r="F975" s="5">
        <f t="shared" si="77"/>
        <v>0.7492472593722681</v>
      </c>
      <c r="G975" s="5">
        <f t="shared" si="78"/>
        <v>0.56137145567685476</v>
      </c>
      <c r="H975" s="52">
        <f t="shared" si="79"/>
        <v>2.2010336431749877E-2</v>
      </c>
    </row>
    <row r="976" spans="2:8">
      <c r="B976" s="6">
        <v>45197.291666666664</v>
      </c>
      <c r="C976" s="7">
        <v>34.601300000000002</v>
      </c>
      <c r="D976" s="53">
        <f t="shared" si="75"/>
        <v>34.010730109625108</v>
      </c>
      <c r="E976" s="5">
        <f t="shared" si="76"/>
        <v>0.59056989037489416</v>
      </c>
      <c r="F976" s="5">
        <f t="shared" si="77"/>
        <v>0.59056989037489416</v>
      </c>
      <c r="G976" s="5">
        <f t="shared" si="78"/>
        <v>0.34877279541741452</v>
      </c>
      <c r="H976" s="52">
        <f t="shared" si="79"/>
        <v>1.706785266376969E-2</v>
      </c>
    </row>
    <row r="977" spans="2:8">
      <c r="B977" s="6">
        <v>45198.291666666664</v>
      </c>
      <c r="C977" s="7">
        <v>34.965200000000003</v>
      </c>
      <c r="D977" s="53">
        <f t="shared" si="75"/>
        <v>34.577677204385004</v>
      </c>
      <c r="E977" s="5">
        <f t="shared" si="76"/>
        <v>0.38752279561499847</v>
      </c>
      <c r="F977" s="5">
        <f t="shared" si="77"/>
        <v>0.38752279561499847</v>
      </c>
      <c r="G977" s="5">
        <f t="shared" si="78"/>
        <v>0.15017391712126388</v>
      </c>
      <c r="H977" s="52">
        <f t="shared" si="79"/>
        <v>1.1083099642358643E-2</v>
      </c>
    </row>
    <row r="978" spans="2:8">
      <c r="B978" s="6">
        <v>45201.291666666664</v>
      </c>
      <c r="C978" s="7">
        <v>34.8767</v>
      </c>
      <c r="D978" s="53">
        <f t="shared" si="75"/>
        <v>34.9496990881754</v>
      </c>
      <c r="E978" s="5">
        <f t="shared" si="76"/>
        <v>-7.2999088175400573E-2</v>
      </c>
      <c r="F978" s="5">
        <f t="shared" si="77"/>
        <v>7.2999088175400573E-2</v>
      </c>
      <c r="G978" s="5">
        <f t="shared" si="78"/>
        <v>5.3288668744399074E-3</v>
      </c>
      <c r="H978" s="52">
        <f t="shared" si="79"/>
        <v>2.0930617912646716E-3</v>
      </c>
    </row>
    <row r="979" spans="2:8">
      <c r="B979" s="6">
        <v>45202.291666666664</v>
      </c>
      <c r="C979" s="7">
        <v>35.102899999999998</v>
      </c>
      <c r="D979" s="53">
        <f t="shared" si="75"/>
        <v>34.879619963527013</v>
      </c>
      <c r="E979" s="5">
        <f t="shared" si="76"/>
        <v>0.22328003647298544</v>
      </c>
      <c r="F979" s="5">
        <f t="shared" si="77"/>
        <v>0.22328003647298544</v>
      </c>
      <c r="G979" s="5">
        <f t="shared" si="78"/>
        <v>4.9853974687377713E-2</v>
      </c>
      <c r="H979" s="52">
        <f t="shared" si="79"/>
        <v>6.3607290700479291E-3</v>
      </c>
    </row>
    <row r="980" spans="2:8">
      <c r="B980" s="6">
        <v>45203.291666666664</v>
      </c>
      <c r="C980" s="7">
        <v>35.338999999999999</v>
      </c>
      <c r="D980" s="53">
        <f t="shared" si="75"/>
        <v>35.093968798541077</v>
      </c>
      <c r="E980" s="5">
        <f t="shared" si="76"/>
        <v>0.24503120145892154</v>
      </c>
      <c r="F980" s="5">
        <f t="shared" si="77"/>
        <v>0.24503120145892154</v>
      </c>
      <c r="G980" s="5">
        <f t="shared" si="78"/>
        <v>6.0040289688402596E-2</v>
      </c>
      <c r="H980" s="52">
        <f t="shared" si="79"/>
        <v>6.933733310476288E-3</v>
      </c>
    </row>
    <row r="981" spans="2:8">
      <c r="B981" s="6">
        <v>45204.291666666664</v>
      </c>
      <c r="C981" s="7">
        <v>35.299599999999998</v>
      </c>
      <c r="D981" s="53">
        <f t="shared" si="75"/>
        <v>35.32919875194164</v>
      </c>
      <c r="E981" s="5">
        <f t="shared" si="76"/>
        <v>-2.959875194164141E-2</v>
      </c>
      <c r="F981" s="5">
        <f t="shared" si="77"/>
        <v>2.959875194164141E-2</v>
      </c>
      <c r="G981" s="5">
        <f t="shared" si="78"/>
        <v>8.7608611650282116E-4</v>
      </c>
      <c r="H981" s="52">
        <f t="shared" si="79"/>
        <v>8.3850105784885414E-4</v>
      </c>
    </row>
    <row r="982" spans="2:8">
      <c r="B982" s="6">
        <v>45205.291666666664</v>
      </c>
      <c r="C982" s="7">
        <v>35.594700000000003</v>
      </c>
      <c r="D982" s="53">
        <f t="shared" si="75"/>
        <v>35.300783950077658</v>
      </c>
      <c r="E982" s="5">
        <f t="shared" si="76"/>
        <v>0.29391604992234477</v>
      </c>
      <c r="F982" s="5">
        <f t="shared" si="77"/>
        <v>0.29391604992234477</v>
      </c>
      <c r="G982" s="5">
        <f t="shared" si="78"/>
        <v>8.638664440195426E-2</v>
      </c>
      <c r="H982" s="52">
        <f t="shared" si="79"/>
        <v>8.257298134900554E-3</v>
      </c>
    </row>
    <row r="983" spans="2:8">
      <c r="B983" s="6">
        <v>45208.291666666664</v>
      </c>
      <c r="C983" s="7">
        <v>35.466799999999999</v>
      </c>
      <c r="D983" s="53">
        <f t="shared" si="75"/>
        <v>35.582943358003106</v>
      </c>
      <c r="E983" s="5">
        <f t="shared" si="76"/>
        <v>-0.11614335800310727</v>
      </c>
      <c r="F983" s="5">
        <f t="shared" si="77"/>
        <v>0.11614335800310727</v>
      </c>
      <c r="G983" s="5">
        <f t="shared" si="78"/>
        <v>1.3489279608237941E-2</v>
      </c>
      <c r="H983" s="52">
        <f t="shared" si="79"/>
        <v>3.2747064297626869E-3</v>
      </c>
    </row>
    <row r="984" spans="2:8">
      <c r="B984" s="6">
        <v>45209.291666666664</v>
      </c>
      <c r="C984" s="7">
        <v>35.8307</v>
      </c>
      <c r="D984" s="53">
        <f t="shared" si="75"/>
        <v>35.471445734320127</v>
      </c>
      <c r="E984" s="5">
        <f t="shared" si="76"/>
        <v>0.35925426567987273</v>
      </c>
      <c r="F984" s="5">
        <f t="shared" si="77"/>
        <v>0.35925426567987273</v>
      </c>
      <c r="G984" s="5">
        <f t="shared" si="78"/>
        <v>0.12906362740918459</v>
      </c>
      <c r="H984" s="52">
        <f t="shared" si="79"/>
        <v>1.0026437264130278E-2</v>
      </c>
    </row>
    <row r="985" spans="2:8">
      <c r="B985" s="6">
        <v>45210.291666666664</v>
      </c>
      <c r="C985" s="7">
        <v>36.273299999999999</v>
      </c>
      <c r="D985" s="53">
        <f t="shared" si="75"/>
        <v>35.816329829372805</v>
      </c>
      <c r="E985" s="5">
        <f t="shared" si="76"/>
        <v>0.45697017062719425</v>
      </c>
      <c r="F985" s="5">
        <f t="shared" si="77"/>
        <v>0.45697017062719425</v>
      </c>
      <c r="G985" s="5">
        <f t="shared" si="78"/>
        <v>0.20882173684304703</v>
      </c>
      <c r="H985" s="52">
        <f t="shared" si="79"/>
        <v>1.2597976214659109E-2</v>
      </c>
    </row>
    <row r="986" spans="2:8">
      <c r="B986" s="6">
        <v>45211.291666666664</v>
      </c>
      <c r="C986" s="7">
        <v>36.234000000000002</v>
      </c>
      <c r="D986" s="53">
        <f t="shared" si="75"/>
        <v>36.255021193174912</v>
      </c>
      <c r="E986" s="5">
        <f t="shared" si="76"/>
        <v>-2.1021193174910024E-2</v>
      </c>
      <c r="F986" s="5">
        <f t="shared" si="77"/>
        <v>2.1021193174910024E-2</v>
      </c>
      <c r="G986" s="5">
        <f t="shared" si="78"/>
        <v>4.4189056249688377E-4</v>
      </c>
      <c r="H986" s="52">
        <f t="shared" si="79"/>
        <v>5.8015105080614954E-4</v>
      </c>
    </row>
    <row r="987" spans="2:8">
      <c r="B987" s="6">
        <v>45212.291666666664</v>
      </c>
      <c r="C987" s="7">
        <v>35.378300000000003</v>
      </c>
      <c r="D987" s="53">
        <f t="shared" si="75"/>
        <v>36.234840847727</v>
      </c>
      <c r="E987" s="5">
        <f t="shared" si="76"/>
        <v>-0.8565408477269969</v>
      </c>
      <c r="F987" s="5">
        <f t="shared" si="77"/>
        <v>0.8565408477269969</v>
      </c>
      <c r="G987" s="5">
        <f t="shared" si="78"/>
        <v>0.73366222382488244</v>
      </c>
      <c r="H987" s="52">
        <f t="shared" si="79"/>
        <v>2.4210910296057098E-2</v>
      </c>
    </row>
    <row r="988" spans="2:8">
      <c r="B988" s="6">
        <v>45215.291666666664</v>
      </c>
      <c r="C988" s="7">
        <v>35.958599999999997</v>
      </c>
      <c r="D988" s="53">
        <f t="shared" si="75"/>
        <v>35.412561633909085</v>
      </c>
      <c r="E988" s="5">
        <f t="shared" si="76"/>
        <v>0.54603836609091161</v>
      </c>
      <c r="F988" s="5">
        <f t="shared" si="77"/>
        <v>0.54603836609091161</v>
      </c>
      <c r="G988" s="5">
        <f t="shared" si="78"/>
        <v>0.29815789724323238</v>
      </c>
      <c r="H988" s="52">
        <f t="shared" si="79"/>
        <v>1.5185195366085211E-2</v>
      </c>
    </row>
    <row r="989" spans="2:8">
      <c r="B989" s="6">
        <v>45216.291666666664</v>
      </c>
      <c r="C989" s="7">
        <v>35.466799999999999</v>
      </c>
      <c r="D989" s="53">
        <f t="shared" si="75"/>
        <v>35.936758465356363</v>
      </c>
      <c r="E989" s="5">
        <f t="shared" si="76"/>
        <v>-0.46995846535636332</v>
      </c>
      <c r="F989" s="5">
        <f t="shared" si="77"/>
        <v>0.46995846535636332</v>
      </c>
      <c r="G989" s="5">
        <f t="shared" si="78"/>
        <v>0.22086095916010814</v>
      </c>
      <c r="H989" s="52">
        <f t="shared" si="79"/>
        <v>1.3250658795165149E-2</v>
      </c>
    </row>
    <row r="990" spans="2:8">
      <c r="B990" s="6">
        <v>45217.291666666664</v>
      </c>
      <c r="C990" s="7">
        <v>35.053699999999999</v>
      </c>
      <c r="D990" s="53">
        <f t="shared" si="75"/>
        <v>35.485598338614253</v>
      </c>
      <c r="E990" s="5">
        <f t="shared" si="76"/>
        <v>-0.43189833861425342</v>
      </c>
      <c r="F990" s="5">
        <f t="shared" si="77"/>
        <v>0.43189833861425342</v>
      </c>
      <c r="G990" s="5">
        <f t="shared" si="78"/>
        <v>0.18653617489775232</v>
      </c>
      <c r="H990" s="52">
        <f t="shared" si="79"/>
        <v>1.2321048523101796E-2</v>
      </c>
    </row>
    <row r="991" spans="2:8">
      <c r="B991" s="6">
        <v>45218.291666666664</v>
      </c>
      <c r="C991" s="7">
        <v>35.083199999999998</v>
      </c>
      <c r="D991" s="53">
        <f t="shared" si="75"/>
        <v>35.070975933544567</v>
      </c>
      <c r="E991" s="5">
        <f t="shared" si="76"/>
        <v>1.2224066455431171E-2</v>
      </c>
      <c r="F991" s="5">
        <f t="shared" si="77"/>
        <v>1.2224066455431171E-2</v>
      </c>
      <c r="G991" s="5">
        <f t="shared" si="78"/>
        <v>1.494278007067976E-4</v>
      </c>
      <c r="H991" s="52">
        <f t="shared" si="79"/>
        <v>3.4843077186320437E-4</v>
      </c>
    </row>
    <row r="992" spans="2:8">
      <c r="B992" s="6">
        <v>45219.291666666664</v>
      </c>
      <c r="C992" s="7">
        <v>34.345599999999997</v>
      </c>
      <c r="D992" s="53">
        <f t="shared" si="75"/>
        <v>35.082711037341781</v>
      </c>
      <c r="E992" s="5">
        <f t="shared" si="76"/>
        <v>-0.73711103734178351</v>
      </c>
      <c r="F992" s="5">
        <f t="shared" si="77"/>
        <v>0.73711103734178351</v>
      </c>
      <c r="G992" s="5">
        <f t="shared" si="78"/>
        <v>0.54333268137108015</v>
      </c>
      <c r="H992" s="52">
        <f t="shared" si="79"/>
        <v>2.1461585686136903E-2</v>
      </c>
    </row>
    <row r="993" spans="2:8">
      <c r="B993" s="6">
        <v>45222.291666666664</v>
      </c>
      <c r="C993" s="7">
        <v>33.293199999999999</v>
      </c>
      <c r="D993" s="53">
        <f t="shared" si="75"/>
        <v>34.375084441493669</v>
      </c>
      <c r="E993" s="5">
        <f t="shared" si="76"/>
        <v>-1.0818844414936706</v>
      </c>
      <c r="F993" s="5">
        <f t="shared" si="77"/>
        <v>1.0818844414936706</v>
      </c>
      <c r="G993" s="5">
        <f t="shared" si="78"/>
        <v>1.1704739447460715</v>
      </c>
      <c r="H993" s="52">
        <f t="shared" si="79"/>
        <v>3.249565801706266E-2</v>
      </c>
    </row>
    <row r="994" spans="2:8">
      <c r="B994" s="6">
        <v>45223.291666666664</v>
      </c>
      <c r="C994" s="7">
        <v>34.021000000000001</v>
      </c>
      <c r="D994" s="53">
        <f t="shared" si="75"/>
        <v>33.336475377659745</v>
      </c>
      <c r="E994" s="5">
        <f t="shared" si="76"/>
        <v>0.68452462234025546</v>
      </c>
      <c r="F994" s="5">
        <f t="shared" si="77"/>
        <v>0.68452462234025546</v>
      </c>
      <c r="G994" s="5">
        <f t="shared" si="78"/>
        <v>0.46857395859006934</v>
      </c>
      <c r="H994" s="52">
        <f t="shared" si="79"/>
        <v>2.0120649667565781E-2</v>
      </c>
    </row>
    <row r="995" spans="2:8">
      <c r="B995" s="6">
        <v>45224.291666666664</v>
      </c>
      <c r="C995" s="7">
        <v>32.29</v>
      </c>
      <c r="D995" s="53">
        <f t="shared" si="75"/>
        <v>33.99361901510639</v>
      </c>
      <c r="E995" s="5">
        <f t="shared" si="76"/>
        <v>-1.7036190151063906</v>
      </c>
      <c r="F995" s="5">
        <f t="shared" si="77"/>
        <v>1.7036190151063906</v>
      </c>
      <c r="G995" s="5">
        <f t="shared" si="78"/>
        <v>2.9023177486320684</v>
      </c>
      <c r="H995" s="52">
        <f t="shared" si="79"/>
        <v>5.2759957110758461E-2</v>
      </c>
    </row>
    <row r="996" spans="2:8">
      <c r="B996" s="6">
        <v>45225.291666666664</v>
      </c>
      <c r="C996" s="7">
        <v>31.984999999999999</v>
      </c>
      <c r="D996" s="53">
        <f t="shared" si="75"/>
        <v>32.358144760604254</v>
      </c>
      <c r="E996" s="5">
        <f t="shared" si="76"/>
        <v>-0.37314476060425505</v>
      </c>
      <c r="F996" s="5">
        <f t="shared" si="77"/>
        <v>0.37314476060425505</v>
      </c>
      <c r="G996" s="5">
        <f t="shared" si="78"/>
        <v>0.13923701236640681</v>
      </c>
      <c r="H996" s="52">
        <f t="shared" si="79"/>
        <v>1.1666242319970457E-2</v>
      </c>
    </row>
    <row r="997" spans="2:8">
      <c r="B997" s="6">
        <v>45226.291666666664</v>
      </c>
      <c r="C997" s="7">
        <v>34.955399999999997</v>
      </c>
      <c r="D997" s="53">
        <f t="shared" si="75"/>
        <v>31.999925790424168</v>
      </c>
      <c r="E997" s="5">
        <f t="shared" si="76"/>
        <v>2.9554742095758293</v>
      </c>
      <c r="F997" s="5">
        <f t="shared" si="77"/>
        <v>2.9554742095758293</v>
      </c>
      <c r="G997" s="5">
        <f t="shared" si="78"/>
        <v>8.7348278034678728</v>
      </c>
      <c r="H997" s="52">
        <f t="shared" si="79"/>
        <v>8.4549860953553088E-2</v>
      </c>
    </row>
    <row r="998" spans="2:8">
      <c r="B998" s="6">
        <v>45229.291666666664</v>
      </c>
      <c r="C998" s="7">
        <v>35.102899999999998</v>
      </c>
      <c r="D998" s="53">
        <f t="shared" si="75"/>
        <v>34.837181031616964</v>
      </c>
      <c r="E998" s="5">
        <f t="shared" si="76"/>
        <v>0.26571896838303388</v>
      </c>
      <c r="F998" s="5">
        <f t="shared" si="77"/>
        <v>0.26571896838303388</v>
      </c>
      <c r="G998" s="5">
        <f t="shared" si="78"/>
        <v>7.0606570158543755E-2</v>
      </c>
      <c r="H998" s="52">
        <f t="shared" si="79"/>
        <v>7.5697155614787926E-3</v>
      </c>
    </row>
    <row r="999" spans="2:8">
      <c r="B999" s="6">
        <v>45230.291666666664</v>
      </c>
      <c r="C999" s="7">
        <v>35.8996</v>
      </c>
      <c r="D999" s="53">
        <f t="shared" si="75"/>
        <v>35.092271241264676</v>
      </c>
      <c r="E999" s="5">
        <f t="shared" si="76"/>
        <v>0.8073287587353235</v>
      </c>
      <c r="F999" s="5">
        <f t="shared" si="77"/>
        <v>0.8073287587353235</v>
      </c>
      <c r="G999" s="5">
        <f t="shared" si="78"/>
        <v>0.65177972468111822</v>
      </c>
      <c r="H999" s="52">
        <f t="shared" si="79"/>
        <v>2.2488516828469494E-2</v>
      </c>
    </row>
    <row r="1000" spans="2:8">
      <c r="B1000" s="6">
        <v>45231.291666666664</v>
      </c>
      <c r="C1000" s="7">
        <v>36.676600000000001</v>
      </c>
      <c r="D1000" s="53">
        <f t="shared" si="75"/>
        <v>35.867306849650589</v>
      </c>
      <c r="E1000" s="5">
        <f t="shared" si="76"/>
        <v>0.80929315034941141</v>
      </c>
      <c r="F1000" s="5">
        <f t="shared" si="77"/>
        <v>0.80929315034941141</v>
      </c>
      <c r="G1000" s="5">
        <f t="shared" si="78"/>
        <v>0.65495540320247503</v>
      </c>
      <c r="H1000" s="52">
        <f t="shared" si="79"/>
        <v>2.2065653587012193E-2</v>
      </c>
    </row>
    <row r="1001" spans="2:8">
      <c r="B1001" s="6">
        <v>45232.291666666664</v>
      </c>
      <c r="C1001" s="7">
        <v>37.079799999999999</v>
      </c>
      <c r="D1001" s="53">
        <f t="shared" si="75"/>
        <v>36.644228273986023</v>
      </c>
      <c r="E1001" s="5">
        <f t="shared" si="76"/>
        <v>0.43557172601397554</v>
      </c>
      <c r="F1001" s="5">
        <f t="shared" si="77"/>
        <v>0.43557172601397554</v>
      </c>
      <c r="G1001" s="5">
        <f t="shared" si="78"/>
        <v>0.18972272850279379</v>
      </c>
      <c r="H1001" s="52">
        <f t="shared" si="79"/>
        <v>1.1746873662047141E-2</v>
      </c>
    </row>
    <row r="1002" spans="2:8">
      <c r="B1002" s="6">
        <v>45233.291666666664</v>
      </c>
      <c r="C1002" s="7">
        <v>37.512599999999999</v>
      </c>
      <c r="D1002" s="53">
        <f t="shared" si="75"/>
        <v>37.06237713095944</v>
      </c>
      <c r="E1002" s="5">
        <f t="shared" si="76"/>
        <v>0.45022286904055875</v>
      </c>
      <c r="F1002" s="5">
        <f t="shared" si="77"/>
        <v>0.45022286904055875</v>
      </c>
      <c r="G1002" s="5">
        <f t="shared" si="78"/>
        <v>0.20270063180711212</v>
      </c>
      <c r="H1002" s="52">
        <f t="shared" si="79"/>
        <v>1.2001910532475988E-2</v>
      </c>
    </row>
    <row r="1003" spans="2:8">
      <c r="B1003" s="6">
        <v>45236.291666666664</v>
      </c>
      <c r="C1003" s="7">
        <v>37.448500000000003</v>
      </c>
      <c r="D1003" s="53">
        <f t="shared" si="75"/>
        <v>37.494591085238376</v>
      </c>
      <c r="E1003" s="5">
        <f t="shared" si="76"/>
        <v>-4.6091085238373353E-2</v>
      </c>
      <c r="F1003" s="5">
        <f t="shared" si="77"/>
        <v>4.6091085238373353E-2</v>
      </c>
      <c r="G1003" s="5">
        <f t="shared" si="78"/>
        <v>2.1243881384509981E-3</v>
      </c>
      <c r="H1003" s="52">
        <f t="shared" si="79"/>
        <v>1.2307858856395676E-3</v>
      </c>
    </row>
    <row r="1004" spans="2:8">
      <c r="B1004" s="6">
        <v>45237.291666666664</v>
      </c>
      <c r="C1004" s="7">
        <v>38.257599999999996</v>
      </c>
      <c r="D1004" s="53">
        <f t="shared" si="75"/>
        <v>37.450343643409539</v>
      </c>
      <c r="E1004" s="5">
        <f t="shared" si="76"/>
        <v>0.80725635659045736</v>
      </c>
      <c r="F1004" s="5">
        <f t="shared" si="77"/>
        <v>0.80725635659045736</v>
      </c>
      <c r="G1004" s="5">
        <f t="shared" si="78"/>
        <v>0.65166282525569963</v>
      </c>
      <c r="H1004" s="52">
        <f t="shared" si="79"/>
        <v>2.1100548821422604E-2</v>
      </c>
    </row>
    <row r="1005" spans="2:8">
      <c r="B1005" s="6">
        <v>45238.291666666664</v>
      </c>
      <c r="C1005" s="7">
        <v>37.418900000000001</v>
      </c>
      <c r="D1005" s="53">
        <f t="shared" si="75"/>
        <v>38.225309745736375</v>
      </c>
      <c r="E1005" s="5">
        <f t="shared" si="76"/>
        <v>-0.80640974573637436</v>
      </c>
      <c r="F1005" s="5">
        <f t="shared" si="77"/>
        <v>0.80640974573637436</v>
      </c>
      <c r="G1005" s="5">
        <f t="shared" si="78"/>
        <v>0.65029667801860391</v>
      </c>
      <c r="H1005" s="52">
        <f t="shared" si="79"/>
        <v>2.1550867228496143E-2</v>
      </c>
    </row>
    <row r="1006" spans="2:8">
      <c r="B1006" s="6">
        <v>45239.291666666664</v>
      </c>
      <c r="C1006" s="7">
        <v>37.300400000000003</v>
      </c>
      <c r="D1006" s="53">
        <f t="shared" si="75"/>
        <v>37.45115638982945</v>
      </c>
      <c r="E1006" s="5">
        <f t="shared" si="76"/>
        <v>-0.15075638982944639</v>
      </c>
      <c r="F1006" s="5">
        <f t="shared" si="77"/>
        <v>0.15075638982944639</v>
      </c>
      <c r="G1006" s="5">
        <f t="shared" si="78"/>
        <v>2.2727489074408008E-2</v>
      </c>
      <c r="H1006" s="52">
        <f t="shared" si="79"/>
        <v>4.0416829264417102E-3</v>
      </c>
    </row>
    <row r="1007" spans="2:8">
      <c r="B1007" s="6">
        <v>45240.291666666664</v>
      </c>
      <c r="C1007" s="7">
        <v>38.346400000000003</v>
      </c>
      <c r="D1007" s="53">
        <f t="shared" si="75"/>
        <v>37.306430255593185</v>
      </c>
      <c r="E1007" s="5">
        <f t="shared" si="76"/>
        <v>1.0399697444068181</v>
      </c>
      <c r="F1007" s="5">
        <f t="shared" si="77"/>
        <v>1.0399697444068181</v>
      </c>
      <c r="G1007" s="5">
        <f t="shared" si="78"/>
        <v>1.0815370692815827</v>
      </c>
      <c r="H1007" s="52">
        <f t="shared" si="79"/>
        <v>2.7120400986971868E-2</v>
      </c>
    </row>
    <row r="1008" spans="2:8">
      <c r="B1008" s="6">
        <v>45243.291666666664</v>
      </c>
      <c r="C1008" s="7">
        <v>37.724800000000002</v>
      </c>
      <c r="D1008" s="53">
        <f t="shared" si="75"/>
        <v>38.304801210223729</v>
      </c>
      <c r="E1008" s="5">
        <f t="shared" si="76"/>
        <v>-0.58000121022372753</v>
      </c>
      <c r="F1008" s="5">
        <f t="shared" si="77"/>
        <v>0.58000121022372753</v>
      </c>
      <c r="G1008" s="5">
        <f t="shared" si="78"/>
        <v>0.33640140386098855</v>
      </c>
      <c r="H1008" s="52">
        <f t="shared" si="79"/>
        <v>1.5374533734406212E-2</v>
      </c>
    </row>
    <row r="1009" spans="2:8">
      <c r="B1009" s="6">
        <v>45244.291666666664</v>
      </c>
      <c r="C1009" s="7">
        <v>38.889200000000002</v>
      </c>
      <c r="D1009" s="53">
        <f t="shared" si="75"/>
        <v>37.748000048408954</v>
      </c>
      <c r="E1009" s="5">
        <f t="shared" si="76"/>
        <v>1.141199951591048</v>
      </c>
      <c r="F1009" s="5">
        <f t="shared" si="77"/>
        <v>1.141199951591048</v>
      </c>
      <c r="G1009" s="5">
        <f t="shared" si="78"/>
        <v>1.3023373295114105</v>
      </c>
      <c r="H1009" s="52">
        <f t="shared" si="79"/>
        <v>2.9344906853086408E-2</v>
      </c>
    </row>
    <row r="1010" spans="2:8">
      <c r="B1010" s="6">
        <v>45245.291666666664</v>
      </c>
      <c r="C1010" s="7">
        <v>40.073300000000003</v>
      </c>
      <c r="D1010" s="53">
        <f t="shared" si="75"/>
        <v>38.843552001936359</v>
      </c>
      <c r="E1010" s="5">
        <f t="shared" si="76"/>
        <v>1.2297479980636439</v>
      </c>
      <c r="F1010" s="5">
        <f t="shared" si="77"/>
        <v>1.2297479980636439</v>
      </c>
      <c r="G1010" s="5">
        <f t="shared" si="78"/>
        <v>1.5122801387415399</v>
      </c>
      <c r="H1010" s="52">
        <f t="shared" si="79"/>
        <v>3.068746517166402E-2</v>
      </c>
    </row>
    <row r="1011" spans="2:8">
      <c r="B1011" s="6">
        <v>45246.291666666664</v>
      </c>
      <c r="C1011" s="7">
        <v>42.777099999999997</v>
      </c>
      <c r="D1011" s="53">
        <f t="shared" si="75"/>
        <v>40.024110080077456</v>
      </c>
      <c r="E1011" s="5">
        <f t="shared" si="76"/>
        <v>2.7529899199225412</v>
      </c>
      <c r="F1011" s="5">
        <f t="shared" si="77"/>
        <v>2.7529899199225412</v>
      </c>
      <c r="G1011" s="5">
        <f t="shared" si="78"/>
        <v>7.5789534991951193</v>
      </c>
      <c r="H1011" s="52">
        <f t="shared" si="79"/>
        <v>6.4356628194116514E-2</v>
      </c>
    </row>
    <row r="1012" spans="2:8">
      <c r="B1012" s="6">
        <v>45247.291666666664</v>
      </c>
      <c r="C1012" s="7">
        <v>43.231000000000002</v>
      </c>
      <c r="D1012" s="53">
        <f t="shared" si="75"/>
        <v>42.666980403203098</v>
      </c>
      <c r="E1012" s="5">
        <f t="shared" si="76"/>
        <v>0.5640195967969035</v>
      </c>
      <c r="F1012" s="5">
        <f t="shared" si="77"/>
        <v>0.5640195967969035</v>
      </c>
      <c r="G1012" s="5">
        <f t="shared" si="78"/>
        <v>0.31811810557094161</v>
      </c>
      <c r="H1012" s="52">
        <f t="shared" si="79"/>
        <v>1.3046647007862493E-2</v>
      </c>
    </row>
    <row r="1013" spans="2:8">
      <c r="B1013" s="6">
        <v>45250.291666666664</v>
      </c>
      <c r="C1013" s="7">
        <v>44.148699999999998</v>
      </c>
      <c r="D1013" s="53">
        <f t="shared" si="75"/>
        <v>43.20843921612812</v>
      </c>
      <c r="E1013" s="5">
        <f t="shared" si="76"/>
        <v>0.94026078387187795</v>
      </c>
      <c r="F1013" s="5">
        <f t="shared" si="77"/>
        <v>0.94026078387187795</v>
      </c>
      <c r="G1013" s="5">
        <f t="shared" si="78"/>
        <v>0.88409034168735834</v>
      </c>
      <c r="H1013" s="52">
        <f t="shared" si="79"/>
        <v>2.1297587106118142E-2</v>
      </c>
    </row>
    <row r="1014" spans="2:8">
      <c r="B1014" s="6">
        <v>45251.291666666664</v>
      </c>
      <c r="C1014" s="7">
        <v>43.063299999999998</v>
      </c>
      <c r="D1014" s="53">
        <f t="shared" si="75"/>
        <v>44.11108956864512</v>
      </c>
      <c r="E1014" s="5">
        <f t="shared" si="76"/>
        <v>-1.047789568645122</v>
      </c>
      <c r="F1014" s="5">
        <f t="shared" si="77"/>
        <v>1.047789568645122</v>
      </c>
      <c r="G1014" s="5">
        <f t="shared" si="78"/>
        <v>1.0978629801615307</v>
      </c>
      <c r="H1014" s="52">
        <f t="shared" si="79"/>
        <v>2.4331381214285065E-2</v>
      </c>
    </row>
    <row r="1015" spans="2:8">
      <c r="B1015" s="6">
        <v>45252.291666666664</v>
      </c>
      <c r="C1015" s="7">
        <v>43.0929</v>
      </c>
      <c r="D1015" s="53">
        <f t="shared" si="75"/>
        <v>43.105211582745802</v>
      </c>
      <c r="E1015" s="5">
        <f t="shared" si="76"/>
        <v>-1.2311582745802241E-2</v>
      </c>
      <c r="F1015" s="5">
        <f t="shared" si="77"/>
        <v>1.2311582745802241E-2</v>
      </c>
      <c r="G1015" s="5">
        <f t="shared" si="78"/>
        <v>1.5157506970673546E-4</v>
      </c>
      <c r="H1015" s="52">
        <f t="shared" si="79"/>
        <v>2.8569863587278279E-4</v>
      </c>
    </row>
    <row r="1016" spans="2:8">
      <c r="B1016" s="6">
        <v>45254.291666666664</v>
      </c>
      <c r="C1016" s="7">
        <v>43.378999999999998</v>
      </c>
      <c r="D1016" s="53">
        <f t="shared" si="75"/>
        <v>43.093392463309833</v>
      </c>
      <c r="E1016" s="5">
        <f t="shared" si="76"/>
        <v>0.28560753669016492</v>
      </c>
      <c r="F1016" s="5">
        <f t="shared" si="77"/>
        <v>0.28560753669016492</v>
      </c>
      <c r="G1016" s="5">
        <f t="shared" si="78"/>
        <v>8.1571665014223901E-2</v>
      </c>
      <c r="H1016" s="52">
        <f t="shared" si="79"/>
        <v>6.5840046264359466E-3</v>
      </c>
    </row>
    <row r="1017" spans="2:8">
      <c r="B1017" s="6">
        <v>45257.291666666664</v>
      </c>
      <c r="C1017" s="7">
        <v>43.497399999999999</v>
      </c>
      <c r="D1017" s="53">
        <f t="shared" si="75"/>
        <v>43.367575698532391</v>
      </c>
      <c r="E1017" s="5">
        <f t="shared" si="76"/>
        <v>0.12982430146760748</v>
      </c>
      <c r="F1017" s="5">
        <f t="shared" si="77"/>
        <v>0.12982430146760748</v>
      </c>
      <c r="G1017" s="5">
        <f t="shared" si="78"/>
        <v>1.6854349251552232E-2</v>
      </c>
      <c r="H1017" s="52">
        <f t="shared" si="79"/>
        <v>2.98464509298504E-3</v>
      </c>
    </row>
    <row r="1018" spans="2:8">
      <c r="B1018" s="6">
        <v>45258.291666666664</v>
      </c>
      <c r="C1018" s="7">
        <v>43.645499999999998</v>
      </c>
      <c r="D1018" s="53">
        <f t="shared" si="75"/>
        <v>43.492207027941298</v>
      </c>
      <c r="E1018" s="5">
        <f t="shared" si="76"/>
        <v>0.15329297205870063</v>
      </c>
      <c r="F1018" s="5">
        <f t="shared" si="77"/>
        <v>0.15329297205870063</v>
      </c>
      <c r="G1018" s="5">
        <f t="shared" si="78"/>
        <v>2.349873528258957E-2</v>
      </c>
      <c r="H1018" s="52">
        <f t="shared" si="79"/>
        <v>3.5122285701550131E-3</v>
      </c>
    </row>
    <row r="1019" spans="2:8">
      <c r="B1019" s="6">
        <v>45259.291666666664</v>
      </c>
      <c r="C1019" s="7">
        <v>44.3461</v>
      </c>
      <c r="D1019" s="53">
        <f t="shared" si="75"/>
        <v>43.639368281117648</v>
      </c>
      <c r="E1019" s="5">
        <f t="shared" si="76"/>
        <v>0.70673171888235231</v>
      </c>
      <c r="F1019" s="5">
        <f t="shared" si="77"/>
        <v>0.70673171888235231</v>
      </c>
      <c r="G1019" s="5">
        <f t="shared" si="78"/>
        <v>0.49946972247440424</v>
      </c>
      <c r="H1019" s="52">
        <f t="shared" si="79"/>
        <v>1.5936727669002511E-2</v>
      </c>
    </row>
    <row r="1020" spans="2:8">
      <c r="B1020" s="6">
        <v>45260.291666666664</v>
      </c>
      <c r="C1020" s="7">
        <v>44.109299999999998</v>
      </c>
      <c r="D1020" s="53">
        <f t="shared" si="75"/>
        <v>44.317830731244705</v>
      </c>
      <c r="E1020" s="5">
        <f t="shared" si="76"/>
        <v>-0.20853073124470711</v>
      </c>
      <c r="F1020" s="5">
        <f t="shared" si="77"/>
        <v>0.20853073124470711</v>
      </c>
      <c r="G1020" s="5">
        <f t="shared" si="78"/>
        <v>4.3485065873452265E-2</v>
      </c>
      <c r="H1020" s="52">
        <f t="shared" si="79"/>
        <v>4.7275910351038701E-3</v>
      </c>
    </row>
    <row r="1021" spans="2:8">
      <c r="B1021" s="6">
        <v>45261.291666666664</v>
      </c>
      <c r="C1021" s="7">
        <v>43.161900000000003</v>
      </c>
      <c r="D1021" s="53">
        <f t="shared" si="75"/>
        <v>44.117641229249784</v>
      </c>
      <c r="E1021" s="5">
        <f t="shared" si="76"/>
        <v>-0.95574122924978155</v>
      </c>
      <c r="F1021" s="5">
        <f t="shared" si="77"/>
        <v>0.95574122924978155</v>
      </c>
      <c r="G1021" s="5">
        <f t="shared" si="78"/>
        <v>0.91344129728788348</v>
      </c>
      <c r="H1021" s="52">
        <f t="shared" si="79"/>
        <v>2.2143168610505595E-2</v>
      </c>
    </row>
    <row r="1022" spans="2:8">
      <c r="B1022" s="6">
        <v>45264.291666666664</v>
      </c>
      <c r="C1022" s="7">
        <v>41.790300000000002</v>
      </c>
      <c r="D1022" s="53">
        <f t="shared" si="75"/>
        <v>43.200129649169995</v>
      </c>
      <c r="E1022" s="5">
        <f t="shared" si="76"/>
        <v>-1.4098296491699926</v>
      </c>
      <c r="F1022" s="5">
        <f t="shared" si="77"/>
        <v>1.4098296491699926</v>
      </c>
      <c r="G1022" s="5">
        <f t="shared" si="78"/>
        <v>1.9876196396787846</v>
      </c>
      <c r="H1022" s="52">
        <f t="shared" si="79"/>
        <v>3.3735810682622346E-2</v>
      </c>
    </row>
    <row r="1023" spans="2:8">
      <c r="B1023" s="6">
        <v>45265.291666666664</v>
      </c>
      <c r="C1023" s="7">
        <v>41.366</v>
      </c>
      <c r="D1023" s="53">
        <f t="shared" si="75"/>
        <v>41.846693185966799</v>
      </c>
      <c r="E1023" s="5">
        <f t="shared" si="76"/>
        <v>-0.48069318596679977</v>
      </c>
      <c r="F1023" s="5">
        <f t="shared" si="77"/>
        <v>0.48069318596679977</v>
      </c>
      <c r="G1023" s="5">
        <f t="shared" si="78"/>
        <v>0.23106593903491235</v>
      </c>
      <c r="H1023" s="52">
        <f t="shared" si="79"/>
        <v>1.1620489918454765E-2</v>
      </c>
    </row>
    <row r="1024" spans="2:8">
      <c r="B1024" s="6">
        <v>45266.291666666664</v>
      </c>
      <c r="C1024" s="7">
        <v>40.724600000000002</v>
      </c>
      <c r="D1024" s="53">
        <f t="shared" si="75"/>
        <v>41.385227727438675</v>
      </c>
      <c r="E1024" s="5">
        <f t="shared" si="76"/>
        <v>-0.66062772743867271</v>
      </c>
      <c r="F1024" s="5">
        <f t="shared" si="77"/>
        <v>0.66062772743867271</v>
      </c>
      <c r="G1024" s="5">
        <f t="shared" si="78"/>
        <v>0.43642899426078524</v>
      </c>
      <c r="H1024" s="52">
        <f t="shared" si="79"/>
        <v>1.6221834651259256E-2</v>
      </c>
    </row>
    <row r="1025" spans="2:8">
      <c r="B1025" s="6">
        <v>45267.291666666664</v>
      </c>
      <c r="C1025" s="7">
        <v>41.593000000000004</v>
      </c>
      <c r="D1025" s="53">
        <f t="shared" si="75"/>
        <v>40.751025109097547</v>
      </c>
      <c r="E1025" s="5">
        <f t="shared" si="76"/>
        <v>0.84197489090245625</v>
      </c>
      <c r="F1025" s="5">
        <f t="shared" si="77"/>
        <v>0.84197489090245625</v>
      </c>
      <c r="G1025" s="5">
        <f t="shared" si="78"/>
        <v>0.70892171691020311</v>
      </c>
      <c r="H1025" s="52">
        <f t="shared" si="79"/>
        <v>2.0243187336870534E-2</v>
      </c>
    </row>
    <row r="1026" spans="2:8">
      <c r="B1026" s="6">
        <v>45268.291666666664</v>
      </c>
      <c r="C1026" s="7">
        <v>42.1357</v>
      </c>
      <c r="D1026" s="53">
        <f t="shared" si="75"/>
        <v>41.559321004363902</v>
      </c>
      <c r="E1026" s="5">
        <f t="shared" si="76"/>
        <v>0.57637899563609807</v>
      </c>
      <c r="F1026" s="5">
        <f t="shared" si="77"/>
        <v>0.57637899563609807</v>
      </c>
      <c r="G1026" s="5">
        <f t="shared" si="78"/>
        <v>0.33221274661047717</v>
      </c>
      <c r="H1026" s="52">
        <f t="shared" si="79"/>
        <v>1.3679112857650355E-2</v>
      </c>
    </row>
    <row r="1027" spans="2:8">
      <c r="B1027" s="6">
        <v>45271.291666666664</v>
      </c>
      <c r="C1027" s="7">
        <v>43.9514</v>
      </c>
      <c r="D1027" s="53">
        <f t="shared" si="75"/>
        <v>42.112644840174553</v>
      </c>
      <c r="E1027" s="5">
        <f t="shared" si="76"/>
        <v>1.8387551598254461</v>
      </c>
      <c r="F1027" s="5">
        <f t="shared" si="77"/>
        <v>1.8387551598254461</v>
      </c>
      <c r="G1027" s="5">
        <f t="shared" si="78"/>
        <v>3.381020537784702</v>
      </c>
      <c r="H1027" s="52">
        <f t="shared" si="79"/>
        <v>4.1836099869980166E-2</v>
      </c>
    </row>
    <row r="1028" spans="2:8">
      <c r="B1028" s="6">
        <v>45272.291666666664</v>
      </c>
      <c r="C1028" s="7">
        <v>43.457999999999998</v>
      </c>
      <c r="D1028" s="53">
        <f t="shared" ref="D1028:D1091" si="80">alpha*C1027+(1-alpha)*D1027</f>
        <v>43.877849793606977</v>
      </c>
      <c r="E1028" s="5">
        <f t="shared" ref="E1028:E1091" si="81">C1028-D1028</f>
        <v>-0.41984979360697849</v>
      </c>
      <c r="F1028" s="5">
        <f t="shared" ref="F1028:F1091" si="82">ABS(E1028)</f>
        <v>0.41984979360697849</v>
      </c>
      <c r="G1028" s="5">
        <f t="shared" ref="G1028:G1091" si="83">E1028^2</f>
        <v>0.17627384919182243</v>
      </c>
      <c r="H1028" s="52">
        <f t="shared" ref="H1028:H1091" si="84">F1028/C1028</f>
        <v>9.6610473010027738E-3</v>
      </c>
    </row>
    <row r="1029" spans="2:8">
      <c r="B1029" s="6">
        <v>45273.291666666664</v>
      </c>
      <c r="C1029" s="7">
        <v>43.981000000000002</v>
      </c>
      <c r="D1029" s="53">
        <f t="shared" si="80"/>
        <v>43.474793991744278</v>
      </c>
      <c r="E1029" s="5">
        <f t="shared" si="81"/>
        <v>0.50620600825572382</v>
      </c>
      <c r="F1029" s="5">
        <f t="shared" si="82"/>
        <v>0.50620600825572382</v>
      </c>
      <c r="G1029" s="5">
        <f t="shared" si="83"/>
        <v>0.25624452279419391</v>
      </c>
      <c r="H1029" s="52">
        <f t="shared" si="84"/>
        <v>1.1509652082847679E-2</v>
      </c>
    </row>
    <row r="1030" spans="2:8">
      <c r="B1030" s="6">
        <v>45274.291666666664</v>
      </c>
      <c r="C1030" s="7">
        <v>44.582900000000002</v>
      </c>
      <c r="D1030" s="53">
        <f t="shared" si="80"/>
        <v>43.960751759669776</v>
      </c>
      <c r="E1030" s="5">
        <f t="shared" si="81"/>
        <v>0.62214824033022609</v>
      </c>
      <c r="F1030" s="5">
        <f t="shared" si="82"/>
        <v>0.62214824033022609</v>
      </c>
      <c r="G1030" s="5">
        <f t="shared" si="83"/>
        <v>0.38706843294599674</v>
      </c>
      <c r="H1030" s="52">
        <f t="shared" si="84"/>
        <v>1.3954862521958555E-2</v>
      </c>
    </row>
    <row r="1031" spans="2:8">
      <c r="B1031" s="6">
        <v>45275.291666666664</v>
      </c>
      <c r="C1031" s="7">
        <v>45.55</v>
      </c>
      <c r="D1031" s="53">
        <f t="shared" si="80"/>
        <v>44.558014070386797</v>
      </c>
      <c r="E1031" s="5">
        <f t="shared" si="81"/>
        <v>0.99198592961320031</v>
      </c>
      <c r="F1031" s="5">
        <f t="shared" si="82"/>
        <v>0.99198592961320031</v>
      </c>
      <c r="G1031" s="5">
        <f t="shared" si="83"/>
        <v>0.98403608455056524</v>
      </c>
      <c r="H1031" s="52">
        <f t="shared" si="84"/>
        <v>2.1777956742331513E-2</v>
      </c>
    </row>
    <row r="1032" spans="2:8">
      <c r="B1032" s="6">
        <v>45278.291666666664</v>
      </c>
      <c r="C1032" s="7">
        <v>45.086199999999998</v>
      </c>
      <c r="D1032" s="53">
        <f t="shared" si="80"/>
        <v>45.510320562815465</v>
      </c>
      <c r="E1032" s="5">
        <f t="shared" si="81"/>
        <v>-0.42412056281546739</v>
      </c>
      <c r="F1032" s="5">
        <f t="shared" si="82"/>
        <v>0.42412056281546739</v>
      </c>
      <c r="G1032" s="5">
        <f t="shared" si="83"/>
        <v>0.17987825180290881</v>
      </c>
      <c r="H1032" s="52">
        <f t="shared" si="84"/>
        <v>9.4068819908412638E-3</v>
      </c>
    </row>
    <row r="1033" spans="2:8">
      <c r="B1033" s="6">
        <v>45279.291666666664</v>
      </c>
      <c r="C1033" s="7">
        <v>46.043300000000002</v>
      </c>
      <c r="D1033" s="53">
        <f t="shared" si="80"/>
        <v>45.103164822512618</v>
      </c>
      <c r="E1033" s="5">
        <f t="shared" si="81"/>
        <v>0.94013517748738451</v>
      </c>
      <c r="F1033" s="5">
        <f t="shared" si="82"/>
        <v>0.94013517748738451</v>
      </c>
      <c r="G1033" s="5">
        <f t="shared" si="83"/>
        <v>0.883854151949236</v>
      </c>
      <c r="H1033" s="52">
        <f t="shared" si="84"/>
        <v>2.0418501225745862E-2</v>
      </c>
    </row>
    <row r="1034" spans="2:8">
      <c r="B1034" s="6">
        <v>45280.291666666664</v>
      </c>
      <c r="C1034" s="7">
        <v>45.155200000000001</v>
      </c>
      <c r="D1034" s="53">
        <f t="shared" si="80"/>
        <v>46.005694592900511</v>
      </c>
      <c r="E1034" s="5">
        <f t="shared" si="81"/>
        <v>-0.85049459290051033</v>
      </c>
      <c r="F1034" s="5">
        <f t="shared" si="82"/>
        <v>0.85049459290051033</v>
      </c>
      <c r="G1034" s="5">
        <f t="shared" si="83"/>
        <v>0.72334105255300474</v>
      </c>
      <c r="H1034" s="52">
        <f t="shared" si="84"/>
        <v>1.8834920294905355E-2</v>
      </c>
    </row>
    <row r="1035" spans="2:8">
      <c r="B1035" s="6">
        <v>45281.291666666664</v>
      </c>
      <c r="C1035" s="7">
        <v>46.457799999999999</v>
      </c>
      <c r="D1035" s="53">
        <f t="shared" si="80"/>
        <v>45.18921978371602</v>
      </c>
      <c r="E1035" s="5">
        <f t="shared" si="81"/>
        <v>1.2685802162839792</v>
      </c>
      <c r="F1035" s="5">
        <f t="shared" si="82"/>
        <v>1.2685802162839792</v>
      </c>
      <c r="G1035" s="5">
        <f t="shared" si="83"/>
        <v>1.6092957651471074</v>
      </c>
      <c r="H1035" s="52">
        <f t="shared" si="84"/>
        <v>2.7306075971827749E-2</v>
      </c>
    </row>
    <row r="1036" spans="2:8">
      <c r="B1036" s="6">
        <v>45282.291666666664</v>
      </c>
      <c r="C1036" s="7">
        <v>47.365600000000001</v>
      </c>
      <c r="D1036" s="53">
        <f t="shared" si="80"/>
        <v>46.407056791348637</v>
      </c>
      <c r="E1036" s="5">
        <f t="shared" si="81"/>
        <v>0.95854320865136344</v>
      </c>
      <c r="F1036" s="5">
        <f t="shared" si="82"/>
        <v>0.95854320865136344</v>
      </c>
      <c r="G1036" s="5">
        <f t="shared" si="83"/>
        <v>0.9188050828516513</v>
      </c>
      <c r="H1036" s="52">
        <f t="shared" si="84"/>
        <v>2.0237117415410413E-2</v>
      </c>
    </row>
    <row r="1037" spans="2:8">
      <c r="B1037" s="6">
        <v>45286.291666666664</v>
      </c>
      <c r="C1037" s="7">
        <v>49.832599999999999</v>
      </c>
      <c r="D1037" s="53">
        <f t="shared" si="80"/>
        <v>47.327258271653946</v>
      </c>
      <c r="E1037" s="5">
        <f t="shared" si="81"/>
        <v>2.5053417283460533</v>
      </c>
      <c r="F1037" s="5">
        <f t="shared" si="82"/>
        <v>2.5053417283460533</v>
      </c>
      <c r="G1037" s="5">
        <f t="shared" si="83"/>
        <v>6.2767371757919896</v>
      </c>
      <c r="H1037" s="52">
        <f t="shared" si="84"/>
        <v>5.0275155788500968E-2</v>
      </c>
    </row>
    <row r="1038" spans="2:8">
      <c r="B1038" s="6">
        <v>45287.291666666664</v>
      </c>
      <c r="C1038" s="7">
        <v>50.089199999999998</v>
      </c>
      <c r="D1038" s="53">
        <f t="shared" si="80"/>
        <v>49.732386330866156</v>
      </c>
      <c r="E1038" s="5">
        <f t="shared" si="81"/>
        <v>0.35681366913384238</v>
      </c>
      <c r="F1038" s="5">
        <f t="shared" si="82"/>
        <v>0.35681366913384238</v>
      </c>
      <c r="G1038" s="5">
        <f t="shared" si="83"/>
        <v>0.12731599448075515</v>
      </c>
      <c r="H1038" s="52">
        <f t="shared" si="84"/>
        <v>7.1235649428188592E-3</v>
      </c>
    </row>
    <row r="1039" spans="2:8">
      <c r="B1039" s="6">
        <v>45288.291666666664</v>
      </c>
      <c r="C1039" s="7">
        <v>49.7241</v>
      </c>
      <c r="D1039" s="53">
        <f t="shared" si="80"/>
        <v>50.074927453234643</v>
      </c>
      <c r="E1039" s="5">
        <f t="shared" si="81"/>
        <v>-0.35082745323464337</v>
      </c>
      <c r="F1039" s="5">
        <f t="shared" si="82"/>
        <v>0.35082745323464337</v>
      </c>
      <c r="G1039" s="5">
        <f t="shared" si="83"/>
        <v>0.12307990194310588</v>
      </c>
      <c r="H1039" s="52">
        <f t="shared" si="84"/>
        <v>7.0554812100097012E-3</v>
      </c>
    </row>
    <row r="1040" spans="2:8">
      <c r="B1040" s="6">
        <v>45289.291666666664</v>
      </c>
      <c r="C1040" s="7">
        <v>49.585900000000002</v>
      </c>
      <c r="D1040" s="53">
        <f t="shared" si="80"/>
        <v>49.738133098129381</v>
      </c>
      <c r="E1040" s="5">
        <f t="shared" si="81"/>
        <v>-0.15223309812937913</v>
      </c>
      <c r="F1040" s="5">
        <f t="shared" si="82"/>
        <v>0.15223309812937913</v>
      </c>
      <c r="G1040" s="5">
        <f t="shared" si="83"/>
        <v>2.3174916166069176E-2</v>
      </c>
      <c r="H1040" s="52">
        <f t="shared" si="84"/>
        <v>3.0700884350063047E-3</v>
      </c>
    </row>
    <row r="1041" spans="2:8">
      <c r="B1041" s="6">
        <v>45293.291666666664</v>
      </c>
      <c r="C1041" s="7">
        <v>47.168300000000002</v>
      </c>
      <c r="D1041" s="53">
        <f t="shared" si="80"/>
        <v>49.591989323925176</v>
      </c>
      <c r="E1041" s="5">
        <f t="shared" si="81"/>
        <v>-2.4236893239251742</v>
      </c>
      <c r="F1041" s="5">
        <f t="shared" si="82"/>
        <v>2.4236893239251742</v>
      </c>
      <c r="G1041" s="5">
        <f t="shared" si="83"/>
        <v>5.8742699389088679</v>
      </c>
      <c r="H1041" s="52">
        <f t="shared" si="84"/>
        <v>5.1383860006088286E-2</v>
      </c>
    </row>
    <row r="1042" spans="2:8">
      <c r="B1042" s="6">
        <v>45294.291666666664</v>
      </c>
      <c r="C1042" s="7">
        <v>46.428199999999997</v>
      </c>
      <c r="D1042" s="53">
        <f t="shared" si="80"/>
        <v>47.265247572957009</v>
      </c>
      <c r="E1042" s="5">
        <f t="shared" si="81"/>
        <v>-0.83704757295701171</v>
      </c>
      <c r="F1042" s="5">
        <f t="shared" si="82"/>
        <v>0.83704757295701171</v>
      </c>
      <c r="G1042" s="5">
        <f t="shared" si="83"/>
        <v>0.70064863939322386</v>
      </c>
      <c r="H1042" s="52">
        <f t="shared" si="84"/>
        <v>1.8028861186886673E-2</v>
      </c>
    </row>
    <row r="1043" spans="2:8">
      <c r="B1043" s="6">
        <v>45295.291666666664</v>
      </c>
      <c r="C1043" s="7">
        <v>46.250599999999999</v>
      </c>
      <c r="D1043" s="53">
        <f t="shared" si="80"/>
        <v>46.461681902918279</v>
      </c>
      <c r="E1043" s="5">
        <f t="shared" si="81"/>
        <v>-0.21108190291828066</v>
      </c>
      <c r="F1043" s="5">
        <f t="shared" si="82"/>
        <v>0.21108190291828066</v>
      </c>
      <c r="G1043" s="5">
        <f t="shared" si="83"/>
        <v>4.4555569739602459E-2</v>
      </c>
      <c r="H1043" s="52">
        <f t="shared" si="84"/>
        <v>4.563873829059097E-3</v>
      </c>
    </row>
    <row r="1044" spans="2:8">
      <c r="B1044" s="6">
        <v>45296.291666666664</v>
      </c>
      <c r="C1044" s="7">
        <v>46.270299999999999</v>
      </c>
      <c r="D1044" s="53">
        <f t="shared" si="80"/>
        <v>46.259043276116728</v>
      </c>
      <c r="E1044" s="5">
        <f t="shared" si="81"/>
        <v>1.1256723883271036E-2</v>
      </c>
      <c r="F1044" s="5">
        <f t="shared" si="82"/>
        <v>1.1256723883271036E-2</v>
      </c>
      <c r="G1044" s="5">
        <f t="shared" si="83"/>
        <v>1.2671383258420455E-4</v>
      </c>
      <c r="H1044" s="52">
        <f t="shared" si="84"/>
        <v>2.4328184349941618E-4</v>
      </c>
    </row>
    <row r="1045" spans="2:8">
      <c r="B1045" s="6">
        <v>45299.291666666664</v>
      </c>
      <c r="C1045" s="7">
        <v>47.809699999999999</v>
      </c>
      <c r="D1045" s="53">
        <f t="shared" si="80"/>
        <v>46.269849731044665</v>
      </c>
      <c r="E1045" s="5">
        <f t="shared" si="81"/>
        <v>1.5398502689553339</v>
      </c>
      <c r="F1045" s="5">
        <f t="shared" si="82"/>
        <v>1.5398502689553339</v>
      </c>
      <c r="G1045" s="5">
        <f t="shared" si="83"/>
        <v>2.3711388508018141</v>
      </c>
      <c r="H1045" s="52">
        <f t="shared" si="84"/>
        <v>3.2207904859376531E-2</v>
      </c>
    </row>
    <row r="1046" spans="2:8">
      <c r="B1046" s="6">
        <v>45300.291666666664</v>
      </c>
      <c r="C1046" s="7">
        <v>47.414999999999999</v>
      </c>
      <c r="D1046" s="53">
        <f t="shared" si="80"/>
        <v>47.748105989241786</v>
      </c>
      <c r="E1046" s="5">
        <f t="shared" si="81"/>
        <v>-0.33310598924178692</v>
      </c>
      <c r="F1046" s="5">
        <f t="shared" si="82"/>
        <v>0.33310598924178692</v>
      </c>
      <c r="G1046" s="5">
        <f t="shared" si="83"/>
        <v>0.11095960006874946</v>
      </c>
      <c r="H1046" s="52">
        <f t="shared" si="84"/>
        <v>7.0253293101716109E-3</v>
      </c>
    </row>
    <row r="1047" spans="2:8">
      <c r="B1047" s="6">
        <v>45301.291666666664</v>
      </c>
      <c r="C1047" s="7">
        <v>46.842599999999997</v>
      </c>
      <c r="D1047" s="53">
        <f t="shared" si="80"/>
        <v>47.428324239569676</v>
      </c>
      <c r="E1047" s="5">
        <f t="shared" si="81"/>
        <v>-0.58572423956967867</v>
      </c>
      <c r="F1047" s="5">
        <f t="shared" si="82"/>
        <v>0.58572423956967867</v>
      </c>
      <c r="G1047" s="5">
        <f t="shared" si="83"/>
        <v>0.34307288481947834</v>
      </c>
      <c r="H1047" s="52">
        <f t="shared" si="84"/>
        <v>1.2504093273423736E-2</v>
      </c>
    </row>
    <row r="1048" spans="2:8">
      <c r="B1048" s="6">
        <v>45302.291666666664</v>
      </c>
      <c r="C1048" s="7">
        <v>47.010399999999997</v>
      </c>
      <c r="D1048" s="53">
        <f t="shared" si="80"/>
        <v>46.866028969582786</v>
      </c>
      <c r="E1048" s="5">
        <f t="shared" si="81"/>
        <v>0.14437103041721144</v>
      </c>
      <c r="F1048" s="5">
        <f t="shared" si="82"/>
        <v>0.14437103041721144</v>
      </c>
      <c r="G1048" s="5">
        <f t="shared" si="83"/>
        <v>2.084299442372739E-2</v>
      </c>
      <c r="H1048" s="52">
        <f t="shared" si="84"/>
        <v>3.0710445011574343E-3</v>
      </c>
    </row>
    <row r="1049" spans="2:8">
      <c r="B1049" s="6">
        <v>45303.291666666664</v>
      </c>
      <c r="C1049" s="7">
        <v>46.497300000000003</v>
      </c>
      <c r="D1049" s="53">
        <f t="shared" si="80"/>
        <v>47.004625158783305</v>
      </c>
      <c r="E1049" s="5">
        <f t="shared" si="81"/>
        <v>-0.50732515878330275</v>
      </c>
      <c r="F1049" s="5">
        <f t="shared" si="82"/>
        <v>0.50732515878330275</v>
      </c>
      <c r="G1049" s="5">
        <f t="shared" si="83"/>
        <v>0.25737881673450336</v>
      </c>
      <c r="H1049" s="52">
        <f t="shared" si="84"/>
        <v>1.0910852001800163E-2</v>
      </c>
    </row>
    <row r="1050" spans="2:8">
      <c r="B1050" s="6">
        <v>45307.291666666664</v>
      </c>
      <c r="C1050" s="7">
        <v>46.438099999999999</v>
      </c>
      <c r="D1050" s="53">
        <f t="shared" si="80"/>
        <v>46.517593006351333</v>
      </c>
      <c r="E1050" s="5">
        <f t="shared" si="81"/>
        <v>-7.9493006351334827E-2</v>
      </c>
      <c r="F1050" s="5">
        <f t="shared" si="82"/>
        <v>7.9493006351334827E-2</v>
      </c>
      <c r="G1050" s="5">
        <f t="shared" si="83"/>
        <v>6.3191380587733588E-3</v>
      </c>
      <c r="H1050" s="52">
        <f t="shared" si="84"/>
        <v>1.7118057446651527E-3</v>
      </c>
    </row>
    <row r="1051" spans="2:8">
      <c r="B1051" s="6">
        <v>45308.291666666664</v>
      </c>
      <c r="C1051" s="7">
        <v>45.451300000000003</v>
      </c>
      <c r="D1051" s="53">
        <f t="shared" si="80"/>
        <v>46.441279720254052</v>
      </c>
      <c r="E1051" s="5">
        <f t="shared" si="81"/>
        <v>-0.98997972025404835</v>
      </c>
      <c r="F1051" s="5">
        <f t="shared" si="82"/>
        <v>0.98997972025404835</v>
      </c>
      <c r="G1051" s="5">
        <f t="shared" si="83"/>
        <v>0.98005984651428379</v>
      </c>
      <c r="H1051" s="52">
        <f t="shared" si="84"/>
        <v>2.1781109016772861E-2</v>
      </c>
    </row>
    <row r="1052" spans="2:8">
      <c r="B1052" s="6">
        <v>45309.291666666664</v>
      </c>
      <c r="C1052" s="7">
        <v>46.122300000000003</v>
      </c>
      <c r="D1052" s="53">
        <f t="shared" si="80"/>
        <v>45.490899188810168</v>
      </c>
      <c r="E1052" s="5">
        <f t="shared" si="81"/>
        <v>0.6314008111898346</v>
      </c>
      <c r="F1052" s="5">
        <f t="shared" si="82"/>
        <v>0.6314008111898346</v>
      </c>
      <c r="G1052" s="5">
        <f t="shared" si="83"/>
        <v>0.39866698437118114</v>
      </c>
      <c r="H1052" s="52">
        <f t="shared" si="84"/>
        <v>1.3689707824411068E-2</v>
      </c>
    </row>
    <row r="1053" spans="2:8">
      <c r="B1053" s="6">
        <v>45310.291666666664</v>
      </c>
      <c r="C1053" s="7">
        <v>47.5137</v>
      </c>
      <c r="D1053" s="53">
        <f t="shared" si="80"/>
        <v>46.097043967552409</v>
      </c>
      <c r="E1053" s="5">
        <f t="shared" si="81"/>
        <v>1.416656032447591</v>
      </c>
      <c r="F1053" s="5">
        <f t="shared" si="82"/>
        <v>1.416656032447591</v>
      </c>
      <c r="G1053" s="5">
        <f t="shared" si="83"/>
        <v>2.00691431427015</v>
      </c>
      <c r="H1053" s="52">
        <f t="shared" si="84"/>
        <v>2.9815738038662342E-2</v>
      </c>
    </row>
    <row r="1054" spans="2:8">
      <c r="B1054" s="6">
        <v>45313.291666666664</v>
      </c>
      <c r="C1054" s="7">
        <v>47.582700000000003</v>
      </c>
      <c r="D1054" s="53">
        <f t="shared" si="80"/>
        <v>47.457033758702096</v>
      </c>
      <c r="E1054" s="5">
        <f t="shared" si="81"/>
        <v>0.12566624129790682</v>
      </c>
      <c r="F1054" s="5">
        <f t="shared" si="82"/>
        <v>0.12566624129790682</v>
      </c>
      <c r="G1054" s="5">
        <f t="shared" si="83"/>
        <v>1.5792004201943741E-2</v>
      </c>
      <c r="H1054" s="52">
        <f t="shared" si="84"/>
        <v>2.641006947859344E-3</v>
      </c>
    </row>
    <row r="1055" spans="2:8">
      <c r="B1055" s="6">
        <v>45314.291666666664</v>
      </c>
      <c r="C1055" s="7">
        <v>48.243899999999996</v>
      </c>
      <c r="D1055" s="53">
        <f t="shared" si="80"/>
        <v>47.577673350348086</v>
      </c>
      <c r="E1055" s="5">
        <f t="shared" si="81"/>
        <v>0.66622664965191092</v>
      </c>
      <c r="F1055" s="5">
        <f t="shared" si="82"/>
        <v>0.66622664965191092</v>
      </c>
      <c r="G1055" s="5">
        <f t="shared" si="83"/>
        <v>0.44385794870641004</v>
      </c>
      <c r="H1055" s="52">
        <f t="shared" si="84"/>
        <v>1.3809552081235368E-2</v>
      </c>
    </row>
    <row r="1056" spans="2:8">
      <c r="B1056" s="6">
        <v>45315.291666666664</v>
      </c>
      <c r="C1056" s="7">
        <v>48.441200000000002</v>
      </c>
      <c r="D1056" s="53">
        <f t="shared" si="80"/>
        <v>48.217250934013919</v>
      </c>
      <c r="E1056" s="5">
        <f t="shared" si="81"/>
        <v>0.22394906598608344</v>
      </c>
      <c r="F1056" s="5">
        <f t="shared" si="82"/>
        <v>0.22394906598608344</v>
      </c>
      <c r="G1056" s="5">
        <f t="shared" si="83"/>
        <v>5.0153184156039157E-2</v>
      </c>
      <c r="H1056" s="52">
        <f t="shared" si="84"/>
        <v>4.6231114420386661E-3</v>
      </c>
    </row>
    <row r="1057" spans="2:8">
      <c r="B1057" s="6">
        <v>45316.291666666664</v>
      </c>
      <c r="C1057" s="7">
        <v>48.895200000000003</v>
      </c>
      <c r="D1057" s="53">
        <f t="shared" si="80"/>
        <v>48.43224203736056</v>
      </c>
      <c r="E1057" s="5">
        <f t="shared" si="81"/>
        <v>0.46295796263944311</v>
      </c>
      <c r="F1057" s="5">
        <f t="shared" si="82"/>
        <v>0.46295796263944311</v>
      </c>
      <c r="G1057" s="5">
        <f t="shared" si="83"/>
        <v>0.21433007517126401</v>
      </c>
      <c r="H1057" s="52">
        <f t="shared" si="84"/>
        <v>9.4683724095502853E-3</v>
      </c>
    </row>
    <row r="1058" spans="2:8">
      <c r="B1058" s="6">
        <v>45317.291666666664</v>
      </c>
      <c r="C1058" s="7">
        <v>43.073099999999997</v>
      </c>
      <c r="D1058" s="53">
        <f t="shared" si="80"/>
        <v>48.876681681494425</v>
      </c>
      <c r="E1058" s="5">
        <f t="shared" si="81"/>
        <v>-5.8035816814944283</v>
      </c>
      <c r="F1058" s="5">
        <f t="shared" si="82"/>
        <v>5.8035816814944283</v>
      </c>
      <c r="G1058" s="5">
        <f t="shared" si="83"/>
        <v>33.681560333777696</v>
      </c>
      <c r="H1058" s="52">
        <f t="shared" si="84"/>
        <v>0.13473796131447305</v>
      </c>
    </row>
    <row r="1059" spans="2:8">
      <c r="B1059" s="6">
        <v>45320.291666666664</v>
      </c>
      <c r="C1059" s="7">
        <v>43.260599999999997</v>
      </c>
      <c r="D1059" s="53">
        <f t="shared" si="80"/>
        <v>43.305243267259776</v>
      </c>
      <c r="E1059" s="5">
        <f t="shared" si="81"/>
        <v>-4.4643267259779407E-2</v>
      </c>
      <c r="F1059" s="5">
        <f t="shared" si="82"/>
        <v>4.4643267259779407E-2</v>
      </c>
      <c r="G1059" s="5">
        <f t="shared" si="83"/>
        <v>1.993021311628092E-3</v>
      </c>
      <c r="H1059" s="52">
        <f t="shared" si="84"/>
        <v>1.0319613518947821E-3</v>
      </c>
    </row>
    <row r="1060" spans="2:8">
      <c r="B1060" s="6">
        <v>45321.291666666664</v>
      </c>
      <c r="C1060" s="7">
        <v>42.352800000000002</v>
      </c>
      <c r="D1060" s="53">
        <f t="shared" si="80"/>
        <v>43.26238573069039</v>
      </c>
      <c r="E1060" s="5">
        <f t="shared" si="81"/>
        <v>-0.90958573069038806</v>
      </c>
      <c r="F1060" s="5">
        <f t="shared" si="82"/>
        <v>0.90958573069038806</v>
      </c>
      <c r="G1060" s="5">
        <f t="shared" si="83"/>
        <v>0.82734620147556714</v>
      </c>
      <c r="H1060" s="52">
        <f t="shared" si="84"/>
        <v>2.1476401340416406E-2</v>
      </c>
    </row>
    <row r="1061" spans="2:8">
      <c r="B1061" s="6">
        <v>45322.291666666664</v>
      </c>
      <c r="C1061" s="7">
        <v>42.5107</v>
      </c>
      <c r="D1061" s="53">
        <f t="shared" si="80"/>
        <v>42.389183429227614</v>
      </c>
      <c r="E1061" s="5">
        <f t="shared" si="81"/>
        <v>0.12151657077238553</v>
      </c>
      <c r="F1061" s="5">
        <f t="shared" si="82"/>
        <v>0.12151657077238553</v>
      </c>
      <c r="G1061" s="5">
        <f t="shared" si="83"/>
        <v>1.4766276972280182E-2</v>
      </c>
      <c r="H1061" s="52">
        <f t="shared" si="84"/>
        <v>2.8584937620972023E-3</v>
      </c>
    </row>
    <row r="1062" spans="2:8">
      <c r="B1062" s="6">
        <v>45323.291666666664</v>
      </c>
      <c r="C1062" s="7">
        <v>42.786999999999999</v>
      </c>
      <c r="D1062" s="53">
        <f t="shared" si="80"/>
        <v>42.505839337169107</v>
      </c>
      <c r="E1062" s="5">
        <f t="shared" si="81"/>
        <v>0.28116066283089225</v>
      </c>
      <c r="F1062" s="5">
        <f t="shared" si="82"/>
        <v>0.28116066283089225</v>
      </c>
      <c r="G1062" s="5">
        <f t="shared" si="83"/>
        <v>7.9051318323506675E-2</v>
      </c>
      <c r="H1062" s="52">
        <f t="shared" si="84"/>
        <v>6.5711702814147347E-3</v>
      </c>
    </row>
    <row r="1063" spans="2:8">
      <c r="B1063" s="6">
        <v>45324.291666666664</v>
      </c>
      <c r="C1063" s="7">
        <v>42.036999999999999</v>
      </c>
      <c r="D1063" s="53">
        <f t="shared" si="80"/>
        <v>42.77575357348676</v>
      </c>
      <c r="E1063" s="5">
        <f t="shared" si="81"/>
        <v>-0.73875357348676118</v>
      </c>
      <c r="F1063" s="5">
        <f t="shared" si="82"/>
        <v>0.73875357348676118</v>
      </c>
      <c r="G1063" s="5">
        <f t="shared" si="83"/>
        <v>0.54575684233945942</v>
      </c>
      <c r="H1063" s="52">
        <f t="shared" si="84"/>
        <v>1.7573889037913296E-2</v>
      </c>
    </row>
    <row r="1064" spans="2:8">
      <c r="B1064" s="6">
        <v>45327.291666666664</v>
      </c>
      <c r="C1064" s="7">
        <v>42.204799999999999</v>
      </c>
      <c r="D1064" s="53">
        <f t="shared" si="80"/>
        <v>42.066550142939469</v>
      </c>
      <c r="E1064" s="5">
        <f t="shared" si="81"/>
        <v>0.13824985706052928</v>
      </c>
      <c r="F1064" s="5">
        <f t="shared" si="82"/>
        <v>0.13824985706052928</v>
      </c>
      <c r="G1064" s="5">
        <f t="shared" si="83"/>
        <v>1.9113022977256776E-2</v>
      </c>
      <c r="H1064" s="52">
        <f t="shared" si="84"/>
        <v>3.2756903731454546E-3</v>
      </c>
    </row>
    <row r="1065" spans="2:8">
      <c r="B1065" s="6">
        <v>45328.291666666664</v>
      </c>
      <c r="C1065" s="7">
        <v>42.2988</v>
      </c>
      <c r="D1065" s="53">
        <f t="shared" si="80"/>
        <v>42.19927000571758</v>
      </c>
      <c r="E1065" s="5">
        <f t="shared" si="81"/>
        <v>9.9529994282420375E-2</v>
      </c>
      <c r="F1065" s="5">
        <f t="shared" si="82"/>
        <v>9.9529994282420375E-2</v>
      </c>
      <c r="G1065" s="5">
        <f t="shared" si="83"/>
        <v>9.9062197618586326E-3</v>
      </c>
      <c r="H1065" s="52">
        <f t="shared" si="84"/>
        <v>2.3530216999636012E-3</v>
      </c>
    </row>
    <row r="1066" spans="2:8">
      <c r="B1066" s="6">
        <v>45329.291666666664</v>
      </c>
      <c r="C1066" s="7">
        <v>42.3384</v>
      </c>
      <c r="D1066" s="53">
        <f t="shared" si="80"/>
        <v>42.294818800228704</v>
      </c>
      <c r="E1066" s="5">
        <f t="shared" si="81"/>
        <v>4.3581199771296042E-2</v>
      </c>
      <c r="F1066" s="5">
        <f t="shared" si="82"/>
        <v>4.3581199771296042E-2</v>
      </c>
      <c r="G1066" s="5">
        <f t="shared" si="83"/>
        <v>1.8993209735056141E-3</v>
      </c>
      <c r="H1066" s="52">
        <f t="shared" si="84"/>
        <v>1.0293539616824453E-3</v>
      </c>
    </row>
    <row r="1067" spans="2:8">
      <c r="B1067" s="6">
        <v>45330.291666666664</v>
      </c>
      <c r="C1067" s="7">
        <v>42.061300000000003</v>
      </c>
      <c r="D1067" s="53">
        <f t="shared" si="80"/>
        <v>42.336656752009148</v>
      </c>
      <c r="E1067" s="5">
        <f t="shared" si="81"/>
        <v>-0.27535675200914511</v>
      </c>
      <c r="F1067" s="5">
        <f t="shared" si="82"/>
        <v>0.27535675200914511</v>
      </c>
      <c r="G1067" s="5">
        <f t="shared" si="83"/>
        <v>7.5821340877025842E-2</v>
      </c>
      <c r="H1067" s="52">
        <f t="shared" si="84"/>
        <v>6.546558285386926E-3</v>
      </c>
    </row>
    <row r="1068" spans="2:8">
      <c r="B1068" s="6">
        <v>45331.291666666664</v>
      </c>
      <c r="C1068" s="7">
        <v>42.862900000000003</v>
      </c>
      <c r="D1068" s="53">
        <f t="shared" si="80"/>
        <v>42.072314270080362</v>
      </c>
      <c r="E1068" s="5">
        <f t="shared" si="81"/>
        <v>0.79058572991964127</v>
      </c>
      <c r="F1068" s="5">
        <f t="shared" si="82"/>
        <v>0.79058572991964127</v>
      </c>
      <c r="G1068" s="5">
        <f t="shared" si="83"/>
        <v>0.62502579635257194</v>
      </c>
      <c r="H1068" s="52">
        <f t="shared" si="84"/>
        <v>1.8444522650582232E-2</v>
      </c>
    </row>
    <row r="1069" spans="2:8">
      <c r="B1069" s="6">
        <v>45334.291666666664</v>
      </c>
      <c r="C1069" s="7">
        <v>43.575499999999998</v>
      </c>
      <c r="D1069" s="53">
        <f t="shared" si="80"/>
        <v>42.831276570803219</v>
      </c>
      <c r="E1069" s="5">
        <f t="shared" si="81"/>
        <v>0.74422342919677931</v>
      </c>
      <c r="F1069" s="5">
        <f t="shared" si="82"/>
        <v>0.74422342919677931</v>
      </c>
      <c r="G1069" s="5">
        <f t="shared" si="83"/>
        <v>0.55386851256541358</v>
      </c>
      <c r="H1069" s="52">
        <f t="shared" si="84"/>
        <v>1.7078941818149632E-2</v>
      </c>
    </row>
    <row r="1070" spans="2:8">
      <c r="B1070" s="6">
        <v>45335.291666666664</v>
      </c>
      <c r="C1070" s="7">
        <v>42.714399999999998</v>
      </c>
      <c r="D1070" s="53">
        <f t="shared" si="80"/>
        <v>43.545731062832125</v>
      </c>
      <c r="E1070" s="5">
        <f t="shared" si="81"/>
        <v>-0.83133106283212754</v>
      </c>
      <c r="F1070" s="5">
        <f t="shared" si="82"/>
        <v>0.83133106283212754</v>
      </c>
      <c r="G1070" s="5">
        <f t="shared" si="83"/>
        <v>0.69111133602959485</v>
      </c>
      <c r="H1070" s="52">
        <f t="shared" si="84"/>
        <v>1.946254805948644E-2</v>
      </c>
    </row>
    <row r="1071" spans="2:8">
      <c r="B1071" s="6">
        <v>45336.291666666664</v>
      </c>
      <c r="C1071" s="7">
        <v>43.733800000000002</v>
      </c>
      <c r="D1071" s="53">
        <f t="shared" si="80"/>
        <v>42.74765324251328</v>
      </c>
      <c r="E1071" s="5">
        <f t="shared" si="81"/>
        <v>0.98614675748672198</v>
      </c>
      <c r="F1071" s="5">
        <f t="shared" si="82"/>
        <v>0.98614675748672198</v>
      </c>
      <c r="G1071" s="5">
        <f t="shared" si="83"/>
        <v>0.97248542730157561</v>
      </c>
      <c r="H1071" s="52">
        <f t="shared" si="84"/>
        <v>2.2548846829836922E-2</v>
      </c>
    </row>
    <row r="1072" spans="2:8">
      <c r="B1072" s="6">
        <v>45337.291666666664</v>
      </c>
      <c r="C1072" s="7">
        <v>43.595300000000002</v>
      </c>
      <c r="D1072" s="53">
        <f t="shared" si="80"/>
        <v>43.694354129700535</v>
      </c>
      <c r="E1072" s="5">
        <f t="shared" si="81"/>
        <v>-9.9054129700533622E-2</v>
      </c>
      <c r="F1072" s="5">
        <f t="shared" si="82"/>
        <v>9.9054129700533622E-2</v>
      </c>
      <c r="G1072" s="5">
        <f t="shared" si="83"/>
        <v>9.8117206107301378E-3</v>
      </c>
      <c r="H1072" s="52">
        <f t="shared" si="84"/>
        <v>2.2721286400261866E-3</v>
      </c>
    </row>
    <row r="1073" spans="2:8">
      <c r="B1073" s="6">
        <v>45338.291666666664</v>
      </c>
      <c r="C1073" s="7">
        <v>43.0608</v>
      </c>
      <c r="D1073" s="53">
        <f t="shared" si="80"/>
        <v>43.599262165188023</v>
      </c>
      <c r="E1073" s="5">
        <f t="shared" si="81"/>
        <v>-0.53846216518802237</v>
      </c>
      <c r="F1073" s="5">
        <f t="shared" si="82"/>
        <v>0.53846216518802237</v>
      </c>
      <c r="G1073" s="5">
        <f t="shared" si="83"/>
        <v>0.28994150333897306</v>
      </c>
      <c r="H1073" s="52">
        <f t="shared" si="84"/>
        <v>1.2504694877661872E-2</v>
      </c>
    </row>
    <row r="1074" spans="2:8">
      <c r="B1074" s="6">
        <v>45342.291666666664</v>
      </c>
      <c r="C1074" s="7">
        <v>44.060400000000001</v>
      </c>
      <c r="D1074" s="53">
        <f t="shared" si="80"/>
        <v>43.082338486607519</v>
      </c>
      <c r="E1074" s="5">
        <f t="shared" si="81"/>
        <v>0.9780615133924826</v>
      </c>
      <c r="F1074" s="5">
        <f t="shared" si="82"/>
        <v>0.9780615133924826</v>
      </c>
      <c r="G1074" s="5">
        <f t="shared" si="83"/>
        <v>0.95660432397959339</v>
      </c>
      <c r="H1074" s="52">
        <f t="shared" si="84"/>
        <v>2.2198198686178124E-2</v>
      </c>
    </row>
    <row r="1075" spans="2:8">
      <c r="B1075" s="6">
        <v>45343.291666666664</v>
      </c>
      <c r="C1075" s="7">
        <v>43.0212</v>
      </c>
      <c r="D1075" s="53">
        <f t="shared" si="80"/>
        <v>44.0212775394643</v>
      </c>
      <c r="E1075" s="5">
        <f t="shared" si="81"/>
        <v>-1.0000775394643</v>
      </c>
      <c r="F1075" s="5">
        <f t="shared" si="82"/>
        <v>1.0000775394643</v>
      </c>
      <c r="G1075" s="5">
        <f t="shared" si="83"/>
        <v>1.0001550849409686</v>
      </c>
      <c r="H1075" s="52">
        <f t="shared" si="84"/>
        <v>2.3246156301179419E-2</v>
      </c>
    </row>
    <row r="1076" spans="2:8">
      <c r="B1076" s="6">
        <v>45344.291666666664</v>
      </c>
      <c r="C1076" s="7">
        <v>42.536299999999997</v>
      </c>
      <c r="D1076" s="53">
        <f t="shared" si="80"/>
        <v>43.06120310157857</v>
      </c>
      <c r="E1076" s="5">
        <f t="shared" si="81"/>
        <v>-0.52490310157857323</v>
      </c>
      <c r="F1076" s="5">
        <f t="shared" si="82"/>
        <v>0.52490310157857323</v>
      </c>
      <c r="G1076" s="5">
        <f t="shared" si="83"/>
        <v>0.27552326604680594</v>
      </c>
      <c r="H1076" s="52">
        <f t="shared" si="84"/>
        <v>1.2340121298245811E-2</v>
      </c>
    </row>
    <row r="1077" spans="2:8">
      <c r="B1077" s="6">
        <v>45345.291666666664</v>
      </c>
      <c r="C1077" s="7">
        <v>42.546199999999999</v>
      </c>
      <c r="D1077" s="53">
        <f t="shared" si="80"/>
        <v>42.557296124063136</v>
      </c>
      <c r="E1077" s="5">
        <f t="shared" si="81"/>
        <v>-1.109612406313687E-2</v>
      </c>
      <c r="F1077" s="5">
        <f t="shared" si="82"/>
        <v>1.109612406313687E-2</v>
      </c>
      <c r="G1077" s="5">
        <f t="shared" si="83"/>
        <v>1.2312396922452507E-4</v>
      </c>
      <c r="H1077" s="52">
        <f t="shared" si="84"/>
        <v>2.6080176521374107E-4</v>
      </c>
    </row>
    <row r="1078" spans="2:8">
      <c r="B1078" s="6">
        <v>45348.291666666664</v>
      </c>
      <c r="C1078" s="7">
        <v>42.546199999999999</v>
      </c>
      <c r="D1078" s="53">
        <f t="shared" si="80"/>
        <v>42.546643844962524</v>
      </c>
      <c r="E1078" s="5">
        <f t="shared" si="81"/>
        <v>-4.4384496252547478E-4</v>
      </c>
      <c r="F1078" s="5">
        <f t="shared" si="82"/>
        <v>4.4384496252547478E-4</v>
      </c>
      <c r="G1078" s="5">
        <f t="shared" si="83"/>
        <v>1.9699835075924013E-7</v>
      </c>
      <c r="H1078" s="52">
        <f t="shared" si="84"/>
        <v>1.0432070608549643E-5</v>
      </c>
    </row>
    <row r="1079" spans="2:8">
      <c r="B1079" s="6">
        <v>45349.291666666664</v>
      </c>
      <c r="C1079" s="7">
        <v>42.288899999999998</v>
      </c>
      <c r="D1079" s="53">
        <f t="shared" si="80"/>
        <v>42.546217753798501</v>
      </c>
      <c r="E1079" s="5">
        <f t="shared" si="81"/>
        <v>-0.25731775379850319</v>
      </c>
      <c r="F1079" s="5">
        <f t="shared" si="82"/>
        <v>0.25731775379850319</v>
      </c>
      <c r="G1079" s="5">
        <f t="shared" si="83"/>
        <v>6.62124264199071E-2</v>
      </c>
      <c r="H1079" s="52">
        <f t="shared" si="84"/>
        <v>6.0847587380731868E-3</v>
      </c>
    </row>
    <row r="1080" spans="2:8">
      <c r="B1080" s="6">
        <v>45350.291666666664</v>
      </c>
      <c r="C1080" s="7">
        <v>41.5565</v>
      </c>
      <c r="D1080" s="53">
        <f t="shared" si="80"/>
        <v>42.299192710151942</v>
      </c>
      <c r="E1080" s="5">
        <f t="shared" si="81"/>
        <v>-0.74269271015194249</v>
      </c>
      <c r="F1080" s="5">
        <f t="shared" si="82"/>
        <v>0.74269271015194249</v>
      </c>
      <c r="G1080" s="5">
        <f t="shared" si="83"/>
        <v>0.55159246171283727</v>
      </c>
      <c r="H1080" s="52">
        <f t="shared" si="84"/>
        <v>1.7871878289844972E-2</v>
      </c>
    </row>
    <row r="1081" spans="2:8">
      <c r="B1081" s="6">
        <v>45351.291666666664</v>
      </c>
      <c r="C1081" s="7">
        <v>42.605600000000003</v>
      </c>
      <c r="D1081" s="53">
        <f t="shared" si="80"/>
        <v>41.586207708406079</v>
      </c>
      <c r="E1081" s="5">
        <f t="shared" si="81"/>
        <v>1.019392291593924</v>
      </c>
      <c r="F1081" s="5">
        <f t="shared" si="82"/>
        <v>1.019392291593924</v>
      </c>
      <c r="G1081" s="5">
        <f t="shared" si="83"/>
        <v>1.0391606441611116</v>
      </c>
      <c r="H1081" s="52">
        <f t="shared" si="84"/>
        <v>2.3926251281379065E-2</v>
      </c>
    </row>
    <row r="1082" spans="2:8">
      <c r="B1082" s="6">
        <v>45352.291666666664</v>
      </c>
      <c r="C1082" s="7">
        <v>43.367600000000003</v>
      </c>
      <c r="D1082" s="53">
        <f t="shared" si="80"/>
        <v>42.564824308336242</v>
      </c>
      <c r="E1082" s="5">
        <f t="shared" si="81"/>
        <v>0.80277569166376139</v>
      </c>
      <c r="F1082" s="5">
        <f t="shared" si="82"/>
        <v>0.80277569166376139</v>
      </c>
      <c r="G1082" s="5">
        <f t="shared" si="83"/>
        <v>0.64444881112623054</v>
      </c>
      <c r="H1082" s="52">
        <f t="shared" si="84"/>
        <v>1.8510954990909375E-2</v>
      </c>
    </row>
    <row r="1083" spans="2:8">
      <c r="B1083" s="6">
        <v>45355.291666666664</v>
      </c>
      <c r="C1083" s="7">
        <v>45.139099999999999</v>
      </c>
      <c r="D1083" s="53">
        <f t="shared" si="80"/>
        <v>43.335488972333451</v>
      </c>
      <c r="E1083" s="5">
        <f t="shared" si="81"/>
        <v>1.8036110276665482</v>
      </c>
      <c r="F1083" s="5">
        <f t="shared" si="82"/>
        <v>1.8036110276665482</v>
      </c>
      <c r="G1083" s="5">
        <f t="shared" si="83"/>
        <v>3.2530127391203822</v>
      </c>
      <c r="H1083" s="52">
        <f t="shared" si="84"/>
        <v>3.9956734353732093E-2</v>
      </c>
    </row>
    <row r="1084" spans="2:8">
      <c r="B1084" s="6">
        <v>45356.291666666664</v>
      </c>
      <c r="C1084" s="7">
        <v>42.714399999999998</v>
      </c>
      <c r="D1084" s="53">
        <f t="shared" si="80"/>
        <v>45.066955558893333</v>
      </c>
      <c r="E1084" s="5">
        <f t="shared" si="81"/>
        <v>-2.3525555588933358</v>
      </c>
      <c r="F1084" s="5">
        <f t="shared" si="82"/>
        <v>2.3525555588933358</v>
      </c>
      <c r="G1084" s="5">
        <f t="shared" si="83"/>
        <v>5.5345176576799355</v>
      </c>
      <c r="H1084" s="52">
        <f t="shared" si="84"/>
        <v>5.5076404184381283E-2</v>
      </c>
    </row>
    <row r="1085" spans="2:8">
      <c r="B1085" s="6">
        <v>45357.291666666664</v>
      </c>
      <c r="C1085" s="7">
        <v>44.0505</v>
      </c>
      <c r="D1085" s="53">
        <f t="shared" si="80"/>
        <v>42.808502222355735</v>
      </c>
      <c r="E1085" s="5">
        <f t="shared" si="81"/>
        <v>1.241997777644265</v>
      </c>
      <c r="F1085" s="5">
        <f t="shared" si="82"/>
        <v>1.241997777644265</v>
      </c>
      <c r="G1085" s="5">
        <f t="shared" si="83"/>
        <v>1.5425584796732932</v>
      </c>
      <c r="H1085" s="52">
        <f t="shared" si="84"/>
        <v>2.8194862206882214E-2</v>
      </c>
    </row>
    <row r="1086" spans="2:8">
      <c r="B1086" s="6">
        <v>45358.291666666664</v>
      </c>
      <c r="C1086" s="7">
        <v>45.6736</v>
      </c>
      <c r="D1086" s="53">
        <f t="shared" si="80"/>
        <v>44.00082008889423</v>
      </c>
      <c r="E1086" s="5">
        <f t="shared" si="81"/>
        <v>1.6727799111057706</v>
      </c>
      <c r="F1086" s="5">
        <f t="shared" si="82"/>
        <v>1.6727799111057706</v>
      </c>
      <c r="G1086" s="5">
        <f t="shared" si="83"/>
        <v>2.7981926309990297</v>
      </c>
      <c r="H1086" s="52">
        <f t="shared" si="84"/>
        <v>3.6624656499723483E-2</v>
      </c>
    </row>
    <row r="1087" spans="2:8">
      <c r="B1087" s="6">
        <v>45359.291666666664</v>
      </c>
      <c r="C1087" s="7">
        <v>43.5458</v>
      </c>
      <c r="D1087" s="53">
        <f t="shared" si="80"/>
        <v>45.60668880355577</v>
      </c>
      <c r="E1087" s="5">
        <f t="shared" si="81"/>
        <v>-2.0608888035557698</v>
      </c>
      <c r="F1087" s="5">
        <f t="shared" si="82"/>
        <v>2.0608888035557698</v>
      </c>
      <c r="G1087" s="5">
        <f t="shared" si="83"/>
        <v>4.2472626606215318</v>
      </c>
      <c r="H1087" s="52">
        <f t="shared" si="84"/>
        <v>4.7326924836741308E-2</v>
      </c>
    </row>
    <row r="1088" spans="2:8">
      <c r="B1088" s="6">
        <v>45362.291666666664</v>
      </c>
      <c r="C1088" s="7">
        <v>44.396900000000002</v>
      </c>
      <c r="D1088" s="53">
        <f t="shared" si="80"/>
        <v>43.628235552142229</v>
      </c>
      <c r="E1088" s="5">
        <f t="shared" si="81"/>
        <v>0.76866444785777333</v>
      </c>
      <c r="F1088" s="5">
        <f t="shared" si="82"/>
        <v>0.76866444785777333</v>
      </c>
      <c r="G1088" s="5">
        <f t="shared" si="83"/>
        <v>0.59084503340049555</v>
      </c>
      <c r="H1088" s="52">
        <f t="shared" si="84"/>
        <v>1.7313471162576064E-2</v>
      </c>
    </row>
    <row r="1089" spans="2:8">
      <c r="B1089" s="6">
        <v>45363.291666666664</v>
      </c>
      <c r="C1089" s="7">
        <v>44.773000000000003</v>
      </c>
      <c r="D1089" s="53">
        <f t="shared" si="80"/>
        <v>44.366153422085688</v>
      </c>
      <c r="E1089" s="5">
        <f t="shared" si="81"/>
        <v>0.40684657791431533</v>
      </c>
      <c r="F1089" s="5">
        <f t="shared" si="82"/>
        <v>0.40684657791431533</v>
      </c>
      <c r="G1089" s="5">
        <f t="shared" si="83"/>
        <v>0.16552413796058907</v>
      </c>
      <c r="H1089" s="52">
        <f t="shared" si="84"/>
        <v>9.0868732922590699E-3</v>
      </c>
    </row>
    <row r="1090" spans="2:8">
      <c r="B1090" s="6">
        <v>45364.291666666664</v>
      </c>
      <c r="C1090" s="7">
        <v>42.783700000000003</v>
      </c>
      <c r="D1090" s="53">
        <f t="shared" si="80"/>
        <v>44.756726136883429</v>
      </c>
      <c r="E1090" s="5">
        <f t="shared" si="81"/>
        <v>-1.9730261368834263</v>
      </c>
      <c r="F1090" s="5">
        <f t="shared" si="82"/>
        <v>1.9730261368834263</v>
      </c>
      <c r="G1090" s="5">
        <f t="shared" si="83"/>
        <v>3.8928321368251368</v>
      </c>
      <c r="H1090" s="52">
        <f t="shared" si="84"/>
        <v>4.6116304501093316E-2</v>
      </c>
    </row>
    <row r="1091" spans="2:8">
      <c r="B1091" s="6">
        <v>45365.291666666664</v>
      </c>
      <c r="C1091" s="7">
        <v>42.308700000000002</v>
      </c>
      <c r="D1091" s="53">
        <f t="shared" si="80"/>
        <v>42.862621045475343</v>
      </c>
      <c r="E1091" s="5">
        <f t="shared" si="81"/>
        <v>-0.5539210454753416</v>
      </c>
      <c r="F1091" s="5">
        <f t="shared" si="82"/>
        <v>0.5539210454753416</v>
      </c>
      <c r="G1091" s="5">
        <f t="shared" si="83"/>
        <v>0.30682852462049548</v>
      </c>
      <c r="H1091" s="52">
        <f t="shared" si="84"/>
        <v>1.3092367420302245E-2</v>
      </c>
    </row>
    <row r="1092" spans="2:8">
      <c r="B1092" s="6">
        <v>45366.291666666664</v>
      </c>
      <c r="C1092" s="7">
        <v>42.199800000000003</v>
      </c>
      <c r="D1092" s="53">
        <f t="shared" ref="D1092:D1155" si="85">alpha*C1091+(1-alpha)*D1091</f>
        <v>42.330856841819013</v>
      </c>
      <c r="E1092" s="5">
        <f t="shared" ref="E1092:E1155" si="86">C1092-D1092</f>
        <v>-0.13105684181901012</v>
      </c>
      <c r="F1092" s="5">
        <f t="shared" ref="F1092:F1155" si="87">ABS(E1092)</f>
        <v>0.13105684181901012</v>
      </c>
      <c r="G1092" s="5">
        <f t="shared" ref="G1092:G1155" si="88">E1092^2</f>
        <v>1.7175895787573038E-2</v>
      </c>
      <c r="H1092" s="52">
        <f t="shared" ref="H1092:H1155" si="89">F1092/C1092</f>
        <v>3.1056270839911588E-3</v>
      </c>
    </row>
    <row r="1093" spans="2:8">
      <c r="B1093" s="6">
        <v>45369.291666666664</v>
      </c>
      <c r="C1093" s="7">
        <v>42.269100000000002</v>
      </c>
      <c r="D1093" s="53">
        <f t="shared" si="85"/>
        <v>42.205042273672767</v>
      </c>
      <c r="E1093" s="5">
        <f t="shared" si="86"/>
        <v>6.4057726327234832E-2</v>
      </c>
      <c r="F1093" s="5">
        <f t="shared" si="87"/>
        <v>6.4057726327234832E-2</v>
      </c>
      <c r="G1093" s="5">
        <f t="shared" si="88"/>
        <v>4.1033923022149145E-3</v>
      </c>
      <c r="H1093" s="52">
        <f t="shared" si="89"/>
        <v>1.5154741011101449E-3</v>
      </c>
    </row>
    <row r="1094" spans="2:8">
      <c r="B1094" s="6">
        <v>45370.291666666664</v>
      </c>
      <c r="C1094" s="7">
        <v>41.615900000000003</v>
      </c>
      <c r="D1094" s="53">
        <f t="shared" si="85"/>
        <v>42.266537690946912</v>
      </c>
      <c r="E1094" s="5">
        <f t="shared" si="86"/>
        <v>-0.65063769094690826</v>
      </c>
      <c r="F1094" s="5">
        <f t="shared" si="87"/>
        <v>0.65063769094690826</v>
      </c>
      <c r="G1094" s="5">
        <f t="shared" si="88"/>
        <v>0.42332940488072451</v>
      </c>
      <c r="H1094" s="52">
        <f t="shared" si="89"/>
        <v>1.5634353479004617E-2</v>
      </c>
    </row>
    <row r="1095" spans="2:8">
      <c r="B1095" s="6">
        <v>45371.291666666664</v>
      </c>
      <c r="C1095" s="7">
        <v>41.764400000000002</v>
      </c>
      <c r="D1095" s="53">
        <f t="shared" si="85"/>
        <v>41.641925507637879</v>
      </c>
      <c r="E1095" s="5">
        <f t="shared" si="86"/>
        <v>0.12247449236212304</v>
      </c>
      <c r="F1095" s="5">
        <f t="shared" si="87"/>
        <v>0.12247449236212304</v>
      </c>
      <c r="G1095" s="5">
        <f t="shared" si="88"/>
        <v>1.5000001279359736E-2</v>
      </c>
      <c r="H1095" s="52">
        <f t="shared" si="89"/>
        <v>2.9325093228233386E-3</v>
      </c>
    </row>
    <row r="1096" spans="2:8">
      <c r="B1096" s="6">
        <v>45372.291666666664</v>
      </c>
      <c r="C1096" s="7">
        <v>41.982100000000003</v>
      </c>
      <c r="D1096" s="53">
        <f t="shared" si="85"/>
        <v>41.759501020305514</v>
      </c>
      <c r="E1096" s="5">
        <f t="shared" si="86"/>
        <v>0.22259897969448872</v>
      </c>
      <c r="F1096" s="5">
        <f t="shared" si="87"/>
        <v>0.22259897969448872</v>
      </c>
      <c r="G1096" s="5">
        <f t="shared" si="88"/>
        <v>4.9550305761027404E-2</v>
      </c>
      <c r="H1096" s="52">
        <f t="shared" si="89"/>
        <v>5.3022354692711582E-3</v>
      </c>
    </row>
    <row r="1097" spans="2:8">
      <c r="B1097" s="6">
        <v>45373.291666666664</v>
      </c>
      <c r="C1097" s="7">
        <v>42.130499999999998</v>
      </c>
      <c r="D1097" s="53">
        <f t="shared" si="85"/>
        <v>41.973196040812219</v>
      </c>
      <c r="E1097" s="5">
        <f t="shared" si="86"/>
        <v>0.15730395918777873</v>
      </c>
      <c r="F1097" s="5">
        <f t="shared" si="87"/>
        <v>0.15730395918777873</v>
      </c>
      <c r="G1097" s="5">
        <f t="shared" si="88"/>
        <v>2.4744535576150358E-2</v>
      </c>
      <c r="H1097" s="52">
        <f t="shared" si="89"/>
        <v>3.7337311256163287E-3</v>
      </c>
    </row>
    <row r="1098" spans="2:8">
      <c r="B1098" s="6">
        <v>45376.291666666664</v>
      </c>
      <c r="C1098" s="7">
        <v>41.398200000000003</v>
      </c>
      <c r="D1098" s="53">
        <f t="shared" si="85"/>
        <v>42.12420784163249</v>
      </c>
      <c r="E1098" s="5">
        <f t="shared" si="86"/>
        <v>-0.72600784163248733</v>
      </c>
      <c r="F1098" s="5">
        <f t="shared" si="87"/>
        <v>0.72600784163248733</v>
      </c>
      <c r="G1098" s="5">
        <f t="shared" si="88"/>
        <v>0.52708738611186279</v>
      </c>
      <c r="H1098" s="52">
        <f t="shared" si="89"/>
        <v>1.7537183781722088E-2</v>
      </c>
    </row>
    <row r="1099" spans="2:8">
      <c r="B1099" s="6">
        <v>45377.291666666664</v>
      </c>
      <c r="C1099" s="7">
        <v>41.5565</v>
      </c>
      <c r="D1099" s="53">
        <f t="shared" si="85"/>
        <v>41.427240313665301</v>
      </c>
      <c r="E1099" s="5">
        <f t="shared" si="86"/>
        <v>0.12925968633469864</v>
      </c>
      <c r="F1099" s="5">
        <f t="shared" si="87"/>
        <v>0.12925968633469864</v>
      </c>
      <c r="G1099" s="5">
        <f t="shared" si="88"/>
        <v>1.6708066511344679E-2</v>
      </c>
      <c r="H1099" s="52">
        <f t="shared" si="89"/>
        <v>3.1104565190691862E-3</v>
      </c>
    </row>
    <row r="1100" spans="2:8">
      <c r="B1100" s="6">
        <v>45378.291666666664</v>
      </c>
      <c r="C1100" s="7">
        <v>43.318100000000001</v>
      </c>
      <c r="D1100" s="53">
        <f t="shared" si="85"/>
        <v>41.55132961254661</v>
      </c>
      <c r="E1100" s="5">
        <f t="shared" si="86"/>
        <v>1.7667703874533913</v>
      </c>
      <c r="F1100" s="5">
        <f t="shared" si="87"/>
        <v>1.7667703874533913</v>
      </c>
      <c r="G1100" s="5">
        <f t="shared" si="88"/>
        <v>3.1214776019822064</v>
      </c>
      <c r="H1100" s="52">
        <f t="shared" si="89"/>
        <v>4.0785962160237665E-2</v>
      </c>
    </row>
    <row r="1101" spans="2:8">
      <c r="B1101" s="6">
        <v>45379.291666666664</v>
      </c>
      <c r="C1101" s="7">
        <v>43.713999999999999</v>
      </c>
      <c r="D1101" s="53">
        <f t="shared" si="85"/>
        <v>43.247429184501861</v>
      </c>
      <c r="E1101" s="5">
        <f t="shared" si="86"/>
        <v>0.46657081549813739</v>
      </c>
      <c r="F1101" s="5">
        <f t="shared" si="87"/>
        <v>0.46657081549813739</v>
      </c>
      <c r="G1101" s="5">
        <f t="shared" si="88"/>
        <v>0.21768832587459697</v>
      </c>
      <c r="H1101" s="52">
        <f t="shared" si="89"/>
        <v>1.0673258349685168E-2</v>
      </c>
    </row>
    <row r="1102" spans="2:8">
      <c r="B1102" s="6">
        <v>45383.291666666664</v>
      </c>
      <c r="C1102" s="7">
        <v>44.060400000000001</v>
      </c>
      <c r="D1102" s="53">
        <f t="shared" si="85"/>
        <v>43.695337167380067</v>
      </c>
      <c r="E1102" s="5">
        <f t="shared" si="86"/>
        <v>0.36506283261993389</v>
      </c>
      <c r="F1102" s="5">
        <f t="shared" si="87"/>
        <v>0.36506283261993389</v>
      </c>
      <c r="G1102" s="5">
        <f t="shared" si="88"/>
        <v>0.13327087176048985</v>
      </c>
      <c r="H1102" s="52">
        <f t="shared" si="89"/>
        <v>8.285508815624322E-3</v>
      </c>
    </row>
    <row r="1103" spans="2:8">
      <c r="B1103" s="6">
        <v>45384.291666666664</v>
      </c>
      <c r="C1103" s="7">
        <v>43.486400000000003</v>
      </c>
      <c r="D1103" s="53">
        <f t="shared" si="85"/>
        <v>44.045797486695207</v>
      </c>
      <c r="E1103" s="5">
        <f t="shared" si="86"/>
        <v>-0.55939748669520384</v>
      </c>
      <c r="F1103" s="5">
        <f t="shared" si="87"/>
        <v>0.55939748669520384</v>
      </c>
      <c r="G1103" s="5">
        <f t="shared" si="88"/>
        <v>0.31292554812091078</v>
      </c>
      <c r="H1103" s="52">
        <f t="shared" si="89"/>
        <v>1.2863734102965612E-2</v>
      </c>
    </row>
    <row r="1104" spans="2:8">
      <c r="B1104" s="6">
        <v>45385.291666666664</v>
      </c>
      <c r="C1104" s="7">
        <v>39.913699999999999</v>
      </c>
      <c r="D1104" s="53">
        <f t="shared" si="85"/>
        <v>43.508775899467807</v>
      </c>
      <c r="E1104" s="5">
        <f t="shared" si="86"/>
        <v>-3.5950758994678083</v>
      </c>
      <c r="F1104" s="5">
        <f t="shared" si="87"/>
        <v>3.5950758994678083</v>
      </c>
      <c r="G1104" s="5">
        <f t="shared" si="88"/>
        <v>12.92457072293427</v>
      </c>
      <c r="H1104" s="52">
        <f t="shared" si="89"/>
        <v>9.0071226157129217E-2</v>
      </c>
    </row>
    <row r="1105" spans="2:8">
      <c r="B1105" s="6">
        <v>45386.291666666664</v>
      </c>
      <c r="C1105" s="7">
        <v>39.319899999999997</v>
      </c>
      <c r="D1105" s="53">
        <f t="shared" si="85"/>
        <v>40.057503035978712</v>
      </c>
      <c r="E1105" s="5">
        <f t="shared" si="86"/>
        <v>-0.73760303597871513</v>
      </c>
      <c r="F1105" s="5">
        <f t="shared" si="87"/>
        <v>0.73760303597871513</v>
      </c>
      <c r="G1105" s="5">
        <f t="shared" si="88"/>
        <v>0.54405823868501768</v>
      </c>
      <c r="H1105" s="52">
        <f t="shared" si="89"/>
        <v>1.8759026243167332E-2</v>
      </c>
    </row>
    <row r="1106" spans="2:8">
      <c r="B1106" s="6">
        <v>45387.291666666664</v>
      </c>
      <c r="C1106" s="7">
        <v>38.310400000000001</v>
      </c>
      <c r="D1106" s="53">
        <f t="shared" si="85"/>
        <v>39.349404121439143</v>
      </c>
      <c r="E1106" s="5">
        <f t="shared" si="86"/>
        <v>-1.0390041214391417</v>
      </c>
      <c r="F1106" s="5">
        <f t="shared" si="87"/>
        <v>1.0390041214391417</v>
      </c>
      <c r="G1106" s="5">
        <f t="shared" si="88"/>
        <v>1.0795295643675227</v>
      </c>
      <c r="H1106" s="52">
        <f t="shared" si="89"/>
        <v>2.7120680583839939E-2</v>
      </c>
    </row>
    <row r="1107" spans="2:8">
      <c r="B1107" s="6">
        <v>45390.291666666664</v>
      </c>
      <c r="C1107" s="7">
        <v>37.587899999999998</v>
      </c>
      <c r="D1107" s="53">
        <f t="shared" si="85"/>
        <v>38.351960164857566</v>
      </c>
      <c r="E1107" s="5">
        <f t="shared" si="86"/>
        <v>-0.76406016485756822</v>
      </c>
      <c r="F1107" s="5">
        <f t="shared" si="87"/>
        <v>0.76406016485756822</v>
      </c>
      <c r="G1107" s="5">
        <f t="shared" si="88"/>
        <v>0.58378793552217434</v>
      </c>
      <c r="H1107" s="52">
        <f t="shared" si="89"/>
        <v>2.0327290560461432E-2</v>
      </c>
    </row>
    <row r="1108" spans="2:8">
      <c r="B1108" s="6">
        <v>45391.291666666664</v>
      </c>
      <c r="C1108" s="7">
        <v>37.9343</v>
      </c>
      <c r="D1108" s="53">
        <f t="shared" si="85"/>
        <v>37.618462406594297</v>
      </c>
      <c r="E1108" s="5">
        <f t="shared" si="86"/>
        <v>0.31583759340570339</v>
      </c>
      <c r="F1108" s="5">
        <f t="shared" si="87"/>
        <v>0.31583759340570339</v>
      </c>
      <c r="G1108" s="5">
        <f t="shared" si="88"/>
        <v>9.9753385408306416E-2</v>
      </c>
      <c r="H1108" s="52">
        <f t="shared" si="89"/>
        <v>8.3259106772947799E-3</v>
      </c>
    </row>
    <row r="1109" spans="2:8">
      <c r="B1109" s="6">
        <v>45392.291666666664</v>
      </c>
      <c r="C1109" s="7">
        <v>36.816000000000003</v>
      </c>
      <c r="D1109" s="53">
        <f t="shared" si="85"/>
        <v>37.921666496263775</v>
      </c>
      <c r="E1109" s="5">
        <f t="shared" si="86"/>
        <v>-1.1056664962637726</v>
      </c>
      <c r="F1109" s="5">
        <f t="shared" si="87"/>
        <v>1.1056664962637726</v>
      </c>
      <c r="G1109" s="5">
        <f t="shared" si="88"/>
        <v>1.2224984009602069</v>
      </c>
      <c r="H1109" s="52">
        <f t="shared" si="89"/>
        <v>3.0032227734239799E-2</v>
      </c>
    </row>
    <row r="1110" spans="2:8">
      <c r="B1110" s="6">
        <v>45393.291666666664</v>
      </c>
      <c r="C1110" s="7">
        <v>37.241500000000002</v>
      </c>
      <c r="D1110" s="53">
        <f t="shared" si="85"/>
        <v>36.860226659850554</v>
      </c>
      <c r="E1110" s="5">
        <f t="shared" si="86"/>
        <v>0.38127334014944836</v>
      </c>
      <c r="F1110" s="5">
        <f t="shared" si="87"/>
        <v>0.38127334014944836</v>
      </c>
      <c r="G1110" s="5">
        <f t="shared" si="88"/>
        <v>0.14536935990871694</v>
      </c>
      <c r="H1110" s="52">
        <f t="shared" si="89"/>
        <v>1.0237862066497008E-2</v>
      </c>
    </row>
    <row r="1111" spans="2:8">
      <c r="B1111" s="6">
        <v>45394.291666666664</v>
      </c>
      <c r="C1111" s="7">
        <v>35.321599999999997</v>
      </c>
      <c r="D1111" s="53">
        <f t="shared" si="85"/>
        <v>37.226249066394026</v>
      </c>
      <c r="E1111" s="5">
        <f t="shared" si="86"/>
        <v>-1.904649066394029</v>
      </c>
      <c r="F1111" s="5">
        <f t="shared" si="87"/>
        <v>1.904649066394029</v>
      </c>
      <c r="G1111" s="5">
        <f t="shared" si="88"/>
        <v>3.6276880661156463</v>
      </c>
      <c r="H1111" s="52">
        <f t="shared" si="89"/>
        <v>5.3923068784936953E-2</v>
      </c>
    </row>
    <row r="1112" spans="2:8">
      <c r="B1112" s="6">
        <v>45397.291666666664</v>
      </c>
      <c r="C1112" s="7">
        <v>35.935200000000002</v>
      </c>
      <c r="D1112" s="53">
        <f t="shared" si="85"/>
        <v>35.39778596265576</v>
      </c>
      <c r="E1112" s="5">
        <f t="shared" si="86"/>
        <v>0.53741403734424154</v>
      </c>
      <c r="F1112" s="5">
        <f t="shared" si="87"/>
        <v>0.53741403734424154</v>
      </c>
      <c r="G1112" s="5">
        <f t="shared" si="88"/>
        <v>0.28881384753463785</v>
      </c>
      <c r="H1112" s="52">
        <f t="shared" si="89"/>
        <v>1.4955086860355349E-2</v>
      </c>
    </row>
    <row r="1113" spans="2:8">
      <c r="B1113" s="6">
        <v>45398.291666666664</v>
      </c>
      <c r="C1113" s="7">
        <v>35.8857</v>
      </c>
      <c r="D1113" s="53">
        <f t="shared" si="85"/>
        <v>35.913703438506232</v>
      </c>
      <c r="E1113" s="5">
        <f t="shared" si="86"/>
        <v>-2.8003438506232214E-2</v>
      </c>
      <c r="F1113" s="5">
        <f t="shared" si="87"/>
        <v>2.8003438506232214E-2</v>
      </c>
      <c r="G1113" s="5">
        <f t="shared" si="88"/>
        <v>7.8419256817232913E-4</v>
      </c>
      <c r="H1113" s="52">
        <f t="shared" si="89"/>
        <v>7.8035090596622649E-4</v>
      </c>
    </row>
    <row r="1114" spans="2:8">
      <c r="B1114" s="6">
        <v>45399.291666666664</v>
      </c>
      <c r="C1114" s="7">
        <v>35.311700000000002</v>
      </c>
      <c r="D1114" s="53">
        <f t="shared" si="85"/>
        <v>35.886820137540248</v>
      </c>
      <c r="E1114" s="5">
        <f t="shared" si="86"/>
        <v>-0.57512013754024593</v>
      </c>
      <c r="F1114" s="5">
        <f t="shared" si="87"/>
        <v>0.57512013754024593</v>
      </c>
      <c r="G1114" s="5">
        <f t="shared" si="88"/>
        <v>0.33076317260431143</v>
      </c>
      <c r="H1114" s="52">
        <f t="shared" si="89"/>
        <v>1.6286956944589072E-2</v>
      </c>
    </row>
    <row r="1115" spans="2:8">
      <c r="B1115" s="6">
        <v>45400.291666666664</v>
      </c>
      <c r="C1115" s="7">
        <v>34.6783</v>
      </c>
      <c r="D1115" s="53">
        <f t="shared" si="85"/>
        <v>35.334704805501609</v>
      </c>
      <c r="E1115" s="5">
        <f t="shared" si="86"/>
        <v>-0.65640480550160873</v>
      </c>
      <c r="F1115" s="5">
        <f t="shared" si="87"/>
        <v>0.65640480550160873</v>
      </c>
      <c r="G1115" s="5">
        <f t="shared" si="88"/>
        <v>0.43086726868560477</v>
      </c>
      <c r="H1115" s="52">
        <f t="shared" si="89"/>
        <v>1.8928402069928709E-2</v>
      </c>
    </row>
    <row r="1116" spans="2:8">
      <c r="B1116" s="6">
        <v>45401.291666666664</v>
      </c>
      <c r="C1116" s="7">
        <v>33.846899999999998</v>
      </c>
      <c r="D1116" s="53">
        <f t="shared" si="85"/>
        <v>34.704556192220068</v>
      </c>
      <c r="E1116" s="5">
        <f t="shared" si="86"/>
        <v>-0.85765619222006961</v>
      </c>
      <c r="F1116" s="5">
        <f t="shared" si="87"/>
        <v>0.85765619222006961</v>
      </c>
      <c r="G1116" s="5">
        <f t="shared" si="88"/>
        <v>0.73557414405342902</v>
      </c>
      <c r="H1116" s="52">
        <f t="shared" si="89"/>
        <v>2.5339283426844692E-2</v>
      </c>
    </row>
    <row r="1117" spans="2:8">
      <c r="B1117" s="6">
        <v>45404.291666666664</v>
      </c>
      <c r="C1117" s="7">
        <v>34.0548</v>
      </c>
      <c r="D1117" s="53">
        <f t="shared" si="85"/>
        <v>33.881206247688802</v>
      </c>
      <c r="E1117" s="5">
        <f t="shared" si="86"/>
        <v>0.17359375231119856</v>
      </c>
      <c r="F1117" s="5">
        <f t="shared" si="87"/>
        <v>0.17359375231119856</v>
      </c>
      <c r="G1117" s="5">
        <f t="shared" si="88"/>
        <v>3.0134790841481754E-2</v>
      </c>
      <c r="H1117" s="52">
        <f t="shared" si="89"/>
        <v>5.0974826547564092E-3</v>
      </c>
    </row>
    <row r="1118" spans="2:8">
      <c r="B1118" s="6">
        <v>45405.291666666664</v>
      </c>
      <c r="C1118" s="7">
        <v>33.926099999999998</v>
      </c>
      <c r="D1118" s="53">
        <f t="shared" si="85"/>
        <v>34.047856249907554</v>
      </c>
      <c r="E1118" s="5">
        <f t="shared" si="86"/>
        <v>-0.12175624990755551</v>
      </c>
      <c r="F1118" s="5">
        <f t="shared" si="87"/>
        <v>0.12175624990755551</v>
      </c>
      <c r="G1118" s="5">
        <f t="shared" si="88"/>
        <v>1.4824584391551113E-2</v>
      </c>
      <c r="H1118" s="52">
        <f t="shared" si="89"/>
        <v>3.5888666810377709E-3</v>
      </c>
    </row>
    <row r="1119" spans="2:8">
      <c r="B1119" s="6">
        <v>45406.291666666664</v>
      </c>
      <c r="C1119" s="7">
        <v>34.143799999999999</v>
      </c>
      <c r="D1119" s="53">
        <f t="shared" si="85"/>
        <v>33.9309702499963</v>
      </c>
      <c r="E1119" s="5">
        <f t="shared" si="86"/>
        <v>0.2128297500036993</v>
      </c>
      <c r="F1119" s="5">
        <f t="shared" si="87"/>
        <v>0.2128297500036993</v>
      </c>
      <c r="G1119" s="5">
        <f t="shared" si="88"/>
        <v>4.5296502486637143E-2</v>
      </c>
      <c r="H1119" s="52">
        <f t="shared" si="89"/>
        <v>6.2333351883416405E-3</v>
      </c>
    </row>
    <row r="1120" spans="2:8">
      <c r="B1120" s="6">
        <v>45407.291666666664</v>
      </c>
      <c r="C1120" s="7">
        <v>34.747500000000002</v>
      </c>
      <c r="D1120" s="53">
        <f t="shared" si="85"/>
        <v>34.135286809999855</v>
      </c>
      <c r="E1120" s="5">
        <f t="shared" si="86"/>
        <v>0.61221319000014773</v>
      </c>
      <c r="F1120" s="5">
        <f t="shared" si="87"/>
        <v>0.61221319000014773</v>
      </c>
      <c r="G1120" s="5">
        <f t="shared" si="88"/>
        <v>0.37480499001015699</v>
      </c>
      <c r="H1120" s="52">
        <f t="shared" si="89"/>
        <v>1.7618913303119581E-2</v>
      </c>
    </row>
    <row r="1121" spans="2:8">
      <c r="B1121" s="6">
        <v>45408.291666666664</v>
      </c>
      <c r="C1121" s="7">
        <v>31.550899999999999</v>
      </c>
      <c r="D1121" s="53">
        <f t="shared" si="85"/>
        <v>34.723011472399996</v>
      </c>
      <c r="E1121" s="5">
        <f t="shared" si="86"/>
        <v>-3.1721114723999975</v>
      </c>
      <c r="F1121" s="5">
        <f t="shared" si="87"/>
        <v>3.1721114723999975</v>
      </c>
      <c r="G1121" s="5">
        <f t="shared" si="88"/>
        <v>10.06229119333168</v>
      </c>
      <c r="H1121" s="52">
        <f t="shared" si="89"/>
        <v>0.10053949245187926</v>
      </c>
    </row>
    <row r="1122" spans="2:8">
      <c r="B1122" s="6">
        <v>45411.291666666664</v>
      </c>
      <c r="C1122" s="7">
        <v>31.036300000000001</v>
      </c>
      <c r="D1122" s="53">
        <f t="shared" si="85"/>
        <v>31.677784458895999</v>
      </c>
      <c r="E1122" s="5">
        <f t="shared" si="86"/>
        <v>-0.6414844588959987</v>
      </c>
      <c r="F1122" s="5">
        <f t="shared" si="87"/>
        <v>0.6414844588959987</v>
      </c>
      <c r="G1122" s="5">
        <f t="shared" si="88"/>
        <v>0.41150231100509227</v>
      </c>
      <c r="H1122" s="52">
        <f t="shared" si="89"/>
        <v>2.0668844510975816E-2</v>
      </c>
    </row>
    <row r="1123" spans="2:8">
      <c r="B1123" s="6">
        <v>45412.291666666664</v>
      </c>
      <c r="C1123" s="7">
        <v>30.1554</v>
      </c>
      <c r="D1123" s="53">
        <f t="shared" si="85"/>
        <v>31.061959378355841</v>
      </c>
      <c r="E1123" s="5">
        <f t="shared" si="86"/>
        <v>-0.90655937835584055</v>
      </c>
      <c r="F1123" s="5">
        <f t="shared" si="87"/>
        <v>0.90655937835584055</v>
      </c>
      <c r="G1123" s="5">
        <f t="shared" si="88"/>
        <v>0.82184990648492806</v>
      </c>
      <c r="H1123" s="52">
        <f t="shared" si="89"/>
        <v>3.0062920019493709E-2</v>
      </c>
    </row>
    <row r="1124" spans="2:8">
      <c r="B1124" s="6">
        <v>45413.291666666664</v>
      </c>
      <c r="C1124" s="7">
        <v>30.0565</v>
      </c>
      <c r="D1124" s="53">
        <f t="shared" si="85"/>
        <v>30.191662375134232</v>
      </c>
      <c r="E1124" s="5">
        <f t="shared" si="86"/>
        <v>-0.13516237513423235</v>
      </c>
      <c r="F1124" s="5">
        <f t="shared" si="87"/>
        <v>0.13516237513423235</v>
      </c>
      <c r="G1124" s="5">
        <f t="shared" si="88"/>
        <v>1.8268867651926951E-2</v>
      </c>
      <c r="H1124" s="52">
        <f t="shared" si="89"/>
        <v>4.496943261332236E-3</v>
      </c>
    </row>
    <row r="1125" spans="2:8">
      <c r="B1125" s="6">
        <v>45414.291666666664</v>
      </c>
      <c r="C1125" s="7">
        <v>30.195</v>
      </c>
      <c r="D1125" s="53">
        <f t="shared" si="85"/>
        <v>30.061906495005367</v>
      </c>
      <c r="E1125" s="5">
        <f t="shared" si="86"/>
        <v>0.13309350499463335</v>
      </c>
      <c r="F1125" s="5">
        <f t="shared" si="87"/>
        <v>0.13309350499463335</v>
      </c>
      <c r="G1125" s="5">
        <f t="shared" si="88"/>
        <v>1.7713881071756494E-2</v>
      </c>
      <c r="H1125" s="52">
        <f t="shared" si="89"/>
        <v>4.4077994699332126E-3</v>
      </c>
    </row>
    <row r="1126" spans="2:8">
      <c r="B1126" s="6">
        <v>45415.291666666664</v>
      </c>
      <c r="C1126" s="7">
        <v>30.581</v>
      </c>
      <c r="D1126" s="53">
        <f t="shared" si="85"/>
        <v>30.189676259800212</v>
      </c>
      <c r="E1126" s="5">
        <f t="shared" si="86"/>
        <v>0.39132374019978755</v>
      </c>
      <c r="F1126" s="5">
        <f t="shared" si="87"/>
        <v>0.39132374019978755</v>
      </c>
      <c r="G1126" s="5">
        <f t="shared" si="88"/>
        <v>0.15313426964395083</v>
      </c>
      <c r="H1126" s="52">
        <f t="shared" si="89"/>
        <v>1.2796302939726875E-2</v>
      </c>
    </row>
    <row r="1127" spans="2:8">
      <c r="B1127" s="6">
        <v>45418.291666666664</v>
      </c>
      <c r="C1127" s="7">
        <v>30.774799999999999</v>
      </c>
      <c r="D1127" s="53">
        <f t="shared" si="85"/>
        <v>30.56534705039201</v>
      </c>
      <c r="E1127" s="5">
        <f t="shared" si="86"/>
        <v>0.20945294960798932</v>
      </c>
      <c r="F1127" s="5">
        <f t="shared" si="87"/>
        <v>0.20945294960798932</v>
      </c>
      <c r="G1127" s="5">
        <f t="shared" si="88"/>
        <v>4.3870538099486912E-2</v>
      </c>
      <c r="H1127" s="52">
        <f t="shared" si="89"/>
        <v>6.8059889782545891E-3</v>
      </c>
    </row>
    <row r="1128" spans="2:8">
      <c r="B1128" s="6">
        <v>45419.291666666664</v>
      </c>
      <c r="C1128" s="7">
        <v>30.486599999999999</v>
      </c>
      <c r="D1128" s="53">
        <f t="shared" si="85"/>
        <v>30.766421882015681</v>
      </c>
      <c r="E1128" s="5">
        <f t="shared" si="86"/>
        <v>-0.27982188201568192</v>
      </c>
      <c r="F1128" s="5">
        <f t="shared" si="87"/>
        <v>0.27982188201568192</v>
      </c>
      <c r="G1128" s="5">
        <f t="shared" si="88"/>
        <v>7.8300285654798213E-2</v>
      </c>
      <c r="H1128" s="52">
        <f t="shared" si="89"/>
        <v>9.1785204652431538E-3</v>
      </c>
    </row>
    <row r="1129" spans="2:8">
      <c r="B1129" s="6">
        <v>45420.291666666664</v>
      </c>
      <c r="C1129" s="7">
        <v>29.8109</v>
      </c>
      <c r="D1129" s="53">
        <f t="shared" si="85"/>
        <v>30.497792875280627</v>
      </c>
      <c r="E1129" s="5">
        <f t="shared" si="86"/>
        <v>-0.68689287528062692</v>
      </c>
      <c r="F1129" s="5">
        <f t="shared" si="87"/>
        <v>0.68689287528062692</v>
      </c>
      <c r="G1129" s="5">
        <f t="shared" si="88"/>
        <v>0.47182182211128687</v>
      </c>
      <c r="H1129" s="52">
        <f t="shared" si="89"/>
        <v>2.3041668493089001E-2</v>
      </c>
    </row>
    <row r="1130" spans="2:8">
      <c r="B1130" s="6">
        <v>45421.291666666664</v>
      </c>
      <c r="C1130" s="7">
        <v>29.900300000000001</v>
      </c>
      <c r="D1130" s="53">
        <f t="shared" si="85"/>
        <v>29.838375715011225</v>
      </c>
      <c r="E1130" s="5">
        <f t="shared" si="86"/>
        <v>6.192428498877689E-2</v>
      </c>
      <c r="F1130" s="5">
        <f t="shared" si="87"/>
        <v>6.192428498877689E-2</v>
      </c>
      <c r="G1130" s="5">
        <f t="shared" si="88"/>
        <v>3.834617071371259E-3</v>
      </c>
      <c r="H1130" s="52">
        <f t="shared" si="89"/>
        <v>2.0710255411743993E-3</v>
      </c>
    </row>
    <row r="1131" spans="2:8">
      <c r="B1131" s="6">
        <v>45422.291666666664</v>
      </c>
      <c r="C1131" s="7">
        <v>29.661799999999999</v>
      </c>
      <c r="D1131" s="53">
        <f t="shared" si="85"/>
        <v>29.897823028600452</v>
      </c>
      <c r="E1131" s="5">
        <f t="shared" si="86"/>
        <v>-0.23602302860045299</v>
      </c>
      <c r="F1131" s="5">
        <f t="shared" si="87"/>
        <v>0.23602302860045299</v>
      </c>
      <c r="G1131" s="5">
        <f t="shared" si="88"/>
        <v>5.5706870029730252E-2</v>
      </c>
      <c r="H1131" s="52">
        <f t="shared" si="89"/>
        <v>7.9571377529500231E-3</v>
      </c>
    </row>
    <row r="1132" spans="2:8">
      <c r="B1132" s="6">
        <v>45425.291666666664</v>
      </c>
      <c r="C1132" s="7">
        <v>30.317699999999999</v>
      </c>
      <c r="D1132" s="53">
        <f t="shared" si="85"/>
        <v>29.671240921144015</v>
      </c>
      <c r="E1132" s="5">
        <f t="shared" si="86"/>
        <v>0.64645907885598319</v>
      </c>
      <c r="F1132" s="5">
        <f t="shared" si="87"/>
        <v>0.64645907885598319</v>
      </c>
      <c r="G1132" s="5">
        <f t="shared" si="88"/>
        <v>0.41790934063532631</v>
      </c>
      <c r="H1132" s="52">
        <f t="shared" si="89"/>
        <v>2.1322827221589475E-2</v>
      </c>
    </row>
    <row r="1133" spans="2:8">
      <c r="B1133" s="6">
        <v>45426.291666666664</v>
      </c>
      <c r="C1133" s="7">
        <v>30.854299999999999</v>
      </c>
      <c r="D1133" s="53">
        <f t="shared" si="85"/>
        <v>30.291841636845756</v>
      </c>
      <c r="E1133" s="5">
        <f t="shared" si="86"/>
        <v>0.56245836315424214</v>
      </c>
      <c r="F1133" s="5">
        <f t="shared" si="87"/>
        <v>0.56245836315424214</v>
      </c>
      <c r="G1133" s="5">
        <f t="shared" si="88"/>
        <v>0.31635941028214931</v>
      </c>
      <c r="H1133" s="52">
        <f t="shared" si="89"/>
        <v>1.8229496801231666E-2</v>
      </c>
    </row>
    <row r="1134" spans="2:8">
      <c r="B1134" s="6">
        <v>45427.291666666664</v>
      </c>
      <c r="C1134" s="7">
        <v>31.072900000000001</v>
      </c>
      <c r="D1134" s="53">
        <f t="shared" si="85"/>
        <v>30.831801665473829</v>
      </c>
      <c r="E1134" s="5">
        <f t="shared" si="86"/>
        <v>0.24109833452617124</v>
      </c>
      <c r="F1134" s="5">
        <f t="shared" si="87"/>
        <v>0.24109833452617124</v>
      </c>
      <c r="G1134" s="5">
        <f t="shared" si="88"/>
        <v>5.8128406911293576E-2</v>
      </c>
      <c r="H1134" s="52">
        <f t="shared" si="89"/>
        <v>7.7591191850831832E-3</v>
      </c>
    </row>
    <row r="1135" spans="2:8">
      <c r="B1135" s="6">
        <v>45428.291666666664</v>
      </c>
      <c r="C1135" s="7">
        <v>31.828099999999999</v>
      </c>
      <c r="D1135" s="53">
        <f t="shared" si="85"/>
        <v>31.063256066618955</v>
      </c>
      <c r="E1135" s="5">
        <f t="shared" si="86"/>
        <v>0.76484393338104439</v>
      </c>
      <c r="F1135" s="5">
        <f t="shared" si="87"/>
        <v>0.76484393338104439</v>
      </c>
      <c r="G1135" s="5">
        <f t="shared" si="88"/>
        <v>0.58498624242978747</v>
      </c>
      <c r="H1135" s="52">
        <f t="shared" si="89"/>
        <v>2.4030461553817047E-2</v>
      </c>
    </row>
    <row r="1136" spans="2:8">
      <c r="B1136" s="6">
        <v>45429.291666666664</v>
      </c>
      <c r="C1136" s="7">
        <v>31.6294</v>
      </c>
      <c r="D1136" s="53">
        <f t="shared" si="85"/>
        <v>31.797506242664756</v>
      </c>
      <c r="E1136" s="5">
        <f t="shared" si="86"/>
        <v>-0.16810624266475571</v>
      </c>
      <c r="F1136" s="5">
        <f t="shared" si="87"/>
        <v>0.16810624266475571</v>
      </c>
      <c r="G1136" s="5">
        <f t="shared" si="88"/>
        <v>2.8259708822861735E-2</v>
      </c>
      <c r="H1136" s="52">
        <f t="shared" si="89"/>
        <v>5.3148729556917211E-3</v>
      </c>
    </row>
    <row r="1137" spans="2:8">
      <c r="B1137" s="6">
        <v>45432.291666666664</v>
      </c>
      <c r="C1137" s="7">
        <v>31.8977</v>
      </c>
      <c r="D1137" s="53">
        <f t="shared" si="85"/>
        <v>31.63612424970659</v>
      </c>
      <c r="E1137" s="5">
        <f t="shared" si="86"/>
        <v>0.26157575029341018</v>
      </c>
      <c r="F1137" s="5">
        <f t="shared" si="87"/>
        <v>0.26157575029341018</v>
      </c>
      <c r="G1137" s="5">
        <f t="shared" si="88"/>
        <v>6.842187314156048E-2</v>
      </c>
      <c r="H1137" s="52">
        <f t="shared" si="89"/>
        <v>8.2004580359527537E-3</v>
      </c>
    </row>
    <row r="1138" spans="2:8">
      <c r="B1138" s="6">
        <v>45433.291666666664</v>
      </c>
      <c r="C1138" s="7">
        <v>31.539899999999999</v>
      </c>
      <c r="D1138" s="53">
        <f t="shared" si="85"/>
        <v>31.887236969988265</v>
      </c>
      <c r="E1138" s="5">
        <f t="shared" si="86"/>
        <v>-0.34733696998826602</v>
      </c>
      <c r="F1138" s="5">
        <f t="shared" si="87"/>
        <v>0.34733696998826602</v>
      </c>
      <c r="G1138" s="5">
        <f t="shared" si="88"/>
        <v>0.12064297072062961</v>
      </c>
      <c r="H1138" s="52">
        <f t="shared" si="89"/>
        <v>1.1012621155687432E-2</v>
      </c>
    </row>
    <row r="1139" spans="2:8">
      <c r="B1139" s="6">
        <v>45434.291666666664</v>
      </c>
      <c r="C1139" s="7">
        <v>31.221900000000002</v>
      </c>
      <c r="D1139" s="53">
        <f t="shared" si="85"/>
        <v>31.55379347879953</v>
      </c>
      <c r="E1139" s="5">
        <f t="shared" si="86"/>
        <v>-0.33189347879952891</v>
      </c>
      <c r="F1139" s="5">
        <f t="shared" si="87"/>
        <v>0.33189347879952891</v>
      </c>
      <c r="G1139" s="5">
        <f t="shared" si="88"/>
        <v>0.11015328126965335</v>
      </c>
      <c r="H1139" s="52">
        <f t="shared" si="89"/>
        <v>1.0630149952422143E-2</v>
      </c>
    </row>
    <row r="1140" spans="2:8">
      <c r="B1140" s="6">
        <v>45435.291666666664</v>
      </c>
      <c r="C1140" s="7">
        <v>29.8904</v>
      </c>
      <c r="D1140" s="53">
        <f t="shared" si="85"/>
        <v>31.23517573915198</v>
      </c>
      <c r="E1140" s="5">
        <f t="shared" si="86"/>
        <v>-1.3447757391519808</v>
      </c>
      <c r="F1140" s="5">
        <f t="shared" si="87"/>
        <v>1.3447757391519808</v>
      </c>
      <c r="G1140" s="5">
        <f t="shared" si="88"/>
        <v>1.8084217886117562</v>
      </c>
      <c r="H1140" s="52">
        <f t="shared" si="89"/>
        <v>4.4990222250353984E-2</v>
      </c>
    </row>
    <row r="1141" spans="2:8">
      <c r="B1141" s="6">
        <v>45436.291666666664</v>
      </c>
      <c r="C1141" s="7">
        <v>30.526399999999999</v>
      </c>
      <c r="D1141" s="53">
        <f t="shared" si="85"/>
        <v>29.944191029566078</v>
      </c>
      <c r="E1141" s="5">
        <f t="shared" si="86"/>
        <v>0.58220897043392128</v>
      </c>
      <c r="F1141" s="5">
        <f t="shared" si="87"/>
        <v>0.58220897043392128</v>
      </c>
      <c r="G1141" s="5">
        <f t="shared" si="88"/>
        <v>0.3389672852537266</v>
      </c>
      <c r="H1141" s="52">
        <f t="shared" si="89"/>
        <v>1.9072310211289942E-2</v>
      </c>
    </row>
    <row r="1142" spans="2:8">
      <c r="B1142" s="6">
        <v>45440.291666666664</v>
      </c>
      <c r="C1142" s="7">
        <v>30.8642</v>
      </c>
      <c r="D1142" s="53">
        <f t="shared" si="85"/>
        <v>30.503111641182642</v>
      </c>
      <c r="E1142" s="5">
        <f t="shared" si="86"/>
        <v>0.36108835881735857</v>
      </c>
      <c r="F1142" s="5">
        <f t="shared" si="87"/>
        <v>0.36108835881735857</v>
      </c>
      <c r="G1142" s="5">
        <f t="shared" si="88"/>
        <v>0.1303848028734135</v>
      </c>
      <c r="H1142" s="52">
        <f t="shared" si="89"/>
        <v>1.1699261889741467E-2</v>
      </c>
    </row>
    <row r="1143" spans="2:8">
      <c r="B1143" s="6">
        <v>45441.291666666664</v>
      </c>
      <c r="C1143" s="7">
        <v>29.940100000000001</v>
      </c>
      <c r="D1143" s="53">
        <f t="shared" si="85"/>
        <v>30.849756465647307</v>
      </c>
      <c r="E1143" s="5">
        <f t="shared" si="86"/>
        <v>-0.90965646564730562</v>
      </c>
      <c r="F1143" s="5">
        <f t="shared" si="87"/>
        <v>0.90965646564730562</v>
      </c>
      <c r="G1143" s="5">
        <f t="shared" si="88"/>
        <v>0.82747488549394776</v>
      </c>
      <c r="H1143" s="52">
        <f t="shared" si="89"/>
        <v>3.0382546005100371E-2</v>
      </c>
    </row>
    <row r="1144" spans="2:8">
      <c r="B1144" s="6">
        <v>45442.291666666664</v>
      </c>
      <c r="C1144" s="7">
        <v>29.999700000000001</v>
      </c>
      <c r="D1144" s="53">
        <f t="shared" si="85"/>
        <v>29.976486258625894</v>
      </c>
      <c r="E1144" s="5">
        <f t="shared" si="86"/>
        <v>2.3213741374107144E-2</v>
      </c>
      <c r="F1144" s="5">
        <f t="shared" si="87"/>
        <v>2.3213741374107144E-2</v>
      </c>
      <c r="G1144" s="5">
        <f t="shared" si="88"/>
        <v>5.3887778858393383E-4</v>
      </c>
      <c r="H1144" s="52">
        <f t="shared" si="89"/>
        <v>7.7379911712807605E-4</v>
      </c>
    </row>
    <row r="1145" spans="2:8">
      <c r="B1145" s="6">
        <v>45443.291666666664</v>
      </c>
      <c r="C1145" s="7">
        <v>30.6555</v>
      </c>
      <c r="D1145" s="53">
        <f t="shared" si="85"/>
        <v>29.998771450345036</v>
      </c>
      <c r="E1145" s="5">
        <f t="shared" si="86"/>
        <v>0.65672854965496441</v>
      </c>
      <c r="F1145" s="5">
        <f t="shared" si="87"/>
        <v>0.65672854965496441</v>
      </c>
      <c r="G1145" s="5">
        <f t="shared" si="88"/>
        <v>0.43129238793191305</v>
      </c>
      <c r="H1145" s="52">
        <f t="shared" si="89"/>
        <v>2.1422862117889591E-2</v>
      </c>
    </row>
    <row r="1146" spans="2:8">
      <c r="B1146" s="6">
        <v>45446.291666666664</v>
      </c>
      <c r="C1146" s="7">
        <v>30.0991</v>
      </c>
      <c r="D1146" s="53">
        <f t="shared" si="85"/>
        <v>30.629230858013802</v>
      </c>
      <c r="E1146" s="5">
        <f t="shared" si="86"/>
        <v>-0.530130858013802</v>
      </c>
      <c r="F1146" s="5">
        <f t="shared" si="87"/>
        <v>0.530130858013802</v>
      </c>
      <c r="G1146" s="5">
        <f t="shared" si="88"/>
        <v>0.28103872661844992</v>
      </c>
      <c r="H1146" s="52">
        <f t="shared" si="89"/>
        <v>1.7612847494237437E-2</v>
      </c>
    </row>
    <row r="1147" spans="2:8">
      <c r="B1147" s="6">
        <v>45447.291666666664</v>
      </c>
      <c r="C1147" s="7">
        <v>29.840699999999998</v>
      </c>
      <c r="D1147" s="53">
        <f t="shared" si="85"/>
        <v>30.120305234320551</v>
      </c>
      <c r="E1147" s="5">
        <f t="shared" si="86"/>
        <v>-0.2796052343205524</v>
      </c>
      <c r="F1147" s="5">
        <f t="shared" si="87"/>
        <v>0.2796052343205524</v>
      </c>
      <c r="G1147" s="5">
        <f t="shared" si="88"/>
        <v>7.8179087059451008E-2</v>
      </c>
      <c r="H1147" s="52">
        <f t="shared" si="89"/>
        <v>9.369928799275902E-3</v>
      </c>
    </row>
    <row r="1148" spans="2:8">
      <c r="B1148" s="6">
        <v>45448.291666666664</v>
      </c>
      <c r="C1148" s="7">
        <v>30.585999999999999</v>
      </c>
      <c r="D1148" s="53">
        <f t="shared" si="85"/>
        <v>29.85188420937282</v>
      </c>
      <c r="E1148" s="5">
        <f t="shared" si="86"/>
        <v>0.73411579062717891</v>
      </c>
      <c r="F1148" s="5">
        <f t="shared" si="87"/>
        <v>0.73411579062717891</v>
      </c>
      <c r="G1148" s="5">
        <f t="shared" si="88"/>
        <v>0.53892599404816799</v>
      </c>
      <c r="H1148" s="52">
        <f t="shared" si="89"/>
        <v>2.400169327885892E-2</v>
      </c>
    </row>
    <row r="1149" spans="2:8">
      <c r="B1149" s="6">
        <v>45449.291666666664</v>
      </c>
      <c r="C1149" s="7">
        <v>30.228200000000001</v>
      </c>
      <c r="D1149" s="53">
        <f t="shared" si="85"/>
        <v>30.556635368374913</v>
      </c>
      <c r="E1149" s="5">
        <f t="shared" si="86"/>
        <v>-0.32843536837491172</v>
      </c>
      <c r="F1149" s="5">
        <f t="shared" si="87"/>
        <v>0.32843536837491172</v>
      </c>
      <c r="G1149" s="5">
        <f t="shared" si="88"/>
        <v>0.10786979119956396</v>
      </c>
      <c r="H1149" s="52">
        <f t="shared" si="89"/>
        <v>1.0865197675511995E-2</v>
      </c>
    </row>
    <row r="1150" spans="2:8">
      <c r="B1150" s="6">
        <v>45450.291666666664</v>
      </c>
      <c r="C1150" s="7">
        <v>30.546199999999999</v>
      </c>
      <c r="D1150" s="53">
        <f t="shared" si="85"/>
        <v>30.241337414735</v>
      </c>
      <c r="E1150" s="5">
        <f t="shared" si="86"/>
        <v>0.3048625852649991</v>
      </c>
      <c r="F1150" s="5">
        <f t="shared" si="87"/>
        <v>0.3048625852649991</v>
      </c>
      <c r="G1150" s="5">
        <f t="shared" si="88"/>
        <v>9.2941195894458845E-2</v>
      </c>
      <c r="H1150" s="52">
        <f t="shared" si="89"/>
        <v>9.9803767822183812E-3</v>
      </c>
    </row>
    <row r="1151" spans="2:8">
      <c r="B1151" s="6">
        <v>45453.291666666664</v>
      </c>
      <c r="C1151" s="7">
        <v>30.715199999999999</v>
      </c>
      <c r="D1151" s="53">
        <f t="shared" si="85"/>
        <v>30.534005496589398</v>
      </c>
      <c r="E1151" s="5">
        <f t="shared" si="86"/>
        <v>0.18119450341060173</v>
      </c>
      <c r="F1151" s="5">
        <f t="shared" si="87"/>
        <v>0.18119450341060173</v>
      </c>
      <c r="G1151" s="5">
        <f t="shared" si="88"/>
        <v>3.2831448066214561E-2</v>
      </c>
      <c r="H1151" s="52">
        <f t="shared" si="89"/>
        <v>5.899180321489091E-3</v>
      </c>
    </row>
    <row r="1152" spans="2:8">
      <c r="B1152" s="6">
        <v>45454.291666666664</v>
      </c>
      <c r="C1152" s="7">
        <v>30.725100000000001</v>
      </c>
      <c r="D1152" s="53">
        <f t="shared" si="85"/>
        <v>30.707952219863575</v>
      </c>
      <c r="E1152" s="5">
        <f t="shared" si="86"/>
        <v>1.714778013642615E-2</v>
      </c>
      <c r="F1152" s="5">
        <f t="shared" si="87"/>
        <v>1.714778013642615E-2</v>
      </c>
      <c r="G1152" s="5">
        <f t="shared" si="88"/>
        <v>2.9404636360721119E-4</v>
      </c>
      <c r="H1152" s="52">
        <f t="shared" si="89"/>
        <v>5.5810331411211512E-4</v>
      </c>
    </row>
    <row r="1153" spans="2:8">
      <c r="B1153" s="6">
        <v>45455.291666666664</v>
      </c>
      <c r="C1153" s="7">
        <v>30.566099999999999</v>
      </c>
      <c r="D1153" s="53">
        <f t="shared" si="85"/>
        <v>30.724414088794546</v>
      </c>
      <c r="E1153" s="5">
        <f t="shared" si="86"/>
        <v>-0.15831408879454756</v>
      </c>
      <c r="F1153" s="5">
        <f t="shared" si="87"/>
        <v>0.15831408879454756</v>
      </c>
      <c r="G1153" s="5">
        <f t="shared" si="88"/>
        <v>2.5063350710847889E-2</v>
      </c>
      <c r="H1153" s="52">
        <f t="shared" si="89"/>
        <v>5.1794009963504525E-3</v>
      </c>
    </row>
    <row r="1154" spans="2:8">
      <c r="B1154" s="6">
        <v>45456.291666666664</v>
      </c>
      <c r="C1154" s="7">
        <v>30.268000000000001</v>
      </c>
      <c r="D1154" s="53">
        <f t="shared" si="85"/>
        <v>30.572432563551779</v>
      </c>
      <c r="E1154" s="5">
        <f t="shared" si="86"/>
        <v>-0.30443256355177795</v>
      </c>
      <c r="F1154" s="5">
        <f t="shared" si="87"/>
        <v>0.30443256355177795</v>
      </c>
      <c r="G1154" s="5">
        <f t="shared" si="88"/>
        <v>9.2679185750707313E-2</v>
      </c>
      <c r="H1154" s="52">
        <f t="shared" si="89"/>
        <v>1.0057901531378945E-2</v>
      </c>
    </row>
    <row r="1155" spans="2:8">
      <c r="B1155" s="6">
        <v>45457.291666666664</v>
      </c>
      <c r="C1155" s="7">
        <v>30.258099999999999</v>
      </c>
      <c r="D1155" s="53">
        <f t="shared" si="85"/>
        <v>30.280177302542072</v>
      </c>
      <c r="E1155" s="5">
        <f t="shared" si="86"/>
        <v>-2.207730254207263E-2</v>
      </c>
      <c r="F1155" s="5">
        <f t="shared" si="87"/>
        <v>2.207730254207263E-2</v>
      </c>
      <c r="G1155" s="5">
        <f t="shared" si="88"/>
        <v>4.874072875342066E-4</v>
      </c>
      <c r="H1155" s="52">
        <f t="shared" si="89"/>
        <v>7.2963281045646065E-4</v>
      </c>
    </row>
    <row r="1156" spans="2:8">
      <c r="B1156" s="6">
        <v>45460.291666666664</v>
      </c>
      <c r="C1156" s="7">
        <v>30.784700000000001</v>
      </c>
      <c r="D1156" s="53">
        <f t="shared" ref="D1156:D1219" si="90">alpha*C1155+(1-alpha)*D1155</f>
        <v>30.258983092101683</v>
      </c>
      <c r="E1156" s="5">
        <f t="shared" ref="E1156:E1219" si="91">C1156-D1156</f>
        <v>0.52571690789831749</v>
      </c>
      <c r="F1156" s="5">
        <f t="shared" ref="F1156:F1219" si="92">ABS(E1156)</f>
        <v>0.52571690789831749</v>
      </c>
      <c r="G1156" s="5">
        <f t="shared" ref="G1156:G1219" si="93">E1156^2</f>
        <v>0.27637826725016801</v>
      </c>
      <c r="H1156" s="52">
        <f t="shared" ref="H1156:H1219" si="94">F1156/C1156</f>
        <v>1.7077213937388296E-2</v>
      </c>
    </row>
    <row r="1157" spans="2:8">
      <c r="B1157" s="6">
        <v>45461.291666666664</v>
      </c>
      <c r="C1157" s="7">
        <v>30.436900000000001</v>
      </c>
      <c r="D1157" s="53">
        <f t="shared" si="90"/>
        <v>30.763671323684065</v>
      </c>
      <c r="E1157" s="5">
        <f t="shared" si="91"/>
        <v>-0.32677132368406347</v>
      </c>
      <c r="F1157" s="5">
        <f t="shared" si="92"/>
        <v>0.32677132368406347</v>
      </c>
      <c r="G1157" s="5">
        <f t="shared" si="93"/>
        <v>0.10677949798223499</v>
      </c>
      <c r="H1157" s="52">
        <f t="shared" si="94"/>
        <v>1.0736025143298545E-2</v>
      </c>
    </row>
    <row r="1158" spans="2:8">
      <c r="B1158" s="6">
        <v>45463.291666666664</v>
      </c>
      <c r="C1158" s="7">
        <v>30.427</v>
      </c>
      <c r="D1158" s="53">
        <f t="shared" si="90"/>
        <v>30.449970852947363</v>
      </c>
      <c r="E1158" s="5">
        <f t="shared" si="91"/>
        <v>-2.297085294736334E-2</v>
      </c>
      <c r="F1158" s="5">
        <f t="shared" si="92"/>
        <v>2.297085294736334E-2</v>
      </c>
      <c r="G1158" s="5">
        <f t="shared" si="93"/>
        <v>5.2766008512939106E-4</v>
      </c>
      <c r="H1158" s="52">
        <f t="shared" si="94"/>
        <v>7.5494964825199135E-4</v>
      </c>
    </row>
    <row r="1159" spans="2:8">
      <c r="B1159" s="6">
        <v>45464.291666666664</v>
      </c>
      <c r="C1159" s="7">
        <v>30.893999999999998</v>
      </c>
      <c r="D1159" s="53">
        <f t="shared" si="90"/>
        <v>30.427918834117893</v>
      </c>
      <c r="E1159" s="5">
        <f t="shared" si="91"/>
        <v>0.46608116588210535</v>
      </c>
      <c r="F1159" s="5">
        <f t="shared" si="92"/>
        <v>0.46608116588210535</v>
      </c>
      <c r="G1159" s="5">
        <f t="shared" si="93"/>
        <v>0.21723165319002261</v>
      </c>
      <c r="H1159" s="52">
        <f t="shared" si="94"/>
        <v>1.5086462286596276E-2</v>
      </c>
    </row>
    <row r="1160" spans="2:8">
      <c r="B1160" s="6">
        <v>45467.291666666664</v>
      </c>
      <c r="C1160" s="7">
        <v>30.377300000000002</v>
      </c>
      <c r="D1160" s="53">
        <f t="shared" si="90"/>
        <v>30.875356753364713</v>
      </c>
      <c r="E1160" s="5">
        <f t="shared" si="91"/>
        <v>-0.49805675336471111</v>
      </c>
      <c r="F1160" s="5">
        <f t="shared" si="92"/>
        <v>0.49805675336471111</v>
      </c>
      <c r="G1160" s="5">
        <f t="shared" si="93"/>
        <v>0.24806052957219668</v>
      </c>
      <c r="H1160" s="52">
        <f t="shared" si="94"/>
        <v>1.6395688667679851E-2</v>
      </c>
    </row>
    <row r="1161" spans="2:8">
      <c r="B1161" s="6">
        <v>45468.291666666664</v>
      </c>
      <c r="C1161" s="7">
        <v>30.546199999999999</v>
      </c>
      <c r="D1161" s="53">
        <f t="shared" si="90"/>
        <v>30.397222270134588</v>
      </c>
      <c r="E1161" s="5">
        <f t="shared" si="91"/>
        <v>0.14897772986541113</v>
      </c>
      <c r="F1161" s="5">
        <f t="shared" si="92"/>
        <v>0.14897772986541113</v>
      </c>
      <c r="G1161" s="5">
        <f t="shared" si="93"/>
        <v>2.2194363995851413E-2</v>
      </c>
      <c r="H1161" s="52">
        <f t="shared" si="94"/>
        <v>4.8771280835393973E-3</v>
      </c>
    </row>
    <row r="1162" spans="2:8">
      <c r="B1162" s="6">
        <v>45469.291666666664</v>
      </c>
      <c r="C1162" s="7">
        <v>30.3475</v>
      </c>
      <c r="D1162" s="53">
        <f t="shared" si="90"/>
        <v>30.540240890805382</v>
      </c>
      <c r="E1162" s="5">
        <f t="shared" si="91"/>
        <v>-0.19274089080538204</v>
      </c>
      <c r="F1162" s="5">
        <f t="shared" si="92"/>
        <v>0.19274089080538204</v>
      </c>
      <c r="G1162" s="5">
        <f t="shared" si="93"/>
        <v>3.7149050988452205E-2</v>
      </c>
      <c r="H1162" s="52">
        <f t="shared" si="94"/>
        <v>6.3511291146019291E-3</v>
      </c>
    </row>
    <row r="1163" spans="2:8">
      <c r="B1163" s="6">
        <v>45470.291666666664</v>
      </c>
      <c r="C1163" s="7">
        <v>30.397200000000002</v>
      </c>
      <c r="D1163" s="53">
        <f t="shared" si="90"/>
        <v>30.355209635632214</v>
      </c>
      <c r="E1163" s="5">
        <f t="shared" si="91"/>
        <v>4.1990364367787691E-2</v>
      </c>
      <c r="F1163" s="5">
        <f t="shared" si="92"/>
        <v>4.1990364367787691E-2</v>
      </c>
      <c r="G1163" s="5">
        <f t="shared" si="93"/>
        <v>1.7631906997395742E-3</v>
      </c>
      <c r="H1163" s="52">
        <f t="shared" si="94"/>
        <v>1.3813892190000293E-3</v>
      </c>
    </row>
    <row r="1164" spans="2:8">
      <c r="B1164" s="6">
        <v>45471.291666666664</v>
      </c>
      <c r="C1164" s="7">
        <v>30.774799999999999</v>
      </c>
      <c r="D1164" s="53">
        <f t="shared" si="90"/>
        <v>30.395520385425293</v>
      </c>
      <c r="E1164" s="5">
        <f t="shared" si="91"/>
        <v>0.37927961457470616</v>
      </c>
      <c r="F1164" s="5">
        <f t="shared" si="92"/>
        <v>0.37927961457470616</v>
      </c>
      <c r="G1164" s="5">
        <f t="shared" si="93"/>
        <v>0.14385302603193767</v>
      </c>
      <c r="H1164" s="52">
        <f t="shared" si="94"/>
        <v>1.2324356765103467E-2</v>
      </c>
    </row>
    <row r="1165" spans="2:8">
      <c r="B1165" s="6">
        <v>45474.291666666664</v>
      </c>
      <c r="C1165" s="7">
        <v>30.645600000000002</v>
      </c>
      <c r="D1165" s="53">
        <f t="shared" si="90"/>
        <v>30.75962881541701</v>
      </c>
      <c r="E1165" s="5">
        <f t="shared" si="91"/>
        <v>-0.11402881541700793</v>
      </c>
      <c r="F1165" s="5">
        <f t="shared" si="92"/>
        <v>0.11402881541700793</v>
      </c>
      <c r="G1165" s="5">
        <f t="shared" si="93"/>
        <v>1.3002570745406066E-2</v>
      </c>
      <c r="H1165" s="52">
        <f t="shared" si="94"/>
        <v>3.7208870251196884E-3</v>
      </c>
    </row>
    <row r="1166" spans="2:8">
      <c r="B1166" s="6">
        <v>45475.291666666664</v>
      </c>
      <c r="C1166" s="7">
        <v>30.874099999999999</v>
      </c>
      <c r="D1166" s="53">
        <f t="shared" si="90"/>
        <v>30.650161152616679</v>
      </c>
      <c r="E1166" s="5">
        <f t="shared" si="91"/>
        <v>0.22393884738331948</v>
      </c>
      <c r="F1166" s="5">
        <f t="shared" si="92"/>
        <v>0.22393884738331948</v>
      </c>
      <c r="G1166" s="5">
        <f t="shared" si="93"/>
        <v>5.0148607367369653E-2</v>
      </c>
      <c r="H1166" s="52">
        <f t="shared" si="94"/>
        <v>7.2532915091717493E-3</v>
      </c>
    </row>
    <row r="1167" spans="2:8">
      <c r="B1167" s="6">
        <v>45476.291666666664</v>
      </c>
      <c r="C1167" s="7">
        <v>31.033100000000001</v>
      </c>
      <c r="D1167" s="53">
        <f t="shared" si="90"/>
        <v>30.865142446104667</v>
      </c>
      <c r="E1167" s="5">
        <f t="shared" si="91"/>
        <v>0.1679575538953344</v>
      </c>
      <c r="F1167" s="5">
        <f t="shared" si="92"/>
        <v>0.1679575538953344</v>
      </c>
      <c r="G1167" s="5">
        <f t="shared" si="93"/>
        <v>2.8209739910504159E-2</v>
      </c>
      <c r="H1167" s="52">
        <f t="shared" si="94"/>
        <v>5.4122067693957226E-3</v>
      </c>
    </row>
    <row r="1168" spans="2:8">
      <c r="B1168" s="6">
        <v>45478.291666666664</v>
      </c>
      <c r="C1168" s="7">
        <v>31.818200000000001</v>
      </c>
      <c r="D1168" s="53">
        <f t="shared" si="90"/>
        <v>31.026381697844187</v>
      </c>
      <c r="E1168" s="5">
        <f t="shared" si="91"/>
        <v>0.79181830215581428</v>
      </c>
      <c r="F1168" s="5">
        <f t="shared" si="92"/>
        <v>0.79181830215581428</v>
      </c>
      <c r="G1168" s="5">
        <f t="shared" si="93"/>
        <v>0.62697622362891636</v>
      </c>
      <c r="H1168" s="52">
        <f t="shared" si="94"/>
        <v>2.4885703847351965E-2</v>
      </c>
    </row>
    <row r="1169" spans="2:8">
      <c r="B1169" s="6">
        <v>45481.291666666664</v>
      </c>
      <c r="C1169" s="7">
        <v>33.775700000000001</v>
      </c>
      <c r="D1169" s="53">
        <f t="shared" si="90"/>
        <v>31.786527267913769</v>
      </c>
      <c r="E1169" s="5">
        <f t="shared" si="91"/>
        <v>1.9891727320862316</v>
      </c>
      <c r="F1169" s="5">
        <f t="shared" si="92"/>
        <v>1.9891727320862316</v>
      </c>
      <c r="G1169" s="5">
        <f t="shared" si="93"/>
        <v>3.9568081580754026</v>
      </c>
      <c r="H1169" s="52">
        <f t="shared" si="94"/>
        <v>5.8893604931540472E-2</v>
      </c>
    </row>
    <row r="1170" spans="2:8">
      <c r="B1170" s="6">
        <v>45482.291666666664</v>
      </c>
      <c r="C1170" s="7">
        <v>34.372</v>
      </c>
      <c r="D1170" s="53">
        <f t="shared" si="90"/>
        <v>33.69613309071655</v>
      </c>
      <c r="E1170" s="5">
        <f t="shared" si="91"/>
        <v>0.6758669092834495</v>
      </c>
      <c r="F1170" s="5">
        <f t="shared" si="92"/>
        <v>0.6758669092834495</v>
      </c>
      <c r="G1170" s="5">
        <f t="shared" si="93"/>
        <v>0.45679607906436254</v>
      </c>
      <c r="H1170" s="52">
        <f t="shared" si="94"/>
        <v>1.9663298885239426E-2</v>
      </c>
    </row>
    <row r="1171" spans="2:8">
      <c r="B1171" s="6">
        <v>45483.291666666664</v>
      </c>
      <c r="C1171" s="7">
        <v>34.650199999999998</v>
      </c>
      <c r="D1171" s="53">
        <f t="shared" si="90"/>
        <v>34.344965323628657</v>
      </c>
      <c r="E1171" s="5">
        <f t="shared" si="91"/>
        <v>0.30523467637134161</v>
      </c>
      <c r="F1171" s="5">
        <f t="shared" si="92"/>
        <v>0.30523467637134161</v>
      </c>
      <c r="G1171" s="5">
        <f t="shared" si="93"/>
        <v>9.3168207659517652E-2</v>
      </c>
      <c r="H1171" s="52">
        <f t="shared" si="94"/>
        <v>8.8090307233823079E-3</v>
      </c>
    </row>
    <row r="1172" spans="2:8">
      <c r="B1172" s="6">
        <v>45484.291666666664</v>
      </c>
      <c r="C1172" s="7">
        <v>33.288800000000002</v>
      </c>
      <c r="D1172" s="53">
        <f t="shared" si="90"/>
        <v>34.637990612945138</v>
      </c>
      <c r="E1172" s="5">
        <f t="shared" si="91"/>
        <v>-1.3491906129451365</v>
      </c>
      <c r="F1172" s="5">
        <f t="shared" si="92"/>
        <v>1.3491906129451365</v>
      </c>
      <c r="G1172" s="5">
        <f t="shared" si="93"/>
        <v>1.8203153100592733</v>
      </c>
      <c r="H1172" s="52">
        <f t="shared" si="94"/>
        <v>4.0529866289717158E-2</v>
      </c>
    </row>
    <row r="1173" spans="2:8">
      <c r="B1173" s="6">
        <v>45485.291666666664</v>
      </c>
      <c r="C1173" s="7">
        <v>34.272599999999997</v>
      </c>
      <c r="D1173" s="53">
        <f t="shared" si="90"/>
        <v>33.342767624517805</v>
      </c>
      <c r="E1173" s="5">
        <f t="shared" si="91"/>
        <v>0.92983237548219222</v>
      </c>
      <c r="F1173" s="5">
        <f t="shared" si="92"/>
        <v>0.92983237548219222</v>
      </c>
      <c r="G1173" s="5">
        <f t="shared" si="93"/>
        <v>0.86458824649485655</v>
      </c>
      <c r="H1173" s="52">
        <f t="shared" si="94"/>
        <v>2.7130488363362928E-2</v>
      </c>
    </row>
    <row r="1174" spans="2:8">
      <c r="B1174" s="6">
        <v>45488.291666666664</v>
      </c>
      <c r="C1174" s="7">
        <v>34.242800000000003</v>
      </c>
      <c r="D1174" s="53">
        <f t="shared" si="90"/>
        <v>34.235406704980704</v>
      </c>
      <c r="E1174" s="5">
        <f t="shared" si="91"/>
        <v>7.3932950192983071E-3</v>
      </c>
      <c r="F1174" s="5">
        <f t="shared" si="92"/>
        <v>7.3932950192983071E-3</v>
      </c>
      <c r="G1174" s="5">
        <f t="shared" si="93"/>
        <v>5.4660811242381155E-5</v>
      </c>
      <c r="H1174" s="52">
        <f t="shared" si="94"/>
        <v>2.1590801626322341E-4</v>
      </c>
    </row>
    <row r="1175" spans="2:8">
      <c r="B1175" s="6">
        <v>45489.291666666664</v>
      </c>
      <c r="C1175" s="7">
        <v>34.1235</v>
      </c>
      <c r="D1175" s="53">
        <f t="shared" si="90"/>
        <v>34.242504268199234</v>
      </c>
      <c r="E1175" s="5">
        <f t="shared" si="91"/>
        <v>-0.11900426819923382</v>
      </c>
      <c r="F1175" s="5">
        <f t="shared" si="92"/>
        <v>0.11900426819923382</v>
      </c>
      <c r="G1175" s="5">
        <f t="shared" si="93"/>
        <v>1.4162015849635175E-2</v>
      </c>
      <c r="H1175" s="52">
        <f t="shared" si="94"/>
        <v>3.4874578574657883E-3</v>
      </c>
    </row>
    <row r="1176" spans="2:8">
      <c r="B1176" s="6">
        <v>45490.291666666664</v>
      </c>
      <c r="C1176" s="7">
        <v>34.242800000000003</v>
      </c>
      <c r="D1176" s="53">
        <f t="shared" si="90"/>
        <v>34.12826017072797</v>
      </c>
      <c r="E1176" s="5">
        <f t="shared" si="91"/>
        <v>0.11453982927203299</v>
      </c>
      <c r="F1176" s="5">
        <f t="shared" si="92"/>
        <v>0.11453982927203299</v>
      </c>
      <c r="G1176" s="5">
        <f t="shared" si="93"/>
        <v>1.3119372489666466E-2</v>
      </c>
      <c r="H1176" s="52">
        <f t="shared" si="94"/>
        <v>3.3449317600205879E-3</v>
      </c>
    </row>
    <row r="1177" spans="2:8">
      <c r="B1177" s="6">
        <v>45491.291666666664</v>
      </c>
      <c r="C1177" s="7">
        <v>34.650199999999998</v>
      </c>
      <c r="D1177" s="53">
        <f t="shared" si="90"/>
        <v>34.23821840682912</v>
      </c>
      <c r="E1177" s="5">
        <f t="shared" si="91"/>
        <v>0.41198159317087857</v>
      </c>
      <c r="F1177" s="5">
        <f t="shared" si="92"/>
        <v>0.41198159317087857</v>
      </c>
      <c r="G1177" s="5">
        <f t="shared" si="93"/>
        <v>0.1697288331116153</v>
      </c>
      <c r="H1177" s="52">
        <f t="shared" si="94"/>
        <v>1.1889732041110256E-2</v>
      </c>
    </row>
    <row r="1178" spans="2:8">
      <c r="B1178" s="6">
        <v>45492.291666666664</v>
      </c>
      <c r="C1178" s="7">
        <v>32.772100000000002</v>
      </c>
      <c r="D1178" s="53">
        <f t="shared" si="90"/>
        <v>34.633720736273162</v>
      </c>
      <c r="E1178" s="5">
        <f t="shared" si="91"/>
        <v>-1.86162073627316</v>
      </c>
      <c r="F1178" s="5">
        <f t="shared" si="92"/>
        <v>1.86162073627316</v>
      </c>
      <c r="G1178" s="5">
        <f t="shared" si="93"/>
        <v>3.4656317657222226</v>
      </c>
      <c r="H1178" s="52">
        <f t="shared" si="94"/>
        <v>5.6805048693039505E-2</v>
      </c>
    </row>
    <row r="1179" spans="2:8">
      <c r="B1179" s="6">
        <v>45495.291666666664</v>
      </c>
      <c r="C1179" s="7">
        <v>33.159599999999998</v>
      </c>
      <c r="D1179" s="53">
        <f t="shared" si="90"/>
        <v>32.846564829450926</v>
      </c>
      <c r="E1179" s="5">
        <f t="shared" si="91"/>
        <v>0.31303517054907104</v>
      </c>
      <c r="F1179" s="5">
        <f t="shared" si="92"/>
        <v>0.31303517054907104</v>
      </c>
      <c r="G1179" s="5">
        <f t="shared" si="93"/>
        <v>9.7991018000685992E-2</v>
      </c>
      <c r="H1179" s="52">
        <f t="shared" si="94"/>
        <v>9.4402577398120316E-3</v>
      </c>
    </row>
    <row r="1180" spans="2:8">
      <c r="B1180" s="6">
        <v>45496.291666666664</v>
      </c>
      <c r="C1180" s="7">
        <v>32.7423</v>
      </c>
      <c r="D1180" s="53">
        <f t="shared" si="90"/>
        <v>33.147078593178037</v>
      </c>
      <c r="E1180" s="5">
        <f t="shared" si="91"/>
        <v>-0.40477859317803677</v>
      </c>
      <c r="F1180" s="5">
        <f t="shared" si="92"/>
        <v>0.40477859317803677</v>
      </c>
      <c r="G1180" s="5">
        <f t="shared" si="93"/>
        <v>0.16384570949519059</v>
      </c>
      <c r="H1180" s="52">
        <f t="shared" si="94"/>
        <v>1.23625583168573E-2</v>
      </c>
    </row>
    <row r="1181" spans="2:8">
      <c r="B1181" s="6">
        <v>45497.291666666664</v>
      </c>
      <c r="C1181" s="7">
        <v>31.5002</v>
      </c>
      <c r="D1181" s="53">
        <f t="shared" si="90"/>
        <v>32.75849114372712</v>
      </c>
      <c r="E1181" s="5">
        <f t="shared" si="91"/>
        <v>-1.2582911437271207</v>
      </c>
      <c r="F1181" s="5">
        <f t="shared" si="92"/>
        <v>1.2582911437271207</v>
      </c>
      <c r="G1181" s="5">
        <f t="shared" si="93"/>
        <v>1.5832966023821056</v>
      </c>
      <c r="H1181" s="52">
        <f t="shared" si="94"/>
        <v>3.9945496972308772E-2</v>
      </c>
    </row>
    <row r="1182" spans="2:8">
      <c r="B1182" s="6">
        <v>45498.291666666664</v>
      </c>
      <c r="C1182" s="7">
        <v>30.904</v>
      </c>
      <c r="D1182" s="53">
        <f t="shared" si="90"/>
        <v>31.550531645749082</v>
      </c>
      <c r="E1182" s="5">
        <f t="shared" si="91"/>
        <v>-0.64653164574908217</v>
      </c>
      <c r="F1182" s="5">
        <f t="shared" si="92"/>
        <v>0.64653164574908217</v>
      </c>
      <c r="G1182" s="5">
        <f t="shared" si="93"/>
        <v>0.41800316895501666</v>
      </c>
      <c r="H1182" s="52">
        <f t="shared" si="94"/>
        <v>2.0920646057115008E-2</v>
      </c>
    </row>
    <row r="1183" spans="2:8">
      <c r="B1183" s="6">
        <v>45499.291666666664</v>
      </c>
      <c r="C1183" s="7">
        <v>31.1524</v>
      </c>
      <c r="D1183" s="53">
        <f t="shared" si="90"/>
        <v>30.929861265829963</v>
      </c>
      <c r="E1183" s="5">
        <f t="shared" si="91"/>
        <v>0.22253873417003689</v>
      </c>
      <c r="F1183" s="5">
        <f t="shared" si="92"/>
        <v>0.22253873417003689</v>
      </c>
      <c r="G1183" s="5">
        <f t="shared" si="93"/>
        <v>4.9523488206002345E-2</v>
      </c>
      <c r="H1183" s="52">
        <f t="shared" si="94"/>
        <v>7.1435502295180107E-3</v>
      </c>
    </row>
    <row r="1184" spans="2:8">
      <c r="B1184" s="6">
        <v>45502.291666666664</v>
      </c>
      <c r="C1184" s="7">
        <v>30.6357</v>
      </c>
      <c r="D1184" s="53">
        <f t="shared" si="90"/>
        <v>31.143498450633199</v>
      </c>
      <c r="E1184" s="5">
        <f t="shared" si="91"/>
        <v>-0.50779845063319939</v>
      </c>
      <c r="F1184" s="5">
        <f t="shared" si="92"/>
        <v>0.50779845063319939</v>
      </c>
      <c r="G1184" s="5">
        <f t="shared" si="93"/>
        <v>0.25785926646547785</v>
      </c>
      <c r="H1184" s="52">
        <f t="shared" si="94"/>
        <v>1.6575382662488515E-2</v>
      </c>
    </row>
    <row r="1185" spans="2:8">
      <c r="B1185" s="6">
        <v>45503.291666666664</v>
      </c>
      <c r="C1185" s="7">
        <v>29.940100000000001</v>
      </c>
      <c r="D1185" s="53">
        <f t="shared" si="90"/>
        <v>30.65601193802533</v>
      </c>
      <c r="E1185" s="5">
        <f t="shared" si="91"/>
        <v>-0.71591193802532871</v>
      </c>
      <c r="F1185" s="5">
        <f t="shared" si="92"/>
        <v>0.71591193802532871</v>
      </c>
      <c r="G1185" s="5">
        <f t="shared" si="93"/>
        <v>0.51252990300718204</v>
      </c>
      <c r="H1185" s="52">
        <f t="shared" si="94"/>
        <v>2.3911474511619155E-2</v>
      </c>
    </row>
    <row r="1186" spans="2:8">
      <c r="B1186" s="6">
        <v>45504.291666666664</v>
      </c>
      <c r="C1186" s="7">
        <v>30.546199999999999</v>
      </c>
      <c r="D1186" s="53">
        <f t="shared" si="90"/>
        <v>29.968736477521013</v>
      </c>
      <c r="E1186" s="5">
        <f t="shared" si="91"/>
        <v>0.57746352247898614</v>
      </c>
      <c r="F1186" s="5">
        <f t="shared" si="92"/>
        <v>0.57746352247898614</v>
      </c>
      <c r="G1186" s="5">
        <f t="shared" si="93"/>
        <v>0.3334641197938385</v>
      </c>
      <c r="H1186" s="52">
        <f t="shared" si="94"/>
        <v>1.8904594433316949E-2</v>
      </c>
    </row>
    <row r="1187" spans="2:8">
      <c r="B1187" s="6">
        <v>45505.291666666664</v>
      </c>
      <c r="C1187" s="7">
        <v>28.866900000000001</v>
      </c>
      <c r="D1187" s="53">
        <f t="shared" si="90"/>
        <v>30.52310145910084</v>
      </c>
      <c r="E1187" s="5">
        <f t="shared" si="91"/>
        <v>-1.6562014591008385</v>
      </c>
      <c r="F1187" s="5">
        <f t="shared" si="92"/>
        <v>1.6562014591008385</v>
      </c>
      <c r="G1187" s="5">
        <f t="shared" si="93"/>
        <v>2.7430032731277465</v>
      </c>
      <c r="H1187" s="52">
        <f t="shared" si="94"/>
        <v>5.7373720735542727E-2</v>
      </c>
    </row>
    <row r="1188" spans="2:8">
      <c r="B1188" s="6">
        <v>45506.291666666664</v>
      </c>
      <c r="C1188" s="7">
        <v>21.3446</v>
      </c>
      <c r="D1188" s="53">
        <f t="shared" si="90"/>
        <v>28.933148058364033</v>
      </c>
      <c r="E1188" s="5">
        <f t="shared" si="91"/>
        <v>-7.588548058364033</v>
      </c>
      <c r="F1188" s="5">
        <f t="shared" si="92"/>
        <v>7.588548058364033</v>
      </c>
      <c r="G1188" s="5">
        <f t="shared" si="93"/>
        <v>57.586061634100538</v>
      </c>
      <c r="H1188" s="52">
        <f t="shared" si="94"/>
        <v>0.35552542836895668</v>
      </c>
    </row>
    <row r="1189" spans="2:8">
      <c r="B1189" s="6">
        <v>45509.291666666664</v>
      </c>
      <c r="C1189" s="7">
        <v>19.9832</v>
      </c>
      <c r="D1189" s="53">
        <f t="shared" si="90"/>
        <v>21.64814192233456</v>
      </c>
      <c r="E1189" s="5">
        <f t="shared" si="91"/>
        <v>-1.6649419223345596</v>
      </c>
      <c r="F1189" s="5">
        <f t="shared" si="92"/>
        <v>1.6649419223345596</v>
      </c>
      <c r="G1189" s="5">
        <f t="shared" si="93"/>
        <v>2.7720316047470988</v>
      </c>
      <c r="H1189" s="52">
        <f t="shared" si="94"/>
        <v>8.331708246599942E-2</v>
      </c>
    </row>
    <row r="1190" spans="2:8">
      <c r="B1190" s="6">
        <v>45510.291666666664</v>
      </c>
      <c r="C1190" s="7">
        <v>19.704999999999998</v>
      </c>
      <c r="D1190" s="53">
        <f t="shared" si="90"/>
        <v>20.049797676893384</v>
      </c>
      <c r="E1190" s="5">
        <f t="shared" si="91"/>
        <v>-0.34479767689338559</v>
      </c>
      <c r="F1190" s="5">
        <f t="shared" si="92"/>
        <v>0.34479767689338559</v>
      </c>
      <c r="G1190" s="5">
        <f t="shared" si="93"/>
        <v>0.11888543799107552</v>
      </c>
      <c r="H1190" s="52">
        <f t="shared" si="94"/>
        <v>1.7497979035442052E-2</v>
      </c>
    </row>
    <row r="1191" spans="2:8">
      <c r="B1191" s="6">
        <v>45511.291666666664</v>
      </c>
      <c r="C1191" s="7">
        <v>18.989999999999998</v>
      </c>
      <c r="D1191" s="53">
        <f t="shared" si="90"/>
        <v>19.718791907075733</v>
      </c>
      <c r="E1191" s="5">
        <f t="shared" si="91"/>
        <v>-0.72879190707573471</v>
      </c>
      <c r="F1191" s="5">
        <f t="shared" si="92"/>
        <v>0.72879190707573471</v>
      </c>
      <c r="G1191" s="5">
        <f t="shared" si="93"/>
        <v>0.53113764381908635</v>
      </c>
      <c r="H1191" s="52">
        <f t="shared" si="94"/>
        <v>3.8377667565862812E-2</v>
      </c>
    </row>
    <row r="1192" spans="2:8">
      <c r="B1192" s="6">
        <v>45512.291666666664</v>
      </c>
      <c r="C1192" s="7">
        <v>20.49</v>
      </c>
      <c r="D1192" s="53">
        <f t="shared" si="90"/>
        <v>19.01915167628303</v>
      </c>
      <c r="E1192" s="5">
        <f t="shared" si="91"/>
        <v>1.4708483237169681</v>
      </c>
      <c r="F1192" s="5">
        <f t="shared" si="92"/>
        <v>1.4708483237169681</v>
      </c>
      <c r="G1192" s="5">
        <f t="shared" si="93"/>
        <v>2.1633947913810148</v>
      </c>
      <c r="H1192" s="52">
        <f t="shared" si="94"/>
        <v>7.1783715164322512E-2</v>
      </c>
    </row>
    <row r="1193" spans="2:8">
      <c r="B1193" s="6">
        <v>45513.291666666664</v>
      </c>
      <c r="C1193" s="7">
        <v>19.71</v>
      </c>
      <c r="D1193" s="53">
        <f t="shared" si="90"/>
        <v>20.431166067051318</v>
      </c>
      <c r="E1193" s="5">
        <f t="shared" si="91"/>
        <v>-0.72116606705131758</v>
      </c>
      <c r="F1193" s="5">
        <f t="shared" si="92"/>
        <v>0.72116606705131758</v>
      </c>
      <c r="G1193" s="5">
        <f t="shared" si="93"/>
        <v>0.52008049626626551</v>
      </c>
      <c r="H1193" s="52">
        <f t="shared" si="94"/>
        <v>3.6588841555115048E-2</v>
      </c>
    </row>
    <row r="1194" spans="2:8">
      <c r="B1194" s="6">
        <v>45516.291666666664</v>
      </c>
      <c r="C1194" s="7">
        <v>19.36</v>
      </c>
      <c r="D1194" s="53">
        <f t="shared" si="90"/>
        <v>19.738846642682056</v>
      </c>
      <c r="E1194" s="5">
        <f t="shared" si="91"/>
        <v>-0.37884664268205626</v>
      </c>
      <c r="F1194" s="5">
        <f t="shared" si="92"/>
        <v>0.37884664268205626</v>
      </c>
      <c r="G1194" s="5">
        <f t="shared" si="93"/>
        <v>0.1435247786714656</v>
      </c>
      <c r="H1194" s="52">
        <f t="shared" si="94"/>
        <v>1.9568524931924396E-2</v>
      </c>
    </row>
    <row r="1195" spans="2:8">
      <c r="B1195" s="6">
        <v>45517.291666666664</v>
      </c>
      <c r="C1195" s="7">
        <v>20.47</v>
      </c>
      <c r="D1195" s="53">
        <f t="shared" si="90"/>
        <v>19.375153865707283</v>
      </c>
      <c r="E1195" s="5">
        <f t="shared" si="91"/>
        <v>1.094846134292716</v>
      </c>
      <c r="F1195" s="5">
        <f t="shared" si="92"/>
        <v>1.094846134292716</v>
      </c>
      <c r="G1195" s="5">
        <f t="shared" si="93"/>
        <v>1.198688057775704</v>
      </c>
      <c r="H1195" s="52">
        <f t="shared" si="94"/>
        <v>5.3485399818891846E-2</v>
      </c>
    </row>
    <row r="1196" spans="2:8">
      <c r="B1196" s="6">
        <v>45518.291666666664</v>
      </c>
      <c r="C1196" s="7">
        <v>19.920000000000002</v>
      </c>
      <c r="D1196" s="53">
        <f t="shared" si="90"/>
        <v>20.426206154628293</v>
      </c>
      <c r="E1196" s="5">
        <f t="shared" si="91"/>
        <v>-0.50620615462829122</v>
      </c>
      <c r="F1196" s="5">
        <f t="shared" si="92"/>
        <v>0.50620615462829122</v>
      </c>
      <c r="G1196" s="5">
        <f t="shared" si="93"/>
        <v>0.25624467098356146</v>
      </c>
      <c r="H1196" s="52">
        <f t="shared" si="94"/>
        <v>2.5411955553629077E-2</v>
      </c>
    </row>
    <row r="1197" spans="2:8">
      <c r="B1197" s="6">
        <v>45519.291666666664</v>
      </c>
      <c r="C1197" s="7">
        <v>20.69</v>
      </c>
      <c r="D1197" s="53">
        <f t="shared" si="90"/>
        <v>19.940248246185131</v>
      </c>
      <c r="E1197" s="5">
        <f t="shared" si="91"/>
        <v>0.74975175381486991</v>
      </c>
      <c r="F1197" s="5">
        <f t="shared" si="92"/>
        <v>0.74975175381486991</v>
      </c>
      <c r="G1197" s="5">
        <f t="shared" si="93"/>
        <v>0.56212769234847326</v>
      </c>
      <c r="H1197" s="52">
        <f t="shared" si="94"/>
        <v>3.6237397477760745E-2</v>
      </c>
    </row>
    <row r="1198" spans="2:8">
      <c r="B1198" s="6">
        <v>45520.291666666664</v>
      </c>
      <c r="C1198" s="7">
        <v>20.87</v>
      </c>
      <c r="D1198" s="53">
        <f t="shared" si="90"/>
        <v>20.660009929847408</v>
      </c>
      <c r="E1198" s="5">
        <f t="shared" si="91"/>
        <v>0.20999007015259252</v>
      </c>
      <c r="F1198" s="5">
        <f t="shared" si="92"/>
        <v>0.20999007015259252</v>
      </c>
      <c r="G1198" s="5">
        <f t="shared" si="93"/>
        <v>4.409582956269073E-2</v>
      </c>
      <c r="H1198" s="52">
        <f t="shared" si="94"/>
        <v>1.0061814573674773E-2</v>
      </c>
    </row>
    <row r="1199" spans="2:8">
      <c r="B1199" s="6">
        <v>45523.291666666664</v>
      </c>
      <c r="C1199" s="7">
        <v>21.52</v>
      </c>
      <c r="D1199" s="53">
        <f t="shared" si="90"/>
        <v>20.861600397193897</v>
      </c>
      <c r="E1199" s="5">
        <f t="shared" si="91"/>
        <v>0.65839960280610299</v>
      </c>
      <c r="F1199" s="5">
        <f t="shared" si="92"/>
        <v>0.65839960280610299</v>
      </c>
      <c r="G1199" s="5">
        <f t="shared" si="93"/>
        <v>0.43349003697523419</v>
      </c>
      <c r="H1199" s="52">
        <f t="shared" si="94"/>
        <v>3.0594777082067984E-2</v>
      </c>
    </row>
    <row r="1200" spans="2:8">
      <c r="B1200" s="6">
        <v>45524.291666666664</v>
      </c>
      <c r="C1200" s="7">
        <v>20.99</v>
      </c>
      <c r="D1200" s="53">
        <f t="shared" si="90"/>
        <v>21.493664015887756</v>
      </c>
      <c r="E1200" s="5">
        <f t="shared" si="91"/>
        <v>-0.50366401588775744</v>
      </c>
      <c r="F1200" s="5">
        <f t="shared" si="92"/>
        <v>0.50366401588775744</v>
      </c>
      <c r="G1200" s="5">
        <f t="shared" si="93"/>
        <v>0.25367744090018318</v>
      </c>
      <c r="H1200" s="52">
        <f t="shared" si="94"/>
        <v>2.3995427150441041E-2</v>
      </c>
    </row>
    <row r="1201" spans="2:8">
      <c r="B1201" s="6">
        <v>45525.291666666664</v>
      </c>
      <c r="C1201" s="7">
        <v>21.41</v>
      </c>
      <c r="D1201" s="53">
        <f t="shared" si="90"/>
        <v>21.010146560635508</v>
      </c>
      <c r="E1201" s="5">
        <f t="shared" si="91"/>
        <v>0.39985343936449169</v>
      </c>
      <c r="F1201" s="5">
        <f t="shared" si="92"/>
        <v>0.39985343936449169</v>
      </c>
      <c r="G1201" s="5">
        <f t="shared" si="93"/>
        <v>0.15988277297161324</v>
      </c>
      <c r="H1201" s="52">
        <f t="shared" si="94"/>
        <v>1.8676013048318153E-2</v>
      </c>
    </row>
    <row r="1202" spans="2:8">
      <c r="B1202" s="6">
        <v>45526.291666666664</v>
      </c>
      <c r="C1202" s="7">
        <v>20.100000000000001</v>
      </c>
      <c r="D1202" s="53">
        <f t="shared" si="90"/>
        <v>21.39400586242542</v>
      </c>
      <c r="E1202" s="5">
        <f t="shared" si="91"/>
        <v>-1.2940058624254185</v>
      </c>
      <c r="F1202" s="5">
        <f t="shared" si="92"/>
        <v>1.2940058624254185</v>
      </c>
      <c r="G1202" s="5">
        <f t="shared" si="93"/>
        <v>1.6744511719913511</v>
      </c>
      <c r="H1202" s="52">
        <f t="shared" si="94"/>
        <v>6.4378401115692457E-2</v>
      </c>
    </row>
    <row r="1203" spans="2:8">
      <c r="B1203" s="6">
        <v>45527.291666666664</v>
      </c>
      <c r="C1203" s="7">
        <v>20.54</v>
      </c>
      <c r="D1203" s="53">
        <f t="shared" si="90"/>
        <v>20.151760234497019</v>
      </c>
      <c r="E1203" s="5">
        <f t="shared" si="91"/>
        <v>0.38823976550298056</v>
      </c>
      <c r="F1203" s="5">
        <f t="shared" si="92"/>
        <v>0.38823976550298056</v>
      </c>
      <c r="G1203" s="5">
        <f t="shared" si="93"/>
        <v>0.15073011551780932</v>
      </c>
      <c r="H1203" s="52">
        <f t="shared" si="94"/>
        <v>1.89016438901159E-2</v>
      </c>
    </row>
    <row r="1204" spans="2:8">
      <c r="B1204" s="6">
        <v>45530.291666666664</v>
      </c>
      <c r="C1204" s="7">
        <v>20.13</v>
      </c>
      <c r="D1204" s="53">
        <f t="shared" si="90"/>
        <v>20.52447040937988</v>
      </c>
      <c r="E1204" s="5">
        <f t="shared" si="91"/>
        <v>-0.3944704093798812</v>
      </c>
      <c r="F1204" s="5">
        <f t="shared" si="92"/>
        <v>0.3944704093798812</v>
      </c>
      <c r="G1204" s="5">
        <f t="shared" si="93"/>
        <v>0.15560690387633108</v>
      </c>
      <c r="H1204" s="52">
        <f t="shared" si="94"/>
        <v>1.9596145523093949E-2</v>
      </c>
    </row>
    <row r="1205" spans="2:8">
      <c r="B1205" s="6">
        <v>45531.291666666664</v>
      </c>
      <c r="C1205" s="7">
        <v>20.07</v>
      </c>
      <c r="D1205" s="53">
        <f t="shared" si="90"/>
        <v>20.145778816375195</v>
      </c>
      <c r="E1205" s="5">
        <f t="shared" si="91"/>
        <v>-7.577881637519468E-2</v>
      </c>
      <c r="F1205" s="5">
        <f t="shared" si="92"/>
        <v>7.577881637519468E-2</v>
      </c>
      <c r="G1205" s="5">
        <f t="shared" si="93"/>
        <v>5.7424290112254731E-3</v>
      </c>
      <c r="H1205" s="52">
        <f t="shared" si="94"/>
        <v>3.7757257785348618E-3</v>
      </c>
    </row>
    <row r="1206" spans="2:8">
      <c r="B1206" s="6">
        <v>45532.291666666664</v>
      </c>
      <c r="C1206" s="7">
        <v>19.61</v>
      </c>
      <c r="D1206" s="53">
        <f t="shared" si="90"/>
        <v>20.073031152655009</v>
      </c>
      <c r="E1206" s="5">
        <f t="shared" si="91"/>
        <v>-0.46303115265500949</v>
      </c>
      <c r="F1206" s="5">
        <f t="shared" si="92"/>
        <v>0.46303115265500949</v>
      </c>
      <c r="G1206" s="5">
        <f t="shared" si="93"/>
        <v>0.2143978483290267</v>
      </c>
      <c r="H1206" s="52">
        <f t="shared" si="94"/>
        <v>2.3611991466344188E-2</v>
      </c>
    </row>
    <row r="1207" spans="2:8">
      <c r="B1207" s="6">
        <v>45533.291666666664</v>
      </c>
      <c r="C1207" s="7">
        <v>20.13</v>
      </c>
      <c r="D1207" s="53">
        <f t="shared" si="90"/>
        <v>19.6285212461062</v>
      </c>
      <c r="E1207" s="5">
        <f t="shared" si="91"/>
        <v>0.50147875389379948</v>
      </c>
      <c r="F1207" s="5">
        <f t="shared" si="92"/>
        <v>0.50147875389379948</v>
      </c>
      <c r="G1207" s="5">
        <f t="shared" si="93"/>
        <v>0.25148094060687792</v>
      </c>
      <c r="H1207" s="52">
        <f t="shared" si="94"/>
        <v>2.4912009632081445E-2</v>
      </c>
    </row>
    <row r="1208" spans="2:8">
      <c r="B1208" s="6">
        <v>45534.291666666664</v>
      </c>
      <c r="C1208" s="7">
        <v>22.04</v>
      </c>
      <c r="D1208" s="53">
        <f t="shared" si="90"/>
        <v>20.10994084984425</v>
      </c>
      <c r="E1208" s="5">
        <f t="shared" si="91"/>
        <v>1.9300591501557491</v>
      </c>
      <c r="F1208" s="5">
        <f t="shared" si="92"/>
        <v>1.9300591501557491</v>
      </c>
      <c r="G1208" s="5">
        <f t="shared" si="93"/>
        <v>3.7251283230999328</v>
      </c>
      <c r="H1208" s="52">
        <f t="shared" si="94"/>
        <v>8.7570741840097513E-2</v>
      </c>
    </row>
    <row r="1209" spans="2:8">
      <c r="B1209" s="6">
        <v>45538.291666666664</v>
      </c>
      <c r="C1209" s="7">
        <v>20.100000000000001</v>
      </c>
      <c r="D1209" s="53">
        <f t="shared" si="90"/>
        <v>21.962797633993766</v>
      </c>
      <c r="E1209" s="5">
        <f t="shared" si="91"/>
        <v>-1.8627976339937646</v>
      </c>
      <c r="F1209" s="5">
        <f t="shared" si="92"/>
        <v>1.8627976339937646</v>
      </c>
      <c r="G1209" s="5">
        <f t="shared" si="93"/>
        <v>3.4700150252127675</v>
      </c>
      <c r="H1209" s="52">
        <f t="shared" si="94"/>
        <v>9.2676499203669882E-2</v>
      </c>
    </row>
    <row r="1210" spans="2:8">
      <c r="B1210" s="6">
        <v>45539.291666666664</v>
      </c>
      <c r="C1210" s="7">
        <v>19.43</v>
      </c>
      <c r="D1210" s="53">
        <f t="shared" si="90"/>
        <v>20.174511905359751</v>
      </c>
      <c r="E1210" s="5">
        <f t="shared" si="91"/>
        <v>-0.74451190535975087</v>
      </c>
      <c r="F1210" s="5">
        <f t="shared" si="92"/>
        <v>0.74451190535975087</v>
      </c>
      <c r="G1210" s="5">
        <f t="shared" si="93"/>
        <v>0.55429797722240659</v>
      </c>
      <c r="H1210" s="52">
        <f t="shared" si="94"/>
        <v>3.8317648242910493E-2</v>
      </c>
    </row>
    <row r="1211" spans="2:8">
      <c r="B1211" s="6">
        <v>45540.291666666664</v>
      </c>
      <c r="C1211" s="7">
        <v>19.399999999999999</v>
      </c>
      <c r="D1211" s="53">
        <f t="shared" si="90"/>
        <v>19.459780476214391</v>
      </c>
      <c r="E1211" s="5">
        <f t="shared" si="91"/>
        <v>-5.9780476214392309E-2</v>
      </c>
      <c r="F1211" s="5">
        <f t="shared" si="92"/>
        <v>5.9780476214392309E-2</v>
      </c>
      <c r="G1211" s="5">
        <f t="shared" si="93"/>
        <v>3.5737053364195246E-3</v>
      </c>
      <c r="H1211" s="52">
        <f t="shared" si="94"/>
        <v>3.0814678461026966E-3</v>
      </c>
    </row>
    <row r="1212" spans="2:8">
      <c r="B1212" s="6">
        <v>45541.291666666664</v>
      </c>
      <c r="C1212" s="7">
        <v>18.89</v>
      </c>
      <c r="D1212" s="53">
        <f t="shared" si="90"/>
        <v>19.402391219048575</v>
      </c>
      <c r="E1212" s="5">
        <f t="shared" si="91"/>
        <v>-0.51239121904857399</v>
      </c>
      <c r="F1212" s="5">
        <f t="shared" si="92"/>
        <v>0.51239121904857399</v>
      </c>
      <c r="G1212" s="5">
        <f t="shared" si="93"/>
        <v>0.26254476135808374</v>
      </c>
      <c r="H1212" s="52">
        <f t="shared" si="94"/>
        <v>2.7124998361491477E-2</v>
      </c>
    </row>
    <row r="1213" spans="2:8">
      <c r="B1213" s="6">
        <v>45544.291666666664</v>
      </c>
      <c r="C1213" s="7">
        <v>19.07</v>
      </c>
      <c r="D1213" s="53">
        <f t="shared" si="90"/>
        <v>18.910495648761945</v>
      </c>
      <c r="E1213" s="5">
        <f t="shared" si="91"/>
        <v>0.15950435123805562</v>
      </c>
      <c r="F1213" s="5">
        <f t="shared" si="92"/>
        <v>0.15950435123805562</v>
      </c>
      <c r="G1213" s="5">
        <f t="shared" si="93"/>
        <v>2.5441638063873014E-2</v>
      </c>
      <c r="H1213" s="52">
        <f t="shared" si="94"/>
        <v>8.3641505630862936E-3</v>
      </c>
    </row>
    <row r="1214" spans="2:8">
      <c r="B1214" s="6">
        <v>45545.291666666664</v>
      </c>
      <c r="C1214" s="7">
        <v>18.98</v>
      </c>
      <c r="D1214" s="53">
        <f t="shared" si="90"/>
        <v>19.063619825950475</v>
      </c>
      <c r="E1214" s="5">
        <f t="shared" si="91"/>
        <v>-8.3619825950474791E-2</v>
      </c>
      <c r="F1214" s="5">
        <f t="shared" si="92"/>
        <v>8.3619825950474791E-2</v>
      </c>
      <c r="G1214" s="5">
        <f t="shared" si="93"/>
        <v>6.9922752919876971E-3</v>
      </c>
      <c r="H1214" s="52">
        <f t="shared" si="94"/>
        <v>4.4056810300566272E-3</v>
      </c>
    </row>
    <row r="1215" spans="2:8">
      <c r="B1215" s="6">
        <v>45546.291666666664</v>
      </c>
      <c r="C1215" s="7">
        <v>19.64</v>
      </c>
      <c r="D1215" s="53">
        <f t="shared" si="90"/>
        <v>18.983344793038022</v>
      </c>
      <c r="E1215" s="5">
        <f t="shared" si="91"/>
        <v>0.65665520696197888</v>
      </c>
      <c r="F1215" s="5">
        <f t="shared" si="92"/>
        <v>0.65665520696197888</v>
      </c>
      <c r="G1215" s="5">
        <f t="shared" si="93"/>
        <v>0.43119606083027934</v>
      </c>
      <c r="H1215" s="52">
        <f t="shared" si="94"/>
        <v>3.3434582839204627E-2</v>
      </c>
    </row>
    <row r="1216" spans="2:8">
      <c r="B1216" s="6">
        <v>45547.291666666664</v>
      </c>
      <c r="C1216" s="7">
        <v>19.36</v>
      </c>
      <c r="D1216" s="53">
        <f t="shared" si="90"/>
        <v>19.613733791721518</v>
      </c>
      <c r="E1216" s="5">
        <f t="shared" si="91"/>
        <v>-0.253733791721519</v>
      </c>
      <c r="F1216" s="5">
        <f t="shared" si="92"/>
        <v>0.253733791721519</v>
      </c>
      <c r="G1216" s="5">
        <f t="shared" si="93"/>
        <v>6.4380837061379176E-2</v>
      </c>
      <c r="H1216" s="52">
        <f t="shared" si="94"/>
        <v>1.3106084283136312E-2</v>
      </c>
    </row>
    <row r="1217" spans="2:8">
      <c r="B1217" s="6">
        <v>45548.291666666664</v>
      </c>
      <c r="C1217" s="7">
        <v>19.66</v>
      </c>
      <c r="D1217" s="53">
        <f t="shared" si="90"/>
        <v>19.370149351668861</v>
      </c>
      <c r="E1217" s="5">
        <f t="shared" si="91"/>
        <v>0.28985064833113938</v>
      </c>
      <c r="F1217" s="5">
        <f t="shared" si="92"/>
        <v>0.28985064833113938</v>
      </c>
      <c r="G1217" s="5">
        <f t="shared" si="93"/>
        <v>8.401339833798184E-2</v>
      </c>
      <c r="H1217" s="52">
        <f t="shared" si="94"/>
        <v>1.4743166242682572E-2</v>
      </c>
    </row>
    <row r="1218" spans="2:8">
      <c r="B1218" s="6">
        <v>45551.291666666664</v>
      </c>
      <c r="C1218" s="7">
        <v>20.91</v>
      </c>
      <c r="D1218" s="53">
        <f t="shared" si="90"/>
        <v>19.648405974066755</v>
      </c>
      <c r="E1218" s="5">
        <f t="shared" si="91"/>
        <v>1.2615940259332454</v>
      </c>
      <c r="F1218" s="5">
        <f t="shared" si="92"/>
        <v>1.2615940259332454</v>
      </c>
      <c r="G1218" s="5">
        <f t="shared" si="93"/>
        <v>1.5916194862704542</v>
      </c>
      <c r="H1218" s="52">
        <f t="shared" si="94"/>
        <v>6.0334482349748704E-2</v>
      </c>
    </row>
    <row r="1219" spans="2:8">
      <c r="B1219" s="6">
        <v>45552.291666666664</v>
      </c>
      <c r="C1219" s="7">
        <v>21.47</v>
      </c>
      <c r="D1219" s="53">
        <f t="shared" si="90"/>
        <v>20.859536238962669</v>
      </c>
      <c r="E1219" s="5">
        <f t="shared" si="91"/>
        <v>0.61046376103733024</v>
      </c>
      <c r="F1219" s="5">
        <f t="shared" si="92"/>
        <v>0.61046376103733024</v>
      </c>
      <c r="G1219" s="5">
        <f t="shared" si="93"/>
        <v>0.37266600353984264</v>
      </c>
      <c r="H1219" s="52">
        <f t="shared" si="94"/>
        <v>2.8433337728799732E-2</v>
      </c>
    </row>
    <row r="1220" spans="2:8">
      <c r="B1220" s="6">
        <v>45553.291666666664</v>
      </c>
      <c r="C1220" s="7">
        <v>20.77</v>
      </c>
      <c r="D1220" s="53">
        <f t="shared" ref="D1220:D1260" si="95">alpha*C1219+(1-alpha)*D1219</f>
        <v>21.445581449558503</v>
      </c>
      <c r="E1220" s="5">
        <f t="shared" ref="E1220:E1260" si="96">C1220-D1220</f>
        <v>-0.67558144955850352</v>
      </c>
      <c r="F1220" s="5">
        <f t="shared" ref="F1220:F1260" si="97">ABS(E1220)</f>
        <v>0.67558144955850352</v>
      </c>
      <c r="G1220" s="5">
        <f t="shared" ref="G1220:G1260" si="98">E1220^2</f>
        <v>0.45641029498756885</v>
      </c>
      <c r="H1220" s="52">
        <f t="shared" ref="H1220:H1260" si="99">F1220/C1220</f>
        <v>3.2526791023519672E-2</v>
      </c>
    </row>
    <row r="1221" spans="2:8">
      <c r="B1221" s="6">
        <v>45554.291666666664</v>
      </c>
      <c r="C1221" s="7">
        <v>21.14</v>
      </c>
      <c r="D1221" s="53">
        <f t="shared" si="95"/>
        <v>20.797023257982339</v>
      </c>
      <c r="E1221" s="5">
        <f t="shared" si="96"/>
        <v>0.34297674201766171</v>
      </c>
      <c r="F1221" s="5">
        <f t="shared" si="97"/>
        <v>0.34297674201766171</v>
      </c>
      <c r="G1221" s="5">
        <f t="shared" si="98"/>
        <v>0.11763304556504968</v>
      </c>
      <c r="H1221" s="52">
        <f t="shared" si="99"/>
        <v>1.6224065374534611E-2</v>
      </c>
    </row>
    <row r="1222" spans="2:8">
      <c r="B1222" s="6">
        <v>45555.291666666664</v>
      </c>
      <c r="C1222" s="7">
        <v>21.84</v>
      </c>
      <c r="D1222" s="53">
        <f t="shared" si="95"/>
        <v>21.126280930319293</v>
      </c>
      <c r="E1222" s="5">
        <f t="shared" si="96"/>
        <v>0.71371906968070675</v>
      </c>
      <c r="F1222" s="5">
        <f t="shared" si="97"/>
        <v>0.71371906968070675</v>
      </c>
      <c r="G1222" s="5">
        <f t="shared" si="98"/>
        <v>0.50939491042589358</v>
      </c>
      <c r="H1222" s="52">
        <f t="shared" si="99"/>
        <v>3.2679444582449944E-2</v>
      </c>
    </row>
    <row r="1223" spans="2:8">
      <c r="B1223" s="6">
        <v>45558.291666666664</v>
      </c>
      <c r="C1223" s="7">
        <v>22.56</v>
      </c>
      <c r="D1223" s="53">
        <f t="shared" si="95"/>
        <v>21.811451237212772</v>
      </c>
      <c r="E1223" s="5">
        <f t="shared" si="96"/>
        <v>0.74854876278722671</v>
      </c>
      <c r="F1223" s="5">
        <f t="shared" si="97"/>
        <v>0.74854876278722671</v>
      </c>
      <c r="G1223" s="5">
        <f t="shared" si="98"/>
        <v>0.56032525027028779</v>
      </c>
      <c r="H1223" s="52">
        <f t="shared" si="99"/>
        <v>3.3180352960426721E-2</v>
      </c>
    </row>
    <row r="1224" spans="2:8">
      <c r="B1224" s="6">
        <v>45559.291666666664</v>
      </c>
      <c r="C1224" s="7">
        <v>22.81</v>
      </c>
      <c r="D1224" s="53">
        <f t="shared" si="95"/>
        <v>22.53005804948851</v>
      </c>
      <c r="E1224" s="5">
        <f t="shared" si="96"/>
        <v>0.27994195051148907</v>
      </c>
      <c r="F1224" s="5">
        <f t="shared" si="97"/>
        <v>0.27994195051148907</v>
      </c>
      <c r="G1224" s="5">
        <f t="shared" si="98"/>
        <v>7.8367495656176997E-2</v>
      </c>
      <c r="H1224" s="52">
        <f t="shared" si="99"/>
        <v>1.22727729290438E-2</v>
      </c>
    </row>
    <row r="1225" spans="2:8">
      <c r="B1225" s="6">
        <v>45560.291666666664</v>
      </c>
      <c r="C1225" s="7">
        <v>23.54</v>
      </c>
      <c r="D1225" s="53">
        <f t="shared" si="95"/>
        <v>22.798802321979537</v>
      </c>
      <c r="E1225" s="5">
        <f t="shared" si="96"/>
        <v>0.74119767802046255</v>
      </c>
      <c r="F1225" s="5">
        <f t="shared" si="97"/>
        <v>0.74119767802046255</v>
      </c>
      <c r="G1225" s="5">
        <f t="shared" si="98"/>
        <v>0.54937399790292529</v>
      </c>
      <c r="H1225" s="52">
        <f t="shared" si="99"/>
        <v>3.1486732286340809E-2</v>
      </c>
    </row>
    <row r="1226" spans="2:8">
      <c r="B1226" s="6">
        <v>45561.291666666664</v>
      </c>
      <c r="C1226" s="7">
        <v>23.92</v>
      </c>
      <c r="D1226" s="53">
        <f t="shared" si="95"/>
        <v>23.510352092879181</v>
      </c>
      <c r="E1226" s="5">
        <f t="shared" si="96"/>
        <v>0.40964790712082078</v>
      </c>
      <c r="F1226" s="5">
        <f t="shared" si="97"/>
        <v>0.40964790712082078</v>
      </c>
      <c r="G1226" s="5">
        <f t="shared" si="98"/>
        <v>0.16781140780846859</v>
      </c>
      <c r="H1226" s="52">
        <f t="shared" si="99"/>
        <v>1.7125748625452374E-2</v>
      </c>
    </row>
    <row r="1227" spans="2:8">
      <c r="B1227" s="6">
        <v>45562.291666666664</v>
      </c>
      <c r="C1227" s="7">
        <v>23.91</v>
      </c>
      <c r="D1227" s="53">
        <f t="shared" si="95"/>
        <v>23.903614083715169</v>
      </c>
      <c r="E1227" s="5">
        <f t="shared" si="96"/>
        <v>6.3859162848309836E-3</v>
      </c>
      <c r="F1227" s="5">
        <f t="shared" si="97"/>
        <v>6.3859162848309836E-3</v>
      </c>
      <c r="G1227" s="5">
        <f t="shared" si="98"/>
        <v>4.0779926796869552E-5</v>
      </c>
      <c r="H1227" s="52">
        <f t="shared" si="99"/>
        <v>2.6708140045298968E-4</v>
      </c>
    </row>
    <row r="1228" spans="2:8">
      <c r="B1228" s="6">
        <v>45565.291666666664</v>
      </c>
      <c r="C1228" s="7">
        <v>23.46</v>
      </c>
      <c r="D1228" s="53">
        <f t="shared" si="95"/>
        <v>23.909744563348607</v>
      </c>
      <c r="E1228" s="5">
        <f t="shared" si="96"/>
        <v>-0.44974456334860591</v>
      </c>
      <c r="F1228" s="5">
        <f t="shared" si="97"/>
        <v>0.44974456334860591</v>
      </c>
      <c r="G1228" s="5">
        <f t="shared" si="98"/>
        <v>0.20227017226162819</v>
      </c>
      <c r="H1228" s="52">
        <f t="shared" si="99"/>
        <v>1.9170697499940575E-2</v>
      </c>
    </row>
    <row r="1229" spans="2:8">
      <c r="B1229" s="6">
        <v>45566.291666666664</v>
      </c>
      <c r="C1229" s="7">
        <v>22.69</v>
      </c>
      <c r="D1229" s="53">
        <f t="shared" si="95"/>
        <v>23.477989782533946</v>
      </c>
      <c r="E1229" s="5">
        <f t="shared" si="96"/>
        <v>-0.7879897825339448</v>
      </c>
      <c r="F1229" s="5">
        <f t="shared" si="97"/>
        <v>0.7879897825339448</v>
      </c>
      <c r="G1229" s="5">
        <f t="shared" si="98"/>
        <v>0.62092789737789367</v>
      </c>
      <c r="H1229" s="52">
        <f t="shared" si="99"/>
        <v>3.4728505179988753E-2</v>
      </c>
    </row>
    <row r="1230" spans="2:8">
      <c r="B1230" s="6">
        <v>45567.291666666664</v>
      </c>
      <c r="C1230" s="7">
        <v>22.39</v>
      </c>
      <c r="D1230" s="53">
        <f t="shared" si="95"/>
        <v>22.721519591301359</v>
      </c>
      <c r="E1230" s="5">
        <f t="shared" si="96"/>
        <v>-0.33151959130135822</v>
      </c>
      <c r="F1230" s="5">
        <f t="shared" si="97"/>
        <v>0.33151959130135822</v>
      </c>
      <c r="G1230" s="5">
        <f t="shared" si="98"/>
        <v>0.10990523941661959</v>
      </c>
      <c r="H1230" s="52">
        <f t="shared" si="99"/>
        <v>1.4806591840167853E-2</v>
      </c>
    </row>
    <row r="1231" spans="2:8">
      <c r="B1231" s="6">
        <v>45568.291666666664</v>
      </c>
      <c r="C1231" s="7">
        <v>22.26</v>
      </c>
      <c r="D1231" s="53">
        <f t="shared" si="95"/>
        <v>22.403260783652055</v>
      </c>
      <c r="E1231" s="5">
        <f t="shared" si="96"/>
        <v>-0.14326078365205319</v>
      </c>
      <c r="F1231" s="5">
        <f t="shared" si="97"/>
        <v>0.14326078365205319</v>
      </c>
      <c r="G1231" s="5">
        <f t="shared" si="98"/>
        <v>2.0523652132600392E-2</v>
      </c>
      <c r="H1231" s="52">
        <f t="shared" si="99"/>
        <v>6.4357944138388667E-3</v>
      </c>
    </row>
    <row r="1232" spans="2:8">
      <c r="B1232" s="6">
        <v>45569.291666666664</v>
      </c>
      <c r="C1232" s="7">
        <v>22.59</v>
      </c>
      <c r="D1232" s="53">
        <f t="shared" si="95"/>
        <v>22.265730431346086</v>
      </c>
      <c r="E1232" s="5">
        <f t="shared" si="96"/>
        <v>0.32426956865391432</v>
      </c>
      <c r="F1232" s="5">
        <f t="shared" si="97"/>
        <v>0.32426956865391432</v>
      </c>
      <c r="G1232" s="5">
        <f t="shared" si="98"/>
        <v>0.10515075315499565</v>
      </c>
      <c r="H1232" s="52">
        <f t="shared" si="99"/>
        <v>1.4354562578747867E-2</v>
      </c>
    </row>
    <row r="1233" spans="2:8">
      <c r="B1233" s="6">
        <v>45572.291666666664</v>
      </c>
      <c r="C1233" s="7">
        <v>22.38</v>
      </c>
      <c r="D1233" s="53">
        <f t="shared" si="95"/>
        <v>22.577029217253845</v>
      </c>
      <c r="E1233" s="5">
        <f t="shared" si="96"/>
        <v>-0.1970292172538457</v>
      </c>
      <c r="F1233" s="5">
        <f t="shared" si="97"/>
        <v>0.1970292172538457</v>
      </c>
      <c r="G1233" s="5">
        <f t="shared" si="98"/>
        <v>3.8820512451663125E-2</v>
      </c>
      <c r="H1233" s="52">
        <f t="shared" si="99"/>
        <v>8.8038077414587003E-3</v>
      </c>
    </row>
    <row r="1234" spans="2:8">
      <c r="B1234" s="6">
        <v>45573.291666666664</v>
      </c>
      <c r="C1234" s="7">
        <v>23.32</v>
      </c>
      <c r="D1234" s="53">
        <f t="shared" si="95"/>
        <v>22.387881168690154</v>
      </c>
      <c r="E1234" s="5">
        <f t="shared" si="96"/>
        <v>0.93211883130984674</v>
      </c>
      <c r="F1234" s="5">
        <f t="shared" si="97"/>
        <v>0.93211883130984674</v>
      </c>
      <c r="G1234" s="5">
        <f t="shared" si="98"/>
        <v>0.86884551568243451</v>
      </c>
      <c r="H1234" s="52">
        <f t="shared" si="99"/>
        <v>3.9970790364916242E-2</v>
      </c>
    </row>
    <row r="1235" spans="2:8">
      <c r="B1235" s="6">
        <v>45574.291666666664</v>
      </c>
      <c r="C1235" s="7">
        <v>23.46</v>
      </c>
      <c r="D1235" s="53">
        <f t="shared" si="95"/>
        <v>23.282715246747607</v>
      </c>
      <c r="E1235" s="5">
        <f t="shared" si="96"/>
        <v>0.17728475325239401</v>
      </c>
      <c r="F1235" s="5">
        <f t="shared" si="97"/>
        <v>0.17728475325239401</v>
      </c>
      <c r="G1235" s="5">
        <f t="shared" si="98"/>
        <v>3.1429883735762228E-2</v>
      </c>
      <c r="H1235" s="52">
        <f t="shared" si="99"/>
        <v>7.5568948530432226E-3</v>
      </c>
    </row>
    <row r="1236" spans="2:8">
      <c r="B1236" s="6">
        <v>45575.291666666664</v>
      </c>
      <c r="C1236" s="7">
        <v>23.22</v>
      </c>
      <c r="D1236" s="53">
        <f t="shared" si="95"/>
        <v>23.452908609869905</v>
      </c>
      <c r="E1236" s="5">
        <f t="shared" si="96"/>
        <v>-0.2329086098699058</v>
      </c>
      <c r="F1236" s="5">
        <f t="shared" si="97"/>
        <v>0.2329086098699058</v>
      </c>
      <c r="G1236" s="5">
        <f t="shared" si="98"/>
        <v>5.4246420551531983E-2</v>
      </c>
      <c r="H1236" s="52">
        <f t="shared" si="99"/>
        <v>1.0030517220926176E-2</v>
      </c>
    </row>
    <row r="1237" spans="2:8">
      <c r="B1237" s="6">
        <v>45576.291666666664</v>
      </c>
      <c r="C1237" s="7">
        <v>23.56</v>
      </c>
      <c r="D1237" s="53">
        <f t="shared" si="95"/>
        <v>23.229316344394793</v>
      </c>
      <c r="E1237" s="5">
        <f t="shared" si="96"/>
        <v>0.33068365560520618</v>
      </c>
      <c r="F1237" s="5">
        <f t="shared" si="97"/>
        <v>0.33068365560520618</v>
      </c>
      <c r="G1237" s="5">
        <f t="shared" si="98"/>
        <v>0.10935168008442261</v>
      </c>
      <c r="H1237" s="52">
        <f t="shared" si="99"/>
        <v>1.4035808811765967E-2</v>
      </c>
    </row>
    <row r="1238" spans="2:8">
      <c r="B1238" s="6">
        <v>45579.291666666664</v>
      </c>
      <c r="C1238" s="7">
        <v>23.44</v>
      </c>
      <c r="D1238" s="53">
        <f t="shared" si="95"/>
        <v>23.546772653775793</v>
      </c>
      <c r="E1238" s="5">
        <f t="shared" si="96"/>
        <v>-0.10677265377579204</v>
      </c>
      <c r="F1238" s="5">
        <f t="shared" si="97"/>
        <v>0.10677265377579204</v>
      </c>
      <c r="G1238" s="5">
        <f t="shared" si="98"/>
        <v>1.1400399594325157E-2</v>
      </c>
      <c r="H1238" s="52">
        <f t="shared" si="99"/>
        <v>4.5551473453836191E-3</v>
      </c>
    </row>
    <row r="1239" spans="2:8">
      <c r="B1239" s="6">
        <v>45580.291666666664</v>
      </c>
      <c r="C1239" s="7">
        <v>22.66</v>
      </c>
      <c r="D1239" s="53">
        <f t="shared" si="95"/>
        <v>23.444270906151033</v>
      </c>
      <c r="E1239" s="5">
        <f t="shared" si="96"/>
        <v>-0.78427090615103268</v>
      </c>
      <c r="F1239" s="5">
        <f t="shared" si="97"/>
        <v>0.78427090615103268</v>
      </c>
      <c r="G1239" s="5">
        <f t="shared" si="98"/>
        <v>0.61508085423496195</v>
      </c>
      <c r="H1239" s="52">
        <f t="shared" si="99"/>
        <v>3.4610366555650161E-2</v>
      </c>
    </row>
    <row r="1240" spans="2:8">
      <c r="B1240" s="6">
        <v>45581.291666666664</v>
      </c>
      <c r="C1240" s="7">
        <v>22.31</v>
      </c>
      <c r="D1240" s="53">
        <f t="shared" si="95"/>
        <v>22.69137083624604</v>
      </c>
      <c r="E1240" s="5">
        <f t="shared" si="96"/>
        <v>-0.38137083624604173</v>
      </c>
      <c r="F1240" s="5">
        <f t="shared" si="97"/>
        <v>0.38137083624604173</v>
      </c>
      <c r="G1240" s="5">
        <f t="shared" si="98"/>
        <v>0.14544371473900519</v>
      </c>
      <c r="H1240" s="52">
        <f t="shared" si="99"/>
        <v>1.7094165676649117E-2</v>
      </c>
    </row>
    <row r="1241" spans="2:8">
      <c r="B1241" s="6">
        <v>45582.291666666664</v>
      </c>
      <c r="C1241" s="7">
        <v>22.44</v>
      </c>
      <c r="D1241" s="53">
        <f t="shared" si="95"/>
        <v>22.32525483344984</v>
      </c>
      <c r="E1241" s="5">
        <f t="shared" si="96"/>
        <v>0.11474516655016131</v>
      </c>
      <c r="F1241" s="5">
        <f t="shared" si="97"/>
        <v>0.11474516655016131</v>
      </c>
      <c r="G1241" s="5">
        <f t="shared" si="98"/>
        <v>1.3166453246624259E-2</v>
      </c>
      <c r="H1241" s="52">
        <f t="shared" si="99"/>
        <v>5.1134209692585255E-3</v>
      </c>
    </row>
    <row r="1242" spans="2:8">
      <c r="B1242" s="6">
        <v>45583.291666666664</v>
      </c>
      <c r="C1242" s="7">
        <v>22.77</v>
      </c>
      <c r="D1242" s="53">
        <f t="shared" si="95"/>
        <v>22.435410193337994</v>
      </c>
      <c r="E1242" s="5">
        <f t="shared" si="96"/>
        <v>0.33458980666200588</v>
      </c>
      <c r="F1242" s="5">
        <f t="shared" si="97"/>
        <v>0.33458980666200588</v>
      </c>
      <c r="G1242" s="5">
        <f t="shared" si="98"/>
        <v>0.11195033872211847</v>
      </c>
      <c r="H1242" s="52">
        <f t="shared" si="99"/>
        <v>1.4694326159947558E-2</v>
      </c>
    </row>
    <row r="1243" spans="2:8">
      <c r="B1243" s="6">
        <v>45586.291666666664</v>
      </c>
      <c r="C1243" s="7">
        <v>22.84</v>
      </c>
      <c r="D1243" s="53">
        <f t="shared" si="95"/>
        <v>22.756616407733517</v>
      </c>
      <c r="E1243" s="5">
        <f t="shared" si="96"/>
        <v>8.3383592266482509E-2</v>
      </c>
      <c r="F1243" s="5">
        <f t="shared" si="97"/>
        <v>8.3383592266482509E-2</v>
      </c>
      <c r="G1243" s="5">
        <f t="shared" si="98"/>
        <v>6.9528234592630021E-3</v>
      </c>
      <c r="H1243" s="52">
        <f t="shared" si="99"/>
        <v>3.6507702393381134E-3</v>
      </c>
    </row>
    <row r="1244" spans="2:8">
      <c r="B1244" s="6">
        <v>45587.291666666664</v>
      </c>
      <c r="C1244" s="7">
        <v>22.4</v>
      </c>
      <c r="D1244" s="53">
        <f t="shared" si="95"/>
        <v>22.836664656309338</v>
      </c>
      <c r="E1244" s="5">
        <f t="shared" si="96"/>
        <v>-0.4366646563093397</v>
      </c>
      <c r="F1244" s="5">
        <f t="shared" si="97"/>
        <v>0.4366646563093397</v>
      </c>
      <c r="G1244" s="5">
        <f t="shared" si="98"/>
        <v>0.19067602206975376</v>
      </c>
      <c r="H1244" s="52">
        <f t="shared" si="99"/>
        <v>1.9493957870952667E-2</v>
      </c>
    </row>
    <row r="1245" spans="2:8">
      <c r="B1245" s="6">
        <v>45588.291666666664</v>
      </c>
      <c r="C1245" s="7">
        <v>21.98</v>
      </c>
      <c r="D1245" s="53">
        <f t="shared" si="95"/>
        <v>22.417466586252374</v>
      </c>
      <c r="E1245" s="5">
        <f t="shared" si="96"/>
        <v>-0.43746658625237345</v>
      </c>
      <c r="F1245" s="5">
        <f t="shared" si="97"/>
        <v>0.43746658625237345</v>
      </c>
      <c r="G1245" s="5">
        <f t="shared" si="98"/>
        <v>0.19137701408730529</v>
      </c>
      <c r="H1245" s="52">
        <f t="shared" si="99"/>
        <v>1.9902938410026088E-2</v>
      </c>
    </row>
    <row r="1246" spans="2:8">
      <c r="B1246" s="6">
        <v>45589.291666666664</v>
      </c>
      <c r="C1246" s="7">
        <v>22.34</v>
      </c>
      <c r="D1246" s="53">
        <f t="shared" si="95"/>
        <v>21.997498663450095</v>
      </c>
      <c r="E1246" s="5">
        <f t="shared" si="96"/>
        <v>0.34250133654990478</v>
      </c>
      <c r="F1246" s="5">
        <f t="shared" si="97"/>
        <v>0.34250133654990478</v>
      </c>
      <c r="G1246" s="5">
        <f t="shared" si="98"/>
        <v>0.11730716553847113</v>
      </c>
      <c r="H1246" s="52">
        <f t="shared" si="99"/>
        <v>1.5331304232314449E-2</v>
      </c>
    </row>
    <row r="1247" spans="2:8">
      <c r="B1247" s="6">
        <v>45590.291666666664</v>
      </c>
      <c r="C1247" s="7">
        <v>22.68</v>
      </c>
      <c r="D1247" s="53">
        <f t="shared" si="95"/>
        <v>22.326299946538004</v>
      </c>
      <c r="E1247" s="5">
        <f t="shared" si="96"/>
        <v>0.35370005346199562</v>
      </c>
      <c r="F1247" s="5">
        <f t="shared" si="97"/>
        <v>0.35370005346199562</v>
      </c>
      <c r="G1247" s="5">
        <f t="shared" si="98"/>
        <v>0.12510372781901857</v>
      </c>
      <c r="H1247" s="52">
        <f t="shared" si="99"/>
        <v>1.5595240452468942E-2</v>
      </c>
    </row>
    <row r="1248" spans="2:8">
      <c r="B1248" s="6">
        <v>45593.291666666664</v>
      </c>
      <c r="C1248" s="7">
        <v>22.92</v>
      </c>
      <c r="D1248" s="53">
        <f t="shared" si="95"/>
        <v>22.66585199786152</v>
      </c>
      <c r="E1248" s="5">
        <f t="shared" si="96"/>
        <v>0.2541480021384821</v>
      </c>
      <c r="F1248" s="5">
        <f t="shared" si="97"/>
        <v>0.2541480021384821</v>
      </c>
      <c r="G1248" s="5">
        <f t="shared" si="98"/>
        <v>6.4591206990981906E-2</v>
      </c>
      <c r="H1248" s="52">
        <f t="shared" si="99"/>
        <v>1.108848176869468E-2</v>
      </c>
    </row>
    <row r="1249" spans="2:8">
      <c r="B1249" s="6">
        <v>45594.291666666664</v>
      </c>
      <c r="C1249" s="7">
        <v>22.9</v>
      </c>
      <c r="D1249" s="53">
        <f t="shared" si="95"/>
        <v>22.909834079914461</v>
      </c>
      <c r="E1249" s="5">
        <f t="shared" si="96"/>
        <v>-9.8340799144622792E-3</v>
      </c>
      <c r="F1249" s="5">
        <f t="shared" si="97"/>
        <v>9.8340799144622792E-3</v>
      </c>
      <c r="G1249" s="5">
        <f t="shared" si="98"/>
        <v>9.6709127764030433E-5</v>
      </c>
      <c r="H1249" s="52">
        <f t="shared" si="99"/>
        <v>4.2943580412499037E-4</v>
      </c>
    </row>
    <row r="1250" spans="2:8">
      <c r="B1250" s="6">
        <v>45595.291666666664</v>
      </c>
      <c r="C1250" s="7">
        <v>22.3</v>
      </c>
      <c r="D1250" s="53">
        <f t="shared" si="95"/>
        <v>22.900393363196578</v>
      </c>
      <c r="E1250" s="5">
        <f t="shared" si="96"/>
        <v>-0.60039336319657721</v>
      </c>
      <c r="F1250" s="5">
        <f t="shared" si="97"/>
        <v>0.60039336319657721</v>
      </c>
      <c r="G1250" s="5">
        <f t="shared" si="98"/>
        <v>0.36047219057049706</v>
      </c>
      <c r="H1250" s="52">
        <f t="shared" si="99"/>
        <v>2.6923469201640234E-2</v>
      </c>
    </row>
    <row r="1251" spans="2:8">
      <c r="B1251" s="6">
        <v>45596.291666666664</v>
      </c>
      <c r="C1251" s="7">
        <v>21.52</v>
      </c>
      <c r="D1251" s="53">
        <f t="shared" si="95"/>
        <v>22.324015734527865</v>
      </c>
      <c r="E1251" s="5">
        <f t="shared" si="96"/>
        <v>-0.80401573452786579</v>
      </c>
      <c r="F1251" s="5">
        <f t="shared" si="97"/>
        <v>0.80401573452786579</v>
      </c>
      <c r="G1251" s="5">
        <f t="shared" si="98"/>
        <v>0.64644130136838351</v>
      </c>
      <c r="H1251" s="52">
        <f t="shared" si="99"/>
        <v>3.7361325953897108E-2</v>
      </c>
    </row>
    <row r="1252" spans="2:8">
      <c r="B1252" s="6">
        <v>45597.291666666664</v>
      </c>
      <c r="C1252" s="7">
        <v>23.2</v>
      </c>
      <c r="D1252" s="53">
        <f t="shared" si="95"/>
        <v>21.552160629381113</v>
      </c>
      <c r="E1252" s="5">
        <f t="shared" si="96"/>
        <v>1.6478393706188861</v>
      </c>
      <c r="F1252" s="5">
        <f t="shared" si="97"/>
        <v>1.6478393706188861</v>
      </c>
      <c r="G1252" s="5">
        <f t="shared" si="98"/>
        <v>2.7153745913616465</v>
      </c>
      <c r="H1252" s="52">
        <f t="shared" si="99"/>
        <v>7.1027559078400263E-2</v>
      </c>
    </row>
    <row r="1253" spans="2:8">
      <c r="B1253" s="6">
        <v>45600.291666666664</v>
      </c>
      <c r="C1253" s="7">
        <v>22.52</v>
      </c>
      <c r="D1253" s="53">
        <f t="shared" si="95"/>
        <v>23.134086425175244</v>
      </c>
      <c r="E1253" s="5">
        <f t="shared" si="96"/>
        <v>-0.6140864251752447</v>
      </c>
      <c r="F1253" s="5">
        <f t="shared" si="97"/>
        <v>0.6140864251752447</v>
      </c>
      <c r="G1253" s="5">
        <f t="shared" si="98"/>
        <v>0.37710213758451139</v>
      </c>
      <c r="H1253" s="52">
        <f t="shared" si="99"/>
        <v>2.7268491348811933E-2</v>
      </c>
    </row>
    <row r="1254" spans="2:8">
      <c r="B1254" s="6">
        <v>45601.291666666664</v>
      </c>
      <c r="C1254" s="7">
        <v>23.32</v>
      </c>
      <c r="D1254" s="53">
        <f t="shared" si="95"/>
        <v>22.544563457007008</v>
      </c>
      <c r="E1254" s="5">
        <f t="shared" si="96"/>
        <v>0.77543654299299192</v>
      </c>
      <c r="F1254" s="5">
        <f t="shared" si="97"/>
        <v>0.77543654299299192</v>
      </c>
      <c r="G1254" s="5">
        <f t="shared" si="98"/>
        <v>0.60130183220892219</v>
      </c>
      <c r="H1254" s="52">
        <f t="shared" si="99"/>
        <v>3.3251995840179759E-2</v>
      </c>
    </row>
    <row r="1255" spans="2:8">
      <c r="B1255" s="6">
        <v>45602.291666666664</v>
      </c>
      <c r="C1255" s="7">
        <v>25.05</v>
      </c>
      <c r="D1255" s="53">
        <f t="shared" si="95"/>
        <v>23.28898253828028</v>
      </c>
      <c r="E1255" s="5">
        <f t="shared" si="96"/>
        <v>1.761017461719721</v>
      </c>
      <c r="F1255" s="5">
        <f t="shared" si="97"/>
        <v>1.761017461719721</v>
      </c>
      <c r="G1255" s="5">
        <f t="shared" si="98"/>
        <v>3.101182500481769</v>
      </c>
      <c r="H1255" s="52">
        <f t="shared" si="99"/>
        <v>7.0300098272244343E-2</v>
      </c>
    </row>
    <row r="1256" spans="2:8">
      <c r="B1256" s="6">
        <v>45603.291666666664</v>
      </c>
      <c r="C1256" s="7">
        <v>26.23</v>
      </c>
      <c r="D1256" s="53">
        <f t="shared" si="95"/>
        <v>24.979559301531211</v>
      </c>
      <c r="E1256" s="5">
        <f t="shared" si="96"/>
        <v>1.2504406984687897</v>
      </c>
      <c r="F1256" s="5">
        <f t="shared" si="97"/>
        <v>1.2504406984687897</v>
      </c>
      <c r="G1256" s="5">
        <f t="shared" si="98"/>
        <v>1.5636019403871146</v>
      </c>
      <c r="H1256" s="52">
        <f t="shared" si="99"/>
        <v>4.7672157776164306E-2</v>
      </c>
    </row>
    <row r="1257" spans="2:8">
      <c r="B1257" s="6">
        <v>45604.291666666664</v>
      </c>
      <c r="C1257" s="7">
        <v>26.2</v>
      </c>
      <c r="D1257" s="53">
        <f t="shared" si="95"/>
        <v>26.179982372061247</v>
      </c>
      <c r="E1257" s="5">
        <f t="shared" si="96"/>
        <v>2.0017627938752725E-2</v>
      </c>
      <c r="F1257" s="5">
        <f t="shared" si="97"/>
        <v>2.0017627938752725E-2</v>
      </c>
      <c r="G1257" s="5">
        <f t="shared" si="98"/>
        <v>4.0070542829433365E-4</v>
      </c>
      <c r="H1257" s="52">
        <f t="shared" si="99"/>
        <v>7.6403160071575283E-4</v>
      </c>
    </row>
    <row r="1258" spans="2:8">
      <c r="B1258" s="6">
        <v>45607.291666666664</v>
      </c>
      <c r="C1258" s="7">
        <v>25.05</v>
      </c>
      <c r="D1258" s="53">
        <f t="shared" si="95"/>
        <v>26.199199294882447</v>
      </c>
      <c r="E1258" s="5">
        <f t="shared" si="96"/>
        <v>-1.1491992948824468</v>
      </c>
      <c r="F1258" s="5">
        <f t="shared" si="97"/>
        <v>1.1491992948824468</v>
      </c>
      <c r="G1258" s="5">
        <f t="shared" si="98"/>
        <v>1.3206590193583128</v>
      </c>
      <c r="H1258" s="52">
        <f t="shared" si="99"/>
        <v>4.5876219356584702E-2</v>
      </c>
    </row>
    <row r="1259" spans="2:8">
      <c r="B1259" s="6">
        <v>45608.291666666664</v>
      </c>
      <c r="C1259" s="7">
        <v>24.16</v>
      </c>
      <c r="D1259" s="53">
        <f t="shared" si="95"/>
        <v>25.095967971795297</v>
      </c>
      <c r="E1259" s="5">
        <f t="shared" si="96"/>
        <v>-0.93596797179529645</v>
      </c>
      <c r="F1259" s="5">
        <f t="shared" si="97"/>
        <v>0.93596797179529645</v>
      </c>
      <c r="G1259" s="5">
        <f t="shared" si="98"/>
        <v>0.87603604422660086</v>
      </c>
      <c r="H1259" s="52">
        <f t="shared" si="99"/>
        <v>3.8740396183580147E-2</v>
      </c>
    </row>
    <row r="1260" spans="2:8">
      <c r="B1260" s="6">
        <v>45609.291666666664</v>
      </c>
      <c r="C1260" s="7">
        <v>24.92</v>
      </c>
      <c r="D1260" s="53">
        <f t="shared" si="95"/>
        <v>24.197438718871812</v>
      </c>
      <c r="E1260" s="5">
        <f t="shared" si="96"/>
        <v>0.72256128112818985</v>
      </c>
      <c r="F1260" s="5">
        <f t="shared" si="97"/>
        <v>0.72256128112818985</v>
      </c>
      <c r="G1260" s="5">
        <f t="shared" si="98"/>
        <v>0.52209480498561101</v>
      </c>
      <c r="H1260" s="52">
        <f t="shared" si="99"/>
        <v>2.8995236000328644E-2</v>
      </c>
    </row>
  </sheetData>
  <mergeCells count="18">
    <mergeCell ref="J16:L16"/>
    <mergeCell ref="N5:P5"/>
    <mergeCell ref="N6:P6"/>
    <mergeCell ref="J5:L5"/>
    <mergeCell ref="J6:K6"/>
    <mergeCell ref="J8:M8"/>
    <mergeCell ref="J10:L10"/>
    <mergeCell ref="J9:L9"/>
    <mergeCell ref="J11:L11"/>
    <mergeCell ref="J12:L12"/>
    <mergeCell ref="J13:L13"/>
    <mergeCell ref="J14:L14"/>
    <mergeCell ref="J15:L15"/>
    <mergeCell ref="N4:P4"/>
    <mergeCell ref="J2:L2"/>
    <mergeCell ref="J3:K3"/>
    <mergeCell ref="N2:Q2"/>
    <mergeCell ref="N3:P3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3a. Moving Average</vt:lpstr>
      <vt:lpstr>3b. Exponential Smoothing</vt:lpstr>
      <vt:lpstr>'3b. Exponential Smoothing'!alpha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Linh</dc:creator>
  <cp:lastModifiedBy>Administrator</cp:lastModifiedBy>
  <dcterms:created xsi:type="dcterms:W3CDTF">2024-11-27T02:58:11Z</dcterms:created>
  <dcterms:modified xsi:type="dcterms:W3CDTF">2024-12-14T17:48:59Z</dcterms:modified>
</cp:coreProperties>
</file>